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6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drawings/drawing27.xml" ContentType="application/vnd.openxmlformats-officedocument.drawing+xml"/>
  <Override PartName="/xl/charts/chart214.xml" ContentType="application/vnd.openxmlformats-officedocument.drawingml.chart+xml"/>
  <Override PartName="/xl/drawings/drawing28.xml" ContentType="application/vnd.openxmlformats-officedocument.drawingml.chartshapes+xml"/>
  <Override PartName="/xl/charts/chart215.xml" ContentType="application/vnd.openxmlformats-officedocument.drawingml.chart+xml"/>
  <Override PartName="/xl/drawings/drawing29.xml" ContentType="application/vnd.openxmlformats-officedocument.drawingml.chartshapes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drawings/drawing30.xml" ContentType="application/vnd.openxmlformats-officedocument.drawing+xml"/>
  <Override PartName="/xl/charts/chart222.xml" ContentType="application/vnd.openxmlformats-officedocument.drawingml.chart+xml"/>
  <Override PartName="/xl/drawings/drawing31.xml" ContentType="application/vnd.openxmlformats-officedocument.drawingml.chartshapes+xml"/>
  <Override PartName="/xl/charts/chart223.xml" ContentType="application/vnd.openxmlformats-officedocument.drawingml.chart+xml"/>
  <Override PartName="/xl/drawings/drawing32.xml" ContentType="application/vnd.openxmlformats-officedocument.drawingml.chartshapes+xml"/>
  <Override PartName="/xl/charts/chart224.xml" ContentType="application/vnd.openxmlformats-officedocument.drawingml.chart+xml"/>
  <Override PartName="/xl/drawings/drawing33.xml" ContentType="application/vnd.openxmlformats-officedocument.drawingml.chartshapes+xml"/>
  <Override PartName="/xl/charts/chart225.xml" ContentType="application/vnd.openxmlformats-officedocument.drawingml.chart+xml"/>
  <Override PartName="/xl/drawings/drawing34.xml" ContentType="application/vnd.openxmlformats-officedocument.drawingml.chartshapes+xml"/>
  <Override PartName="/xl/charts/chart226.xml" ContentType="application/vnd.openxmlformats-officedocument.drawingml.chart+xml"/>
  <Override PartName="/xl/drawings/drawing35.xml" ContentType="application/vnd.openxmlformats-officedocument.drawingml.chartshapes+xml"/>
  <Override PartName="/xl/charts/chart227.xml" ContentType="application/vnd.openxmlformats-officedocument.drawingml.chart+xml"/>
  <Override PartName="/xl/drawings/drawing36.xml" ContentType="application/vnd.openxmlformats-officedocument.drawingml.chartshapes+xml"/>
  <Override PartName="/xl/charts/chart228.xml" ContentType="application/vnd.openxmlformats-officedocument.drawingml.chart+xml"/>
  <Override PartName="/xl/drawings/drawing37.xml" ContentType="application/vnd.openxmlformats-officedocument.drawingml.chartshapes+xml"/>
  <Override PartName="/xl/charts/chart229.xml" ContentType="application/vnd.openxmlformats-officedocument.drawingml.chart+xml"/>
  <Override PartName="/xl/drawings/drawing38.xml" ContentType="application/vnd.openxmlformats-officedocument.drawingml.chartshapes+xml"/>
  <Override PartName="/xl/charts/chart230.xml" ContentType="application/vnd.openxmlformats-officedocument.drawingml.chart+xml"/>
  <Override PartName="/xl/drawings/drawing39.xml" ContentType="application/vnd.openxmlformats-officedocument.drawingml.chartshapes+xml"/>
  <Override PartName="/xl/charts/chart231.xml" ContentType="application/vnd.openxmlformats-officedocument.drawingml.chart+xml"/>
  <Override PartName="/xl/drawings/drawing40.xml" ContentType="application/vnd.openxmlformats-officedocument.drawingml.chartshapes+xml"/>
  <Override PartName="/xl/charts/chart232.xml" ContentType="application/vnd.openxmlformats-officedocument.drawingml.chart+xml"/>
  <Override PartName="/xl/drawings/drawing41.xml" ContentType="application/vnd.openxmlformats-officedocument.drawingml.chartshapes+xml"/>
  <Override PartName="/xl/charts/chart233.xml" ContentType="application/vnd.openxmlformats-officedocument.drawingml.chart+xml"/>
  <Override PartName="/xl/drawings/drawing42.xml" ContentType="application/vnd.openxmlformats-officedocument.drawingml.chartshapes+xml"/>
  <Override PartName="/xl/charts/chart234.xml" ContentType="application/vnd.openxmlformats-officedocument.drawingml.chart+xml"/>
  <Override PartName="/xl/drawings/drawing43.xml" ContentType="application/vnd.openxmlformats-officedocument.drawingml.chartshapes+xml"/>
  <Override PartName="/xl/charts/chart235.xml" ContentType="application/vnd.openxmlformats-officedocument.drawingml.chart+xml"/>
  <Override PartName="/xl/drawings/drawing44.xml" ContentType="application/vnd.openxmlformats-officedocument.drawingml.chartshapes+xml"/>
  <Override PartName="/xl/charts/chart236.xml" ContentType="application/vnd.openxmlformats-officedocument.drawingml.chart+xml"/>
  <Override PartName="/xl/drawings/drawing45.xml" ContentType="application/vnd.openxmlformats-officedocument.drawingml.chartshapes+xml"/>
  <Override PartName="/xl/charts/chart23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49.xml" ContentType="application/vnd.openxmlformats-officedocument.drawingml.chartshapes+xml"/>
  <Override PartName="/xl/charts/chart241.xml" ContentType="application/vnd.openxmlformats-officedocument.drawingml.chart+xml"/>
  <Override PartName="/xl/drawings/drawing50.xml" ContentType="application/vnd.openxmlformats-officedocument.drawingml.chartshapes+xml"/>
  <Override PartName="/xl/charts/chart242.xml" ContentType="application/vnd.openxmlformats-officedocument.drawingml.chart+xml"/>
  <Override PartName="/xl/drawings/drawing51.xml" ContentType="application/vnd.openxmlformats-officedocument.drawingml.chartshapes+xml"/>
  <Override PartName="/xl/charts/chart243.xml" ContentType="application/vnd.openxmlformats-officedocument.drawingml.chart+xml"/>
  <Override PartName="/xl/drawings/drawing52.xml" ContentType="application/vnd.openxmlformats-officedocument.drawingml.chartshapes+xml"/>
  <Override PartName="/xl/charts/chart244.xml" ContentType="application/vnd.openxmlformats-officedocument.drawingml.chart+xml"/>
  <Override PartName="/xl/drawings/drawing53.xml" ContentType="application/vnd.openxmlformats-officedocument.drawingml.chartshapes+xml"/>
  <Override PartName="/xl/charts/chart245.xml" ContentType="application/vnd.openxmlformats-officedocument.drawingml.chart+xml"/>
  <Override PartName="/xl/drawings/drawing54.xml" ContentType="application/vnd.openxmlformats-officedocument.drawingml.chartshapes+xml"/>
  <Override PartName="/xl/charts/chart246.xml" ContentType="application/vnd.openxmlformats-officedocument.drawingml.chart+xml"/>
  <Override PartName="/xl/drawings/drawing55.xml" ContentType="application/vnd.openxmlformats-officedocument.drawing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\\001pc2000193\c$\Users\001095mmil\Documents\Statystyka\MIESIĄC-informacje\informacja gotowa\"/>
    </mc:Choice>
  </mc:AlternateContent>
  <xr:revisionPtr revIDLastSave="0" documentId="8_{999DCAA0-376D-49C9-BE2C-186A1A887BC6}" xr6:coauthVersionLast="36" xr6:coauthVersionMax="36" xr10:uidLastSave="{00000000-0000-0000-0000-000000000000}"/>
  <bookViews>
    <workbookView xWindow="14513" yWindow="-13" windowWidth="14350" windowHeight="12810" tabRatio="826" firstSheet="20" activeTab="34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0" sheetId="46" r:id="rId12"/>
    <sheet name="Arkusz11" sheetId="47" state="hidden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2" sheetId="52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treści'!$A$2:$I$102</definedName>
    <definedName name="Print_Titles" localSheetId="4">strona3!$1:$8</definedName>
    <definedName name="Print_Titles" localSheetId="9">strona8!$1:$5</definedName>
  </definedNames>
  <calcPr calcId="191029" iterateDelta="1E-4"/>
</workbook>
</file>

<file path=xl/calcChain.xml><?xml version="1.0" encoding="utf-8"?>
<calcChain xmlns="http://schemas.openxmlformats.org/spreadsheetml/2006/main">
  <c r="J49" i="52" l="1"/>
  <c r="H49" i="52"/>
  <c r="F49" i="52"/>
  <c r="D49" i="52"/>
  <c r="J41" i="52"/>
  <c r="H41" i="52"/>
  <c r="F41" i="52"/>
  <c r="D41" i="52"/>
  <c r="J36" i="52"/>
  <c r="H36" i="52"/>
  <c r="F36" i="52"/>
  <c r="D36" i="52"/>
  <c r="J24" i="52"/>
  <c r="H24" i="52"/>
  <c r="F24" i="52"/>
  <c r="D24" i="52"/>
  <c r="J15" i="52"/>
  <c r="H15" i="52"/>
  <c r="F15" i="52"/>
  <c r="D15" i="52"/>
  <c r="J7" i="52"/>
  <c r="H7" i="52"/>
  <c r="F7" i="52"/>
  <c r="D7" i="52"/>
  <c r="J70" i="32"/>
  <c r="H70" i="32"/>
  <c r="F70" i="32"/>
  <c r="D70" i="32"/>
  <c r="J60" i="32"/>
  <c r="H60" i="32"/>
  <c r="F60" i="32"/>
  <c r="D60" i="32"/>
  <c r="J49" i="32"/>
  <c r="H49" i="32"/>
  <c r="F49" i="32"/>
  <c r="D49" i="32"/>
  <c r="J37" i="32"/>
  <c r="H37" i="32"/>
  <c r="F37" i="32"/>
  <c r="D37" i="32"/>
  <c r="J23" i="32"/>
  <c r="H23" i="32"/>
  <c r="F23" i="32"/>
  <c r="D23" i="32"/>
  <c r="J32" i="30"/>
  <c r="H32" i="30"/>
  <c r="F32" i="30"/>
  <c r="D32" i="30"/>
  <c r="K9" i="30"/>
  <c r="I9" i="30"/>
  <c r="H9" i="30"/>
  <c r="G9" i="30"/>
  <c r="F9" i="30"/>
  <c r="E9" i="30"/>
  <c r="D9" i="30"/>
  <c r="K8" i="30"/>
  <c r="I8" i="30"/>
  <c r="H8" i="30"/>
  <c r="G8" i="30"/>
  <c r="F8" i="30"/>
  <c r="D34" i="29" l="1"/>
  <c r="D33" i="29"/>
  <c r="H32" i="29"/>
  <c r="G32" i="29"/>
  <c r="F32" i="29"/>
  <c r="E32" i="29"/>
  <c r="C32" i="29"/>
  <c r="D28" i="29"/>
  <c r="D27" i="29" s="1"/>
  <c r="D21" i="29" s="1"/>
  <c r="H27" i="29"/>
  <c r="G27" i="29"/>
  <c r="F27" i="29"/>
  <c r="E27" i="29"/>
  <c r="C27" i="29"/>
  <c r="H22" i="29"/>
  <c r="G22" i="29"/>
  <c r="G21" i="29" s="1"/>
  <c r="F22" i="29"/>
  <c r="E22" i="29"/>
  <c r="D22" i="29"/>
  <c r="C22" i="29"/>
  <c r="C21" i="29" s="1"/>
  <c r="H21" i="29"/>
  <c r="F21" i="29"/>
  <c r="E21" i="29"/>
  <c r="H7" i="29"/>
  <c r="G7" i="29"/>
  <c r="F7" i="29"/>
  <c r="E7" i="29"/>
  <c r="H21" i="28"/>
  <c r="G21" i="28"/>
  <c r="F21" i="28"/>
  <c r="E21" i="28"/>
  <c r="H14" i="28"/>
  <c r="G14" i="28"/>
  <c r="F14" i="28"/>
  <c r="E14" i="28"/>
  <c r="H9" i="28"/>
  <c r="G9" i="28"/>
  <c r="F9" i="28"/>
  <c r="E9" i="28"/>
  <c r="H8" i="28"/>
  <c r="H36" i="28" s="1"/>
  <c r="G8" i="28"/>
  <c r="G36" i="28" s="1"/>
  <c r="F8" i="28"/>
  <c r="F36" i="28" s="1"/>
  <c r="E8" i="28"/>
  <c r="E36" i="28" s="1"/>
  <c r="H58" i="22" l="1"/>
  <c r="I41" i="22"/>
  <c r="I40" i="22"/>
  <c r="I39" i="22"/>
  <c r="I38" i="22"/>
  <c r="I37" i="22"/>
  <c r="I36" i="22"/>
  <c r="I35" i="22"/>
  <c r="I33" i="22"/>
  <c r="I31" i="22"/>
  <c r="I30" i="22"/>
  <c r="I27" i="22"/>
  <c r="I26" i="22"/>
  <c r="H25" i="22"/>
  <c r="I25" i="22" s="1"/>
  <c r="I18" i="22"/>
  <c r="I16" i="22"/>
  <c r="I14" i="22"/>
  <c r="I13" i="22"/>
  <c r="I12" i="22"/>
  <c r="I11" i="22"/>
  <c r="I10" i="22"/>
  <c r="I9" i="22"/>
  <c r="I8" i="22"/>
  <c r="I7" i="22"/>
  <c r="I6" i="22"/>
  <c r="H5" i="22"/>
  <c r="I5" i="22" s="1"/>
  <c r="H39" i="37"/>
  <c r="E39" i="37"/>
  <c r="D39" i="37" s="1"/>
  <c r="H38" i="37"/>
  <c r="E38" i="37"/>
  <c r="D38" i="37" s="1"/>
  <c r="J37" i="37"/>
  <c r="I37" i="37"/>
  <c r="H37" i="37" s="1"/>
  <c r="G37" i="37"/>
  <c r="F37" i="37"/>
  <c r="E37" i="37"/>
  <c r="H36" i="37"/>
  <c r="E36" i="37"/>
  <c r="D36" i="37"/>
  <c r="H35" i="37"/>
  <c r="E35" i="37"/>
  <c r="D35" i="37" s="1"/>
  <c r="J34" i="37"/>
  <c r="H34" i="37" s="1"/>
  <c r="I34" i="37"/>
  <c r="G34" i="37"/>
  <c r="F34" i="37"/>
  <c r="E34" i="37" s="1"/>
  <c r="H33" i="37"/>
  <c r="E33" i="37"/>
  <c r="D33" i="37" s="1"/>
  <c r="H32" i="37"/>
  <c r="E32" i="37"/>
  <c r="D32" i="37"/>
  <c r="J31" i="37"/>
  <c r="I31" i="37"/>
  <c r="H31" i="37" s="1"/>
  <c r="G31" i="37"/>
  <c r="E31" i="37" s="1"/>
  <c r="D31" i="37" s="1"/>
  <c r="F31" i="37"/>
  <c r="J30" i="37"/>
  <c r="F30" i="37"/>
  <c r="H23" i="37"/>
  <c r="E23" i="37"/>
  <c r="H22" i="37"/>
  <c r="E22" i="37"/>
  <c r="H21" i="37"/>
  <c r="E21" i="37"/>
  <c r="H20" i="37"/>
  <c r="E20" i="37"/>
  <c r="H19" i="37"/>
  <c r="E19" i="37"/>
  <c r="H18" i="37"/>
  <c r="E18" i="37"/>
  <c r="H17" i="37"/>
  <c r="E17" i="37"/>
  <c r="H16" i="37"/>
  <c r="E16" i="37"/>
  <c r="H15" i="37"/>
  <c r="E15" i="37"/>
  <c r="H14" i="37"/>
  <c r="E14" i="37"/>
  <c r="H13" i="37"/>
  <c r="E13" i="37"/>
  <c r="G12" i="37"/>
  <c r="H12" i="37" s="1"/>
  <c r="D12" i="37"/>
  <c r="E12" i="37" s="1"/>
  <c r="D41" i="36"/>
  <c r="D40" i="36"/>
  <c r="F39" i="36"/>
  <c r="E39" i="36"/>
  <c r="D39" i="36"/>
  <c r="F33" i="36"/>
  <c r="E33" i="36"/>
  <c r="D33" i="36"/>
  <c r="F30" i="36"/>
  <c r="F29" i="36" s="1"/>
  <c r="E30" i="36"/>
  <c r="D30" i="36"/>
  <c r="E29" i="36"/>
  <c r="D29" i="36"/>
  <c r="H81" i="20"/>
  <c r="D81" i="20"/>
  <c r="C81" i="20" s="1"/>
  <c r="H80" i="20"/>
  <c r="D80" i="20"/>
  <c r="H79" i="20"/>
  <c r="D79" i="20"/>
  <c r="C79" i="20" s="1"/>
  <c r="H78" i="20"/>
  <c r="D78" i="20"/>
  <c r="C78" i="20" s="1"/>
  <c r="H77" i="20"/>
  <c r="D77" i="20"/>
  <c r="C77" i="20" s="1"/>
  <c r="H76" i="20"/>
  <c r="D76" i="20"/>
  <c r="H75" i="20"/>
  <c r="D75" i="20"/>
  <c r="H74" i="20"/>
  <c r="D74" i="20"/>
  <c r="C74" i="20"/>
  <c r="H73" i="20"/>
  <c r="D73" i="20"/>
  <c r="C73" i="20" s="1"/>
  <c r="H72" i="20"/>
  <c r="D72" i="20"/>
  <c r="H71" i="20"/>
  <c r="D71" i="20"/>
  <c r="C71" i="20" s="1"/>
  <c r="H70" i="20"/>
  <c r="D70" i="20"/>
  <c r="C70" i="20" s="1"/>
  <c r="H69" i="20"/>
  <c r="D69" i="20"/>
  <c r="C69" i="20"/>
  <c r="H68" i="20"/>
  <c r="D68" i="20"/>
  <c r="H67" i="20"/>
  <c r="D67" i="20"/>
  <c r="C67" i="20" s="1"/>
  <c r="H66" i="20"/>
  <c r="D66" i="20"/>
  <c r="C66" i="20" s="1"/>
  <c r="H65" i="20"/>
  <c r="D65" i="20"/>
  <c r="C65" i="20" s="1"/>
  <c r="H64" i="20"/>
  <c r="D64" i="20"/>
  <c r="H63" i="20"/>
  <c r="D63" i="20"/>
  <c r="C63" i="20" s="1"/>
  <c r="H62" i="20"/>
  <c r="D62" i="20"/>
  <c r="C62" i="20" s="1"/>
  <c r="H61" i="20"/>
  <c r="D61" i="20"/>
  <c r="C61" i="20"/>
  <c r="H60" i="20"/>
  <c r="D60" i="20"/>
  <c r="C60" i="20" s="1"/>
  <c r="H59" i="20"/>
  <c r="D59" i="20"/>
  <c r="C59" i="20" s="1"/>
  <c r="H58" i="20"/>
  <c r="D58" i="20"/>
  <c r="C58" i="20" s="1"/>
  <c r="H57" i="20"/>
  <c r="D57" i="20"/>
  <c r="C57" i="20" s="1"/>
  <c r="H56" i="20"/>
  <c r="D56" i="20"/>
  <c r="C56" i="20" s="1"/>
  <c r="H55" i="20"/>
  <c r="D55" i="20"/>
  <c r="C55" i="20" s="1"/>
  <c r="H54" i="20"/>
  <c r="D54" i="20"/>
  <c r="C54" i="20" s="1"/>
  <c r="H53" i="20"/>
  <c r="C53" i="20" s="1"/>
  <c r="D53" i="20"/>
  <c r="H52" i="20"/>
  <c r="D52" i="20"/>
  <c r="H51" i="20"/>
  <c r="D51" i="20"/>
  <c r="H50" i="20"/>
  <c r="D50" i="20"/>
  <c r="C50" i="20" s="1"/>
  <c r="H49" i="20"/>
  <c r="D49" i="20"/>
  <c r="H48" i="20"/>
  <c r="D48" i="20"/>
  <c r="C48" i="20" s="1"/>
  <c r="H47" i="20"/>
  <c r="D47" i="20"/>
  <c r="C47" i="20" s="1"/>
  <c r="H46" i="20"/>
  <c r="D46" i="20"/>
  <c r="C46" i="20" s="1"/>
  <c r="H45" i="20"/>
  <c r="D45" i="20"/>
  <c r="H44" i="20"/>
  <c r="D44" i="20"/>
  <c r="H43" i="20"/>
  <c r="D43" i="20"/>
  <c r="H42" i="20"/>
  <c r="D42" i="20"/>
  <c r="C42" i="20"/>
  <c r="H41" i="20"/>
  <c r="D41" i="20"/>
  <c r="H40" i="20"/>
  <c r="D40" i="20"/>
  <c r="C40" i="20" s="1"/>
  <c r="H39" i="20"/>
  <c r="D39" i="20"/>
  <c r="C39" i="20" s="1"/>
  <c r="H38" i="20"/>
  <c r="D38" i="20"/>
  <c r="C38" i="20" s="1"/>
  <c r="H37" i="20"/>
  <c r="D37" i="20"/>
  <c r="C37" i="20" s="1"/>
  <c r="H36" i="20"/>
  <c r="D36" i="20"/>
  <c r="H35" i="20"/>
  <c r="D35" i="20"/>
  <c r="C35" i="20" s="1"/>
  <c r="H34" i="20"/>
  <c r="D34" i="20"/>
  <c r="C34" i="20" s="1"/>
  <c r="H33" i="20"/>
  <c r="D33" i="20"/>
  <c r="C33" i="20" s="1"/>
  <c r="H32" i="20"/>
  <c r="D32" i="20"/>
  <c r="H31" i="20"/>
  <c r="D31" i="20"/>
  <c r="C31" i="20" s="1"/>
  <c r="H30" i="20"/>
  <c r="D30" i="20"/>
  <c r="C30" i="20" s="1"/>
  <c r="H29" i="20"/>
  <c r="D29" i="20"/>
  <c r="H28" i="20"/>
  <c r="D28" i="20"/>
  <c r="C28" i="20" s="1"/>
  <c r="H27" i="20"/>
  <c r="D27" i="20"/>
  <c r="H26" i="20"/>
  <c r="D26" i="20"/>
  <c r="C26" i="20"/>
  <c r="H25" i="20"/>
  <c r="D25" i="20"/>
  <c r="C25" i="20" s="1"/>
  <c r="H24" i="20"/>
  <c r="D24" i="20"/>
  <c r="C24" i="20" s="1"/>
  <c r="H23" i="20"/>
  <c r="D23" i="20"/>
  <c r="C23" i="20" s="1"/>
  <c r="H22" i="20"/>
  <c r="D22" i="20"/>
  <c r="C22" i="20" s="1"/>
  <c r="H21" i="20"/>
  <c r="D21" i="20"/>
  <c r="H20" i="20"/>
  <c r="D20" i="20"/>
  <c r="H19" i="20"/>
  <c r="D19" i="20"/>
  <c r="C19" i="20" s="1"/>
  <c r="H18" i="20"/>
  <c r="D18" i="20"/>
  <c r="C18" i="20" s="1"/>
  <c r="H17" i="20"/>
  <c r="D17" i="20"/>
  <c r="C17" i="20" s="1"/>
  <c r="H16" i="20"/>
  <c r="D16" i="20"/>
  <c r="H15" i="20"/>
  <c r="D15" i="20"/>
  <c r="C15" i="20" s="1"/>
  <c r="H14" i="20"/>
  <c r="D14" i="20"/>
  <c r="C14" i="20" s="1"/>
  <c r="H13" i="20"/>
  <c r="D13" i="20"/>
  <c r="H12" i="20"/>
  <c r="D12" i="20"/>
  <c r="H11" i="20"/>
  <c r="D11" i="20"/>
  <c r="H10" i="20"/>
  <c r="D10" i="20"/>
  <c r="C10" i="20"/>
  <c r="H9" i="20"/>
  <c r="D9" i="20"/>
  <c r="H8" i="20"/>
  <c r="D8" i="20"/>
  <c r="C8" i="20" s="1"/>
  <c r="H7" i="20"/>
  <c r="D7" i="20"/>
  <c r="C7" i="20" s="1"/>
  <c r="K6" i="20"/>
  <c r="J6" i="20"/>
  <c r="I6" i="20"/>
  <c r="G6" i="20"/>
  <c r="F6" i="20"/>
  <c r="E6" i="20"/>
  <c r="E32" i="46"/>
  <c r="E31" i="46"/>
  <c r="E30" i="46"/>
  <c r="E29" i="46"/>
  <c r="E28" i="46"/>
  <c r="E27" i="46"/>
  <c r="E26" i="46"/>
  <c r="E25" i="46"/>
  <c r="D25" i="46"/>
  <c r="C25" i="46"/>
  <c r="B25" i="46"/>
  <c r="E24" i="46"/>
  <c r="E23" i="46"/>
  <c r="E22" i="46"/>
  <c r="E21" i="46"/>
  <c r="E20" i="46"/>
  <c r="E19" i="46"/>
  <c r="E18" i="46"/>
  <c r="E17" i="46"/>
  <c r="E16" i="46"/>
  <c r="D16" i="46"/>
  <c r="C16" i="46"/>
  <c r="B16" i="46"/>
  <c r="E15" i="46"/>
  <c r="E14" i="46"/>
  <c r="E13" i="46"/>
  <c r="E12" i="46"/>
  <c r="E11" i="46"/>
  <c r="E10" i="46"/>
  <c r="E9" i="46"/>
  <c r="E8" i="46"/>
  <c r="E7" i="46"/>
  <c r="D6" i="46"/>
  <c r="C6" i="46"/>
  <c r="B6" i="46"/>
  <c r="E6" i="46" s="1"/>
  <c r="E50" i="45"/>
  <c r="E49" i="45"/>
  <c r="E48" i="45"/>
  <c r="E47" i="45"/>
  <c r="E46" i="45"/>
  <c r="E45" i="45"/>
  <c r="E44" i="45"/>
  <c r="E43" i="45"/>
  <c r="E42" i="45"/>
  <c r="E41" i="45"/>
  <c r="E40" i="45"/>
  <c r="E39" i="45"/>
  <c r="D38" i="45"/>
  <c r="E38" i="45" s="1"/>
  <c r="C38" i="45"/>
  <c r="B38" i="45"/>
  <c r="E37" i="45"/>
  <c r="E36" i="45"/>
  <c r="E35" i="45"/>
  <c r="E34" i="45"/>
  <c r="E33" i="45"/>
  <c r="E32" i="45"/>
  <c r="E31" i="45"/>
  <c r="E30" i="45"/>
  <c r="E29" i="45"/>
  <c r="E28" i="45"/>
  <c r="D27" i="45"/>
  <c r="E27" i="45" s="1"/>
  <c r="C27" i="45"/>
  <c r="B27" i="45"/>
  <c r="E26" i="45"/>
  <c r="E25" i="45"/>
  <c r="E24" i="45"/>
  <c r="E23" i="45"/>
  <c r="E22" i="45"/>
  <c r="E21" i="45"/>
  <c r="E20" i="45"/>
  <c r="E19" i="45"/>
  <c r="E18" i="45"/>
  <c r="E17" i="45"/>
  <c r="D17" i="45"/>
  <c r="C17" i="45"/>
  <c r="B17" i="45"/>
  <c r="E16" i="45"/>
  <c r="E15" i="45"/>
  <c r="E14" i="45"/>
  <c r="E13" i="45"/>
  <c r="E12" i="45"/>
  <c r="E11" i="45"/>
  <c r="E10" i="45"/>
  <c r="E9" i="45"/>
  <c r="E8" i="45"/>
  <c r="E7" i="45"/>
  <c r="D6" i="45"/>
  <c r="E6" i="45" s="1"/>
  <c r="C6" i="45"/>
  <c r="B6" i="45"/>
  <c r="E48" i="40"/>
  <c r="E47" i="40"/>
  <c r="E46" i="40"/>
  <c r="E45" i="40"/>
  <c r="E44" i="40"/>
  <c r="E43" i="40"/>
  <c r="E42" i="40"/>
  <c r="E41" i="40"/>
  <c r="D41" i="40"/>
  <c r="C41" i="40"/>
  <c r="B41" i="40"/>
  <c r="E40" i="40"/>
  <c r="E39" i="40"/>
  <c r="E38" i="40"/>
  <c r="E37" i="40"/>
  <c r="E36" i="40"/>
  <c r="E35" i="40"/>
  <c r="E34" i="40"/>
  <c r="E33" i="40"/>
  <c r="E32" i="40"/>
  <c r="D31" i="40"/>
  <c r="C31" i="40"/>
  <c r="B31" i="40"/>
  <c r="E31" i="40" s="1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D17" i="40"/>
  <c r="E17" i="40" s="1"/>
  <c r="C17" i="40"/>
  <c r="B17" i="40"/>
  <c r="E16" i="40"/>
  <c r="E15" i="40"/>
  <c r="E14" i="40"/>
  <c r="E13" i="40"/>
  <c r="E12" i="40"/>
  <c r="E11" i="40"/>
  <c r="E10" i="40"/>
  <c r="E9" i="40"/>
  <c r="E8" i="40"/>
  <c r="D7" i="40"/>
  <c r="E7" i="40" s="1"/>
  <c r="C7" i="40"/>
  <c r="B7" i="40"/>
  <c r="D56" i="44"/>
  <c r="H56" i="44" s="1"/>
  <c r="D55" i="44"/>
  <c r="H55" i="44" s="1"/>
  <c r="D54" i="44"/>
  <c r="H54" i="44" s="1"/>
  <c r="D53" i="44"/>
  <c r="H53" i="44" s="1"/>
  <c r="D52" i="44"/>
  <c r="H52" i="44" s="1"/>
  <c r="D51" i="44"/>
  <c r="H51" i="44" s="1"/>
  <c r="D50" i="44"/>
  <c r="H50" i="44" s="1"/>
  <c r="D49" i="44"/>
  <c r="H49" i="44" s="1"/>
  <c r="D48" i="44"/>
  <c r="H48" i="44" s="1"/>
  <c r="D47" i="44"/>
  <c r="H47" i="44" s="1"/>
  <c r="D46" i="44"/>
  <c r="H46" i="44" s="1"/>
  <c r="M45" i="44"/>
  <c r="L45" i="44"/>
  <c r="K45" i="44"/>
  <c r="J45" i="44"/>
  <c r="I45" i="44"/>
  <c r="G45" i="44"/>
  <c r="F45" i="44"/>
  <c r="E45" i="44"/>
  <c r="D45" i="44"/>
  <c r="C45" i="44"/>
  <c r="B45" i="44"/>
  <c r="D44" i="44"/>
  <c r="H44" i="44" s="1"/>
  <c r="D43" i="44"/>
  <c r="H43" i="44" s="1"/>
  <c r="D42" i="44"/>
  <c r="H42" i="44" s="1"/>
  <c r="D41" i="44"/>
  <c r="H41" i="44" s="1"/>
  <c r="D40" i="44"/>
  <c r="H40" i="44" s="1"/>
  <c r="D39" i="44"/>
  <c r="H39" i="44" s="1"/>
  <c r="D38" i="44"/>
  <c r="H38" i="44" s="1"/>
  <c r="D37" i="44"/>
  <c r="H37" i="44" s="1"/>
  <c r="D36" i="44"/>
  <c r="H36" i="44" s="1"/>
  <c r="D35" i="44"/>
  <c r="H35" i="44" s="1"/>
  <c r="D34" i="44"/>
  <c r="H34" i="44" s="1"/>
  <c r="D33" i="44"/>
  <c r="H33" i="44" s="1"/>
  <c r="D32" i="44"/>
  <c r="D31" i="44" s="1"/>
  <c r="M31" i="44"/>
  <c r="L31" i="44"/>
  <c r="K31" i="44"/>
  <c r="J31" i="44"/>
  <c r="I31" i="44"/>
  <c r="G31" i="44"/>
  <c r="F31" i="44"/>
  <c r="E31" i="44"/>
  <c r="C31" i="44"/>
  <c r="B31" i="44"/>
  <c r="D30" i="44"/>
  <c r="H30" i="44" s="1"/>
  <c r="D29" i="44"/>
  <c r="H29" i="44" s="1"/>
  <c r="D28" i="44"/>
  <c r="H28" i="44" s="1"/>
  <c r="D27" i="44"/>
  <c r="H27" i="44" s="1"/>
  <c r="D26" i="44"/>
  <c r="H26" i="44" s="1"/>
  <c r="D25" i="44"/>
  <c r="H25" i="44" s="1"/>
  <c r="D24" i="44"/>
  <c r="H24" i="44" s="1"/>
  <c r="D23" i="44"/>
  <c r="H23" i="44" s="1"/>
  <c r="D22" i="44"/>
  <c r="H22" i="44" s="1"/>
  <c r="D21" i="44"/>
  <c r="H21" i="44" s="1"/>
  <c r="D20" i="44"/>
  <c r="H20" i="44" s="1"/>
  <c r="D19" i="44"/>
  <c r="H19" i="44" s="1"/>
  <c r="D18" i="44"/>
  <c r="H18" i="44" s="1"/>
  <c r="D17" i="44"/>
  <c r="H17" i="44" s="1"/>
  <c r="D16" i="44"/>
  <c r="H16" i="44" s="1"/>
  <c r="D15" i="44"/>
  <c r="H15" i="44" s="1"/>
  <c r="D14" i="44"/>
  <c r="H14" i="44" s="1"/>
  <c r="D13" i="44"/>
  <c r="H13" i="44" s="1"/>
  <c r="D12" i="44"/>
  <c r="H12" i="44" s="1"/>
  <c r="D11" i="44"/>
  <c r="H11" i="44" s="1"/>
  <c r="D10" i="44"/>
  <c r="H10" i="44" s="1"/>
  <c r="M9" i="44"/>
  <c r="L9" i="44"/>
  <c r="K9" i="44"/>
  <c r="J9" i="44"/>
  <c r="I9" i="44"/>
  <c r="G9" i="44"/>
  <c r="F9" i="44"/>
  <c r="E9" i="44"/>
  <c r="D9" i="44"/>
  <c r="C9" i="44"/>
  <c r="B9" i="44"/>
  <c r="D64" i="43"/>
  <c r="H64" i="43" s="1"/>
  <c r="D63" i="43"/>
  <c r="H63" i="43" s="1"/>
  <c r="D62" i="43"/>
  <c r="H62" i="43" s="1"/>
  <c r="D61" i="43"/>
  <c r="H61" i="43" s="1"/>
  <c r="D60" i="43"/>
  <c r="H60" i="43" s="1"/>
  <c r="D59" i="43"/>
  <c r="H59" i="43" s="1"/>
  <c r="D58" i="43"/>
  <c r="H58" i="43" s="1"/>
  <c r="D57" i="43"/>
  <c r="H57" i="43" s="1"/>
  <c r="D56" i="43"/>
  <c r="H56" i="43" s="1"/>
  <c r="D55" i="43"/>
  <c r="H55" i="43" s="1"/>
  <c r="D54" i="43"/>
  <c r="H54" i="43" s="1"/>
  <c r="D53" i="43"/>
  <c r="H53" i="43" s="1"/>
  <c r="D52" i="43"/>
  <c r="H52" i="43" s="1"/>
  <c r="D51" i="43"/>
  <c r="H51" i="43" s="1"/>
  <c r="D50" i="43"/>
  <c r="H50" i="43" s="1"/>
  <c r="D49" i="43"/>
  <c r="H49" i="43" s="1"/>
  <c r="D48" i="43"/>
  <c r="H48" i="43" s="1"/>
  <c r="D47" i="43"/>
  <c r="H47" i="43" s="1"/>
  <c r="D46" i="43"/>
  <c r="H46" i="43" s="1"/>
  <c r="M45" i="43"/>
  <c r="L45" i="43"/>
  <c r="K45" i="43"/>
  <c r="J45" i="43"/>
  <c r="I45" i="43"/>
  <c r="G45" i="43"/>
  <c r="F45" i="43"/>
  <c r="E45" i="43"/>
  <c r="D45" i="43"/>
  <c r="C45" i="43"/>
  <c r="B45" i="43"/>
  <c r="D44" i="43"/>
  <c r="H44" i="43" s="1"/>
  <c r="D43" i="43"/>
  <c r="H43" i="43" s="1"/>
  <c r="D42" i="43"/>
  <c r="H42" i="43" s="1"/>
  <c r="D41" i="43"/>
  <c r="H41" i="43" s="1"/>
  <c r="D40" i="43"/>
  <c r="H40" i="43" s="1"/>
  <c r="D39" i="43"/>
  <c r="H39" i="43" s="1"/>
  <c r="D38" i="43"/>
  <c r="H38" i="43" s="1"/>
  <c r="D37" i="43"/>
  <c r="H37" i="43" s="1"/>
  <c r="D36" i="43"/>
  <c r="H36" i="43" s="1"/>
  <c r="D35" i="43"/>
  <c r="H35" i="43" s="1"/>
  <c r="D34" i="43"/>
  <c r="H34" i="43" s="1"/>
  <c r="D33" i="43"/>
  <c r="H33" i="43" s="1"/>
  <c r="D32" i="43"/>
  <c r="H32" i="43" s="1"/>
  <c r="D31" i="43"/>
  <c r="H31" i="43" s="1"/>
  <c r="D30" i="43"/>
  <c r="H30" i="43" s="1"/>
  <c r="D29" i="43"/>
  <c r="H29" i="43" s="1"/>
  <c r="D28" i="43"/>
  <c r="H28" i="43" s="1"/>
  <c r="D27" i="43"/>
  <c r="H27" i="43" s="1"/>
  <c r="H26" i="43" s="1"/>
  <c r="M26" i="43"/>
  <c r="L26" i="43"/>
  <c r="K26" i="43"/>
  <c r="J26" i="43"/>
  <c r="I26" i="43"/>
  <c r="G26" i="43"/>
  <c r="F26" i="43"/>
  <c r="E26" i="43"/>
  <c r="D26" i="43"/>
  <c r="C26" i="43"/>
  <c r="B26" i="43"/>
  <c r="D25" i="43"/>
  <c r="H25" i="43" s="1"/>
  <c r="D24" i="43"/>
  <c r="H24" i="43" s="1"/>
  <c r="D23" i="43"/>
  <c r="H23" i="43" s="1"/>
  <c r="D22" i="43"/>
  <c r="H22" i="43" s="1"/>
  <c r="D21" i="43"/>
  <c r="H21" i="43" s="1"/>
  <c r="D20" i="43"/>
  <c r="H20" i="43" s="1"/>
  <c r="D19" i="43"/>
  <c r="H19" i="43" s="1"/>
  <c r="D18" i="43"/>
  <c r="H18" i="43" s="1"/>
  <c r="D17" i="43"/>
  <c r="H17" i="43" s="1"/>
  <c r="D16" i="43"/>
  <c r="H16" i="43" s="1"/>
  <c r="D15" i="43"/>
  <c r="H15" i="43" s="1"/>
  <c r="D14" i="43"/>
  <c r="H14" i="43" s="1"/>
  <c r="D13" i="43"/>
  <c r="H13" i="43" s="1"/>
  <c r="D12" i="43"/>
  <c r="H12" i="43" s="1"/>
  <c r="D11" i="43"/>
  <c r="H11" i="43" s="1"/>
  <c r="D10" i="43"/>
  <c r="H10" i="43" s="1"/>
  <c r="M9" i="43"/>
  <c r="L9" i="43"/>
  <c r="K9" i="43"/>
  <c r="J9" i="43"/>
  <c r="I9" i="43"/>
  <c r="G9" i="43"/>
  <c r="F9" i="43"/>
  <c r="E9" i="43"/>
  <c r="D9" i="43"/>
  <c r="C9" i="43"/>
  <c r="B9" i="43"/>
  <c r="D57" i="42"/>
  <c r="H57" i="42" s="1"/>
  <c r="D56" i="42"/>
  <c r="H56" i="42" s="1"/>
  <c r="D55" i="42"/>
  <c r="H55" i="42" s="1"/>
  <c r="D54" i="42"/>
  <c r="H54" i="42" s="1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D43" i="42"/>
  <c r="H43" i="42" s="1"/>
  <c r="M42" i="42"/>
  <c r="L42" i="42"/>
  <c r="K42" i="42"/>
  <c r="J42" i="42"/>
  <c r="I42" i="42"/>
  <c r="G42" i="42"/>
  <c r="F42" i="42"/>
  <c r="E42" i="42"/>
  <c r="D42" i="42"/>
  <c r="C42" i="42"/>
  <c r="B42" i="42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H32" i="42" s="1"/>
  <c r="D31" i="42"/>
  <c r="D30" i="42" s="1"/>
  <c r="M30" i="42"/>
  <c r="L30" i="42"/>
  <c r="K30" i="42"/>
  <c r="J30" i="42"/>
  <c r="I30" i="42"/>
  <c r="G30" i="42"/>
  <c r="F30" i="42"/>
  <c r="E30" i="42"/>
  <c r="C30" i="42"/>
  <c r="B30" i="42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D9" i="42" s="1"/>
  <c r="M9" i="42"/>
  <c r="L9" i="42"/>
  <c r="K9" i="42"/>
  <c r="J9" i="42"/>
  <c r="I9" i="42"/>
  <c r="G9" i="42"/>
  <c r="F9" i="42"/>
  <c r="E9" i="42"/>
  <c r="C9" i="42"/>
  <c r="B9" i="42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H40" i="6" s="1"/>
  <c r="D39" i="6"/>
  <c r="H39" i="6" s="1"/>
  <c r="D38" i="6"/>
  <c r="H38" i="6" s="1"/>
  <c r="D37" i="6"/>
  <c r="H37" i="6" s="1"/>
  <c r="D36" i="6"/>
  <c r="D35" i="6" s="1"/>
  <c r="M35" i="6"/>
  <c r="L35" i="6"/>
  <c r="K35" i="6"/>
  <c r="J35" i="6"/>
  <c r="I35" i="6"/>
  <c r="G35" i="6"/>
  <c r="F35" i="6"/>
  <c r="E35" i="6"/>
  <c r="C35" i="6"/>
  <c r="B35" i="6"/>
  <c r="D34" i="6"/>
  <c r="H34" i="6" s="1"/>
  <c r="D33" i="6"/>
  <c r="H33" i="6" s="1"/>
  <c r="D32" i="6"/>
  <c r="H32" i="6" s="1"/>
  <c r="D31" i="6"/>
  <c r="H31" i="6" s="1"/>
  <c r="D30" i="6"/>
  <c r="H30" i="6" s="1"/>
  <c r="D29" i="6"/>
  <c r="H29" i="6" s="1"/>
  <c r="D28" i="6"/>
  <c r="H28" i="6" s="1"/>
  <c r="D27" i="6"/>
  <c r="H27" i="6" s="1"/>
  <c r="D26" i="6"/>
  <c r="H26" i="6" s="1"/>
  <c r="D25" i="6"/>
  <c r="H25" i="6" s="1"/>
  <c r="D24" i="6"/>
  <c r="H24" i="6" s="1"/>
  <c r="D23" i="6"/>
  <c r="H23" i="6" s="1"/>
  <c r="D22" i="6"/>
  <c r="H22" i="6" s="1"/>
  <c r="D21" i="6"/>
  <c r="H21" i="6" s="1"/>
  <c r="D20" i="6"/>
  <c r="H20" i="6" s="1"/>
  <c r="D19" i="6"/>
  <c r="H19" i="6" s="1"/>
  <c r="D18" i="6"/>
  <c r="H18" i="6" s="1"/>
  <c r="D17" i="6"/>
  <c r="H17" i="6" s="1"/>
  <c r="D16" i="6"/>
  <c r="H16" i="6" s="1"/>
  <c r="D15" i="6"/>
  <c r="H15" i="6" s="1"/>
  <c r="D14" i="6"/>
  <c r="H14" i="6" s="1"/>
  <c r="D13" i="6"/>
  <c r="H13" i="6" s="1"/>
  <c r="D12" i="6"/>
  <c r="H12" i="6" s="1"/>
  <c r="D11" i="6"/>
  <c r="D10" i="6" s="1"/>
  <c r="M10" i="6"/>
  <c r="L10" i="6"/>
  <c r="K10" i="6"/>
  <c r="J10" i="6"/>
  <c r="I10" i="6"/>
  <c r="G10" i="6"/>
  <c r="F10" i="6"/>
  <c r="E10" i="6"/>
  <c r="C10" i="6"/>
  <c r="B10" i="6"/>
  <c r="D34" i="37" l="1"/>
  <c r="D37" i="37"/>
  <c r="G30" i="37"/>
  <c r="E30" i="37" s="1"/>
  <c r="D30" i="37" s="1"/>
  <c r="I30" i="37"/>
  <c r="H30" i="37" s="1"/>
  <c r="H6" i="20"/>
  <c r="C12" i="20"/>
  <c r="C21" i="20"/>
  <c r="C44" i="20"/>
  <c r="C49" i="20"/>
  <c r="C51" i="20"/>
  <c r="C64" i="20"/>
  <c r="C72" i="20"/>
  <c r="C9" i="20"/>
  <c r="C16" i="20"/>
  <c r="C32" i="20"/>
  <c r="C41" i="20"/>
  <c r="C76" i="20"/>
  <c r="C11" i="20"/>
  <c r="C13" i="20"/>
  <c r="C20" i="20"/>
  <c r="C27" i="20"/>
  <c r="C29" i="20"/>
  <c r="C36" i="20"/>
  <c r="C43" i="20"/>
  <c r="C45" i="20"/>
  <c r="C52" i="20"/>
  <c r="C68" i="20"/>
  <c r="C75" i="20"/>
  <c r="C80" i="20"/>
  <c r="D6" i="20"/>
  <c r="H45" i="44"/>
  <c r="H9" i="44"/>
  <c r="H32" i="44"/>
  <c r="H31" i="44" s="1"/>
  <c r="H9" i="43"/>
  <c r="H45" i="43"/>
  <c r="H42" i="42"/>
  <c r="H10" i="42"/>
  <c r="H9" i="42" s="1"/>
  <c r="H31" i="42"/>
  <c r="H30" i="42" s="1"/>
  <c r="H11" i="6"/>
  <c r="H10" i="6" s="1"/>
  <c r="H36" i="6"/>
  <c r="H35" i="6" s="1"/>
  <c r="C6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C04BAB44-2A29-4530-A866-A90EEC0578C1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5AB9277E-A5D2-495B-9344-16D55C05FED8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<sst xmlns="http://schemas.openxmlformats.org/spreadsheetml/2006/main" count="1834" uniqueCount="1052">
  <si>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</si>
  <si>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</si>
  <si>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</si>
  <si>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</si>
  <si>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</si>
  <si>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</si>
  <si>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</si>
  <si>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</si>
  <si>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</si>
  <si>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</si>
  <si>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</si>
  <si>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</si>
  <si>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</si>
  <si>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</si>
  <si>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</si>
  <si>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</si>
  <si>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</si>
  <si>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</si>
  <si>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</si>
  <si>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</si>
  <si>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</si>
  <si>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</si>
  <si>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</si>
  <si>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</si>
  <si>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</si>
  <si>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</si>
  <si>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</si>
  <si>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</si>
  <si>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</si>
  <si>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</si>
  <si>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</si>
  <si>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</si>
  <si>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</si>
  <si>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</si>
  <si>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</si>
  <si>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</si>
  <si>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</si>
  <si>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</si>
  <si>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</si>
  <si>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</si>
  <si>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</si>
  <si>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</si>
  <si>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</si>
  <si>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</si>
  <si>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</si>
  <si>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</si>
  <si>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</si>
  <si>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</si>
  <si>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</si>
  <si>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</si>
  <si>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</si>
  <si>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</si>
  <si>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</si>
  <si>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</si>
  <si>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</si>
  <si>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</si>
  <si>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</si>
  <si>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</si>
  <si>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</si>
  <si>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</si>
  <si>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</si>
  <si>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</si>
  <si>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</si>
  <si>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</si>
  <si>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</si>
  <si>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</si>
  <si>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</si>
  <si>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</si>
  <si>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</si>
  <si>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</si>
  <si>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</si>
  <si>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</si>
  <si>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</si>
  <si>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</si>
  <si>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</si>
  <si>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</si>
  <si>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</si>
  <si>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</si>
  <si>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</si>
  <si>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</si>
  <si>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</si>
  <si>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</si>
  <si>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</si>
  <si>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</si>
  <si>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</si>
  <si>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</si>
  <si>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</si>
  <si>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</si>
  <si>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</si>
  <si>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</si>
  <si>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</si>
  <si>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</si>
  <si>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</si>
  <si>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</si>
  <si>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</si>
  <si>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</si>
  <si>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</si>
  <si>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</si>
  <si>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</si>
  <si>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</si>
  <si>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</si>
  <si>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</si>
  <si>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</si>
  <si>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</si>
  <si>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</si>
  <si>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</si>
  <si>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</si>
  <si>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</si>
  <si>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</si>
  <si>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</si>
  <si>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</si>
  <si>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</si>
  <si>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</si>
  <si>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</si>
  <si>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</si>
  <si>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</si>
  <si>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</si>
  <si>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</si>
  <si>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</si>
  <si>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</si>
  <si>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</si>
  <si>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</si>
  <si>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</si>
  <si>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</si>
  <si>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</si>
  <si>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</si>
  <si>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</si>
  <si>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</si>
  <si>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</si>
  <si>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</si>
  <si>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</si>
  <si>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</si>
  <si>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</si>
  <si>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</si>
  <si>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</si>
  <si>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</si>
  <si>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</si>
  <si>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</si>
  <si>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</si>
  <si>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</si>
  <si>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</si>
  <si>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</si>
  <si>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</si>
  <si>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</si>
  <si>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</si>
  <si>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</si>
  <si>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</si>
  <si>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</si>
  <si>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</si>
  <si>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</si>
  <si>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</si>
  <si>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</si>
  <si>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</si>
  <si>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</si>
  <si>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</si>
  <si>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</si>
  <si>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</si>
  <si>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</si>
  <si>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</si>
  <si>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</si>
  <si>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</si>
  <si>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</si>
  <si>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</si>
  <si>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</si>
  <si>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</si>
  <si>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</si>
  <si>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</si>
  <si>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</si>
  <si>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</si>
  <si>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</si>
  <si>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</si>
  <si>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</si>
  <si>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</si>
  <si>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</si>
  <si>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</si>
  <si>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</si>
  <si>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</si>
  <si>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</si>
  <si>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</si>
  <si>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</si>
  <si>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</si>
  <si>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</si>
  <si>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</si>
  <si>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</si>
  <si>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</si>
  <si>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</si>
  <si>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</si>
  <si>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</si>
  <si>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</si>
  <si>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</si>
  <si>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</si>
  <si>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</si>
  <si>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</si>
  <si>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</si>
  <si>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</si>
  <si>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</si>
  <si>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</si>
  <si>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</si>
  <si>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</si>
  <si>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</si>
  <si>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</si>
  <si>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</si>
  <si>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</si>
  <si>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</si>
  <si>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</si>
  <si>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</si>
  <si>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</si>
  <si>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</si>
  <si>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</si>
  <si>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</si>
  <si>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</si>
  <si>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</si>
  <si>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</si>
  <si>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</si>
  <si>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</si>
  <si>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</si>
  <si>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</si>
  <si>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</si>
  <si>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</si>
  <si>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</si>
  <si>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</si>
  <si>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</si>
  <si>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</si>
  <si>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</si>
  <si>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</si>
  <si>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</si>
  <si>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</si>
  <si>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</si>
  <si>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</si>
  <si>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</si>
  <si>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</si>
  <si>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</si>
  <si>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</si>
  <si>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</si>
  <si>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</si>
  <si>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</si>
  <si>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</si>
  <si>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</si>
  <si>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</si>
  <si>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</si>
  <si>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</si>
  <si>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</si>
  <si>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</si>
  <si>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</si>
  <si>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</si>
  <si>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</si>
  <si>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</si>
  <si>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</si>
  <si>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</si>
  <si>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</si>
  <si>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</si>
  <si>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</si>
  <si>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</si>
  <si>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</si>
  <si>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</si>
  <si>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</si>
  <si>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</si>
  <si>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</si>
  <si>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</si>
  <si>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</si>
  <si>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</si>
  <si>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</si>
  <si>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</si>
  <si>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</si>
  <si>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</si>
  <si>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</si>
  <si>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</si>
  <si>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</si>
  <si>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</si>
  <si>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</si>
  <si>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</si>
  <si>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 xml:space="preserve">      - pożar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</si>
  <si>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</si>
  <si>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</si>
  <si>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</si>
  <si>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</si>
  <si>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</si>
  <si>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</si>
  <si>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</si>
  <si>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</si>
  <si>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</si>
  <si>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</si>
  <si>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</si>
  <si>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</si>
  <si>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</si>
  <si>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</si>
  <si>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</si>
  <si>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</si>
  <si>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</si>
  <si>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</si>
  <si>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</si>
  <si>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</si>
  <si>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</si>
  <si>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</si>
  <si>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</si>
  <si>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</si>
  <si>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</si>
  <si>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</si>
  <si>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</si>
  <si>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</si>
  <si>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</si>
  <si>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</si>
  <si>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</si>
  <si>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</si>
  <si>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</si>
  <si>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</si>
  <si>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</si>
  <si>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</si>
  <si>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</si>
  <si>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</si>
  <si>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</si>
  <si>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</si>
  <si>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</si>
  <si>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</si>
  <si>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</si>
  <si>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</si>
  <si>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</si>
  <si>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</si>
  <si>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</si>
  <si>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</si>
  <si>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</si>
  <si>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</si>
  <si>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</si>
  <si>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</si>
  <si>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</si>
  <si>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</si>
  <si>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</si>
  <si>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</si>
  <si>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</si>
  <si>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</si>
  <si>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</si>
  <si>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</si>
  <si>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</si>
  <si>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</si>
  <si>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</si>
  <si>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</si>
  <si>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</si>
  <si>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</si>
  <si>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</si>
  <si>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</si>
  <si>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</si>
  <si>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</si>
  <si>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</si>
  <si>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</si>
  <si>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</si>
  <si>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</si>
  <si>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</si>
  <si>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</si>
  <si>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</si>
  <si>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</si>
  <si>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</si>
  <si>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</si>
  <si>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</si>
  <si>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</si>
  <si>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</si>
  <si>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</si>
  <si>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</si>
  <si>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</si>
  <si>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</si>
  <si>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</si>
  <si>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</si>
  <si>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</si>
  <si>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</si>
  <si>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</si>
  <si>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</si>
  <si>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</si>
  <si>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</si>
  <si>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</si>
  <si>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</si>
  <si>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</si>
  <si>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</si>
  <si>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</si>
  <si>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</si>
  <si>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</si>
  <si>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</si>
  <si>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</si>
  <si>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</si>
  <si>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</si>
  <si>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</si>
  <si>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</si>
  <si>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</si>
  <si>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</si>
  <si>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</si>
  <si>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</si>
  <si>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</si>
  <si>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</si>
  <si>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</si>
  <si>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</si>
  <si>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</si>
  <si>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</si>
  <si>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</si>
  <si>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</si>
  <si>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</si>
  <si>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</si>
  <si>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</si>
  <si>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</si>
  <si>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</si>
  <si>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</si>
  <si>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</si>
  <si>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</si>
  <si>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 xml:space="preserve">      - z konwoju Policji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</si>
  <si>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</si>
  <si>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</si>
  <si>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</si>
  <si>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</si>
  <si>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</si>
  <si>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</si>
  <si>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</si>
  <si>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</si>
  <si>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</si>
  <si>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- aresztu śledczego</t>
  </si>
  <si>
    <t xml:space="preserve">   - zakładu karnego zamkniętego</t>
  </si>
  <si>
    <t xml:space="preserve">   - zakładu karnego półotwartego</t>
  </si>
  <si>
    <t xml:space="preserve">   - zakładu karnego otwartego</t>
  </si>
  <si>
    <t xml:space="preserve">   SPOD  KONWOJU  SW</t>
  </si>
  <si>
    <t xml:space="preserve">   - uzbrojonego:</t>
  </si>
  <si>
    <t xml:space="preserve">      - w pełnym systemie konwojowania</t>
  </si>
  <si>
    <t xml:space="preserve">      - w zmniejszonym systemie konwojowania</t>
  </si>
  <si>
    <t xml:space="preserve">   - nieuzbrojonego</t>
  </si>
  <si>
    <t xml:space="preserve">   - wzięcie zakładnika</t>
  </si>
  <si>
    <t xml:space="preserve">      - klęska żywiołowa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</si>
  <si>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</si>
  <si>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</si>
  <si>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</si>
  <si>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</si>
  <si>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</si>
  <si>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</si>
  <si>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</si>
  <si>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</si>
  <si>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</si>
  <si>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</si>
  <si>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</si>
  <si>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</si>
  <si>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</si>
  <si>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</si>
  <si>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</si>
  <si>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</si>
  <si>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</si>
  <si>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</si>
  <si>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</si>
  <si>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</si>
  <si>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</si>
  <si>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</si>
  <si>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</si>
  <si>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</si>
  <si>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</si>
  <si>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</si>
  <si>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</si>
  <si>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</si>
  <si>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</si>
  <si>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</si>
  <si>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</si>
  <si>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</si>
  <si>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</si>
  <si>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</si>
  <si>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</si>
  <si>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</si>
  <si>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</si>
  <si>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</si>
  <si>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</si>
  <si>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</si>
  <si>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</si>
  <si>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</si>
  <si>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</si>
  <si>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</si>
  <si>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</si>
  <si>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</si>
  <si>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</si>
  <si>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</si>
  <si>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</si>
  <si>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</si>
  <si>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</si>
  <si>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</si>
  <si>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</si>
  <si>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</si>
  <si>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</si>
  <si>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</si>
  <si>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</si>
  <si>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</si>
  <si>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</si>
  <si>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</si>
  <si>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</si>
  <si>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</si>
  <si>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</si>
  <si>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</si>
  <si>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</si>
  <si>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</si>
  <si>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</si>
  <si>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</si>
  <si>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</si>
  <si>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Izrael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</si>
  <si>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</si>
  <si>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</si>
  <si>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</si>
  <si>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</si>
  <si>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</si>
  <si>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</si>
  <si>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</si>
  <si>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</si>
  <si>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</si>
  <si>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</si>
  <si>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</si>
  <si>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</si>
  <si>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</si>
  <si>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</si>
  <si>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</si>
  <si>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</si>
  <si>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</si>
  <si>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</si>
  <si>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</si>
  <si>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</si>
  <si>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</si>
  <si>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</si>
  <si>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</si>
  <si>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</si>
  <si>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</si>
  <si>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</si>
  <si>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</si>
  <si>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</si>
  <si>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</si>
  <si>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</si>
  <si>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</si>
  <si>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</si>
  <si>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</si>
  <si>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</si>
  <si>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</si>
  <si>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</si>
  <si>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</si>
  <si>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</si>
  <si>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</si>
  <si>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</si>
  <si>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</si>
  <si>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</si>
  <si>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</si>
  <si>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</si>
  <si>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</si>
  <si>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</si>
  <si>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</si>
  <si>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</si>
  <si>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</si>
  <si>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</si>
  <si>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</si>
  <si>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</si>
  <si>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</si>
  <si>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</si>
  <si>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</si>
  <si>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</si>
  <si>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</si>
  <si>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</si>
  <si>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</si>
  <si>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</si>
  <si>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</si>
  <si>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</si>
  <si>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</si>
  <si>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</si>
  <si>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</si>
  <si>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</si>
  <si>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</si>
  <si>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</si>
  <si>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</si>
  <si>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</si>
  <si>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</si>
  <si>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</si>
  <si>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</si>
  <si>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</si>
  <si>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</si>
  <si>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</si>
  <si>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</si>
  <si>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</si>
  <si>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</si>
  <si>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</si>
  <si>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</si>
  <si>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</si>
  <si>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</si>
  <si>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</si>
  <si>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</si>
  <si>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</si>
  <si>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</si>
  <si>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</si>
  <si>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</si>
  <si>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</si>
  <si>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</si>
  <si>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</si>
  <si>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</si>
  <si>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</si>
  <si>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</si>
  <si>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</si>
  <si>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</si>
  <si>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</si>
  <si>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</si>
  <si>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</si>
  <si>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</si>
  <si>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</si>
  <si>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</si>
  <si>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</si>
  <si>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</si>
  <si>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</si>
  <si>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</si>
  <si>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</si>
  <si>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</si>
  <si>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 xml:space="preserve">   - zagrożenia zewnętrzne i inne uznane przez Dyrektora</t>
  </si>
  <si>
    <t xml:space="preserve">   - samowolne oddalenie się osadzonego</t>
  </si>
  <si>
    <t>MINISTERSTWO  SPRAWIEDLIWOŚCI</t>
  </si>
  <si>
    <t>CENTRALNY ZARZĄD SŁUŻBY WIĘZIENNEJ</t>
  </si>
  <si>
    <t>Libia</t>
  </si>
  <si>
    <t>OZ Wałowice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</si>
  <si>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</si>
  <si>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</si>
  <si>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</si>
  <si>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</si>
  <si>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</si>
  <si>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</si>
  <si>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</si>
  <si>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</si>
  <si>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</si>
  <si>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</si>
  <si>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</si>
  <si>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</si>
  <si>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</si>
  <si>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</si>
  <si>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</si>
  <si>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</si>
  <si>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</si>
  <si>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</si>
  <si>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</si>
  <si>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</si>
  <si>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 xml:space="preserve">   - bójka lub pobicie </t>
  </si>
  <si>
    <t xml:space="preserve">   - ucieczka lub usiłowanie ucieczki: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</si>
  <si>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</si>
  <si>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</si>
  <si>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</si>
  <si>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</si>
  <si>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</si>
  <si>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</si>
  <si>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</si>
  <si>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</si>
  <si>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</si>
  <si>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23</t>
  </si>
  <si>
    <t>TABL. 24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</si>
  <si>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</si>
  <si>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</si>
  <si>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</si>
  <si>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</si>
  <si>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</si>
  <si>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</si>
  <si>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</si>
  <si>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</si>
  <si>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</si>
  <si>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</si>
  <si>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</si>
  <si>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</si>
  <si>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</si>
  <si>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</si>
  <si>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</si>
  <si>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</si>
  <si>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</si>
  <si>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</si>
  <si>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</si>
  <si>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</si>
  <si>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</si>
  <si>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</si>
  <si>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</si>
  <si>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</si>
  <si>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</si>
  <si>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</si>
  <si>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</si>
  <si>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- śmierć f-sza, prac., osadzonego lub ciężkie uszk. ciała</t>
  </si>
  <si>
    <t xml:space="preserve">    na skutek działania f-sza lub innej osoby albo psa służb.</t>
  </si>
  <si>
    <t xml:space="preserve">     za zdarzenia w tym:</t>
  </si>
  <si>
    <t xml:space="preserve">   - napaść na funkcjonariusza lub pracownika w służbie</t>
  </si>
  <si>
    <t xml:space="preserve">   - zachorowanie osadzonych</t>
  </si>
  <si>
    <t xml:space="preserve">   1. ZK Nr 1 Strzelce Op.</t>
  </si>
  <si>
    <t xml:space="preserve">   1. ZK Gorzów Wlkp.</t>
  </si>
  <si>
    <t xml:space="preserve">   2. OZ Choszczno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</si>
  <si>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</si>
  <si>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</si>
  <si>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</si>
  <si>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</si>
  <si>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</si>
  <si>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</si>
  <si>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</si>
  <si>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</si>
  <si>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</si>
  <si>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</si>
  <si>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</si>
  <si>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</si>
  <si>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</si>
  <si>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</si>
  <si>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</si>
  <si>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</si>
  <si>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</si>
  <si>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</si>
  <si>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>2. BUNT</t>
  </si>
  <si>
    <t xml:space="preserve">       uniemożliwia zatrudnienie</t>
  </si>
  <si>
    <t>**  - skazani, przebywający w AŚ/ZK, którym zastosowanie tymczasowego aresztowania w drugiej sprawie</t>
  </si>
  <si>
    <t>Chiny</t>
  </si>
  <si>
    <t>Węgry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</si>
  <si>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</si>
  <si>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</si>
  <si>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</si>
  <si>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</si>
  <si>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</si>
  <si>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</si>
  <si>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</si>
  <si>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</si>
  <si>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</si>
  <si>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</si>
  <si>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OZ Ciągowice</t>
  </si>
  <si>
    <t>Tunezja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</si>
  <si>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</si>
  <si>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</si>
  <si>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</si>
  <si>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</si>
  <si>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</si>
  <si>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</si>
  <si>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</si>
  <si>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</si>
  <si>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</si>
  <si>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</si>
  <si>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</si>
  <si>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</si>
  <si>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</si>
  <si>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</si>
  <si>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</si>
  <si>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</si>
  <si>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</si>
  <si>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</si>
  <si>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</si>
  <si>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</si>
  <si>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</si>
  <si>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</si>
  <si>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</si>
  <si>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</si>
  <si>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</si>
  <si>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3. NARUSZENIE PORZĄDKU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</si>
  <si>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</si>
  <si>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</si>
  <si>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</si>
  <si>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</si>
  <si>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</si>
  <si>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</si>
  <si>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</si>
  <si>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</si>
  <si>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</si>
  <si>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</si>
  <si>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</si>
  <si>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</si>
  <si>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</si>
  <si>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</si>
  <si>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</si>
  <si>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</si>
  <si>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</si>
  <si>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</si>
  <si>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</si>
  <si>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</si>
  <si>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</si>
  <si>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Lubsko</t>
  </si>
  <si>
    <t>OZ Szamotuły</t>
  </si>
  <si>
    <t xml:space="preserve">OZ Popowo </t>
  </si>
  <si>
    <t>OZ Oleśnica</t>
  </si>
  <si>
    <t xml:space="preserve">   1. AŚ Wrocław</t>
  </si>
  <si>
    <t xml:space="preserve">   2. ZK Głogów</t>
  </si>
  <si>
    <t xml:space="preserve">   3. ZK Kłodzko</t>
  </si>
  <si>
    <t>Kanada</t>
  </si>
  <si>
    <t>Uzbekistan</t>
  </si>
  <si>
    <t>Wielka Brytania</t>
  </si>
  <si>
    <t>Bangladesz</t>
  </si>
  <si>
    <t>Iran</t>
  </si>
  <si>
    <t xml:space="preserve">   - napaść na jednostkę organizacyjną lub konwój SW</t>
  </si>
  <si>
    <t xml:space="preserve">   - zgwałcenie osadzonego</t>
  </si>
  <si>
    <t xml:space="preserve">   - znęcanie się nad osadzonym</t>
  </si>
  <si>
    <t xml:space="preserve">   - ujawnienie przedmiotu niedozwolonego</t>
  </si>
  <si>
    <t xml:space="preserve">   - usiłowanie popełnienia samobójstwa przez osadzonego</t>
  </si>
  <si>
    <t xml:space="preserve">   - zgon osadzonego </t>
  </si>
  <si>
    <t xml:space="preserve">      - z konwoju innych służb </t>
  </si>
  <si>
    <t xml:space="preserve">   - samobójstwo osadzonego   </t>
  </si>
  <si>
    <t xml:space="preserve"> - nieuzbrojonego</t>
  </si>
  <si>
    <t>Kolumbia</t>
  </si>
  <si>
    <t>Norwegia</t>
  </si>
  <si>
    <t xml:space="preserve">   </t>
  </si>
  <si>
    <t>Turkmenistan</t>
  </si>
  <si>
    <t>Kamerun</t>
  </si>
  <si>
    <t>Opracowała: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</si>
  <si>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</si>
  <si>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</si>
  <si>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</si>
  <si>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</si>
  <si>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</si>
  <si>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</si>
  <si>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</si>
  <si>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</si>
  <si>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t>przyw. przedsięb. państwowe</t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</si>
  <si>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</si>
  <si>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</si>
  <si>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</si>
  <si>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</si>
  <si>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</si>
  <si>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</si>
  <si>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</si>
  <si>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Tadżykistan</t>
  </si>
  <si>
    <t>Zimbabwe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</si>
  <si>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</si>
  <si>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</si>
  <si>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</si>
  <si>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 xml:space="preserve">   1. ZK Gębarzewo</t>
  </si>
  <si>
    <t>Szwecja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</si>
  <si>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</si>
  <si>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</si>
  <si>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</si>
  <si>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</si>
  <si>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</si>
  <si>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</si>
  <si>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</si>
  <si>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</si>
  <si>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</si>
  <si>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</si>
  <si>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</si>
  <si>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</si>
  <si>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</si>
  <si>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</si>
  <si>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</si>
  <si>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</si>
  <si>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</si>
  <si>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</si>
  <si>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>8 - 10</t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</si>
  <si>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</si>
  <si>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</si>
  <si>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t xml:space="preserve">   1. AŚ Krasnystaw</t>
  </si>
  <si>
    <t xml:space="preserve">   2. AŚ Lublin</t>
  </si>
  <si>
    <t>Liban</t>
  </si>
  <si>
    <t xml:space="preserve">   3. AŚ Radom</t>
  </si>
  <si>
    <t xml:space="preserve">   1. AŚ Ostrów Wielkopolski</t>
  </si>
  <si>
    <t xml:space="preserve">   2. ZK Garbalin</t>
  </si>
  <si>
    <t xml:space="preserve">   2. ZK Brzeg</t>
  </si>
  <si>
    <t xml:space="preserve">   1. AŚ Warszawa - Białołęka</t>
  </si>
  <si>
    <t xml:space="preserve">   2. AŚ Warszawa - Grochów</t>
  </si>
  <si>
    <t xml:space="preserve">   1. AŚ Kielce</t>
  </si>
  <si>
    <t xml:space="preserve">   2. ZK Dębica</t>
  </si>
  <si>
    <t>Mongolia</t>
  </si>
  <si>
    <t xml:space="preserve">   3. ZK Rawicz</t>
  </si>
  <si>
    <t xml:space="preserve">   4. OZ Koziegłowy</t>
  </si>
  <si>
    <t>Jordania</t>
  </si>
  <si>
    <t>Szwajcaria</t>
  </si>
  <si>
    <t xml:space="preserve">   3. ZK Łowicz</t>
  </si>
  <si>
    <t xml:space="preserve">   4. ZK Włocławek</t>
  </si>
  <si>
    <t xml:space="preserve">   5. OZ Golesze</t>
  </si>
  <si>
    <t>Rwanda</t>
  </si>
  <si>
    <t>Wiek</t>
  </si>
  <si>
    <t xml:space="preserve">w tym mężczyźni </t>
  </si>
  <si>
    <t>17-21</t>
  </si>
  <si>
    <t>22-26</t>
  </si>
  <si>
    <t>27-31</t>
  </si>
  <si>
    <t>32-36</t>
  </si>
  <si>
    <t>37-41</t>
  </si>
  <si>
    <t>42-46</t>
  </si>
  <si>
    <t>47-51</t>
  </si>
  <si>
    <t>52-56</t>
  </si>
  <si>
    <t>57-61</t>
  </si>
  <si>
    <t>62-66</t>
  </si>
  <si>
    <t>67-71</t>
  </si>
  <si>
    <t>72-76</t>
  </si>
  <si>
    <t>pow. 77</t>
  </si>
  <si>
    <r>
      <t xml:space="preserve">1 </t>
    </r>
    <r>
      <rPr>
        <sz val="10"/>
        <rFont val="Calibri"/>
        <family val="2"/>
        <charset val="238"/>
        <scheme val="minor"/>
      </rPr>
      <t>Dane prezentowane w tablicach nr 16 i 16a zostały przekazane przez Biuro Dozoru Elektronicznego CZSW.</t>
    </r>
  </si>
  <si>
    <t xml:space="preserve">                          w miesiącu sprawozdawczym</t>
  </si>
  <si>
    <t>Wykres  12    Liczba skazanych odbywających karę w SDE  oraz zwolnionych z SDE</t>
  </si>
  <si>
    <t>'Powszechność zatrudnienia i wskaźnik bezrobocia,powszechność zatrudnienia w populacji kwalifikujących się do pracy,</t>
  </si>
  <si>
    <t>Powszechność zatrudnienia w populacji kwalifikujących się do pracy</t>
  </si>
  <si>
    <t>Udział zatrudnienia odpłatnego w ogólnej populacji zatrudnionych</t>
  </si>
  <si>
    <t>[(3+4)/(3+4+6)]</t>
  </si>
  <si>
    <t>[3/(3+4)]</t>
  </si>
  <si>
    <t xml:space="preserve">  % powszechności zatrudnienia w populacji</t>
  </si>
  <si>
    <t xml:space="preserve">   kwalifikujących się do pracy</t>
  </si>
  <si>
    <t>TABL. 20</t>
  </si>
  <si>
    <t>TABL.21</t>
  </si>
  <si>
    <t>TABL. 25</t>
  </si>
  <si>
    <r>
      <t>TABL. 26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</si>
  <si>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27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</si>
  <si>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 30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</si>
  <si>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TABL. 33    Zestawienie zdarzeń nadzwyczajnych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</si>
  <si>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 34   Pozostałe zdarzenia nadzwyczajne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</si>
  <si>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36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</si>
  <si>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0"/>
        <rFont val="Calibri"/>
        <family val="2"/>
        <charset val="238"/>
        <scheme val="minor"/>
      </rPr>
      <t xml:space="preserve">Wykres 15   </t>
    </r>
    <r>
      <rPr>
        <b/>
        <sz val="10"/>
        <rFont val="Calibri"/>
        <family val="2"/>
        <charset val="238"/>
        <scheme val="minor"/>
      </rPr>
      <t xml:space="preserve">Powszechność zatrudnienia oraz powszechność zatrudnienia w populacji kwalifikujących się do pracy </t>
    </r>
  </si>
  <si>
    <t>Odbywający karę w sysemie DE wg wieku i płci</t>
  </si>
  <si>
    <t>TABL. 17  Odbywający karę w SDE wg wieku i płci</t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</si>
  <si>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</si>
  <si>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26 - 32 zostały przekazane przez Biuro Penitencjarne CZSW.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</si>
  <si>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26 - 32 zostały przekazane przez Biuro Penitencjarne CZSW.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</si>
  <si>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 w oparciu o meldunki o zdarzeniach nadzwyczajnych przesłane przez jednostki penitencjarne. 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</si>
  <si>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</si>
  <si>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t>w tym wyznaczono termin stawienia, który upłynął</t>
  </si>
  <si>
    <t xml:space="preserve">liczba </t>
  </si>
  <si>
    <t xml:space="preserve">w dniu </t>
  </si>
  <si>
    <t xml:space="preserve">zakwalifikowań </t>
  </si>
  <si>
    <t xml:space="preserve">   6. OZ Kalisz</t>
  </si>
  <si>
    <t xml:space="preserve">   7. OZ Sieraków Śląski</t>
  </si>
  <si>
    <t>liczba wyroków</t>
  </si>
  <si>
    <t>dotyczy osób</t>
  </si>
  <si>
    <t>zarejestrowane</t>
  </si>
  <si>
    <t>zwrócone do organu zarządzającego wykonanie</t>
  </si>
  <si>
    <t xml:space="preserve">wprowadzone do wykonania </t>
  </si>
  <si>
    <t xml:space="preserve">Wyroki przesłane przez sąd w trybie art. 79 kodeksu karnego wykonawczego </t>
  </si>
  <si>
    <t>Irlandia</t>
  </si>
  <si>
    <t xml:space="preserve">   1. AŚ Hajnówka</t>
  </si>
  <si>
    <t xml:space="preserve">   3. ZK Łupków</t>
  </si>
  <si>
    <t>31-32</t>
  </si>
  <si>
    <t xml:space="preserve">   4. ZK Biała Podlaska</t>
  </si>
  <si>
    <t xml:space="preserve">   5. ZK Hrubieszów</t>
  </si>
  <si>
    <t xml:space="preserve">   6. ZK Opole Lubelskie</t>
  </si>
  <si>
    <t xml:space="preserve">   8. ZK Żytkowice</t>
  </si>
  <si>
    <t>Etiopia</t>
  </si>
  <si>
    <t>Korea Południowa</t>
  </si>
  <si>
    <t xml:space="preserve">   4. ZK Uherce Mineralne</t>
  </si>
  <si>
    <t>Afganistan</t>
  </si>
  <si>
    <t>Peru</t>
  </si>
  <si>
    <t xml:space="preserve">   9. OZ Pionki</t>
  </si>
  <si>
    <t xml:space="preserve">   10. OZ Zabłocie</t>
  </si>
  <si>
    <t xml:space="preserve">   11. OZ Zamość</t>
  </si>
  <si>
    <t>Paragwaj</t>
  </si>
  <si>
    <t xml:space="preserve">   7. ZK Włodawa</t>
  </si>
  <si>
    <t xml:space="preserve">   2. AŚ Elbląg</t>
  </si>
  <si>
    <t xml:space="preserve">   3. ZK Czerwony Bór</t>
  </si>
  <si>
    <t xml:space="preserve">   4. ZK Iława</t>
  </si>
  <si>
    <t xml:space="preserve">   5. OZ Białystok</t>
  </si>
  <si>
    <t xml:space="preserve"> w kodeksie karnym wykonawczym z 1997 roku</t>
  </si>
  <si>
    <t xml:space="preserve">   6. OZ Braniewo</t>
  </si>
  <si>
    <t xml:space="preserve">   7. OZ Grądy Woniecko</t>
  </si>
  <si>
    <t xml:space="preserve">   8. OZ Olsztyn</t>
  </si>
  <si>
    <t>Finlandia</t>
  </si>
  <si>
    <t xml:space="preserve">   5. OZ Medyka</t>
  </si>
  <si>
    <t xml:space="preserve">   6.OZ Moszczaniec</t>
  </si>
  <si>
    <t xml:space="preserve">   7. OZ Średnia Wieś</t>
  </si>
  <si>
    <t>1. ppłk Maja Milewska</t>
  </si>
  <si>
    <t>Senegal</t>
  </si>
  <si>
    <t xml:space="preserve">   1. AŚ Szczecin</t>
  </si>
  <si>
    <t xml:space="preserve">   2. ZK Gorzów Wielkopolski</t>
  </si>
  <si>
    <t xml:space="preserve">   3. AŚ Grójec</t>
  </si>
  <si>
    <t xml:space="preserve">   4. AŚ Warszawa - Służewiec</t>
  </si>
  <si>
    <t xml:space="preserve">   5. ZK Przytuły Stare</t>
  </si>
  <si>
    <t xml:space="preserve">   6. OZ Bemowo</t>
  </si>
  <si>
    <t xml:space="preserve">   7. OZ Stawiszyn   </t>
  </si>
  <si>
    <t xml:space="preserve">   8. OZ Płońsk</t>
  </si>
  <si>
    <t>Sudan</t>
  </si>
  <si>
    <t/>
  </si>
  <si>
    <t xml:space="preserve">   1. AŚ Bydgoszcz</t>
  </si>
  <si>
    <t xml:space="preserve">   2. AŚ Gdańsk</t>
  </si>
  <si>
    <t xml:space="preserve">   3. AŚ Starogard Gdański</t>
  </si>
  <si>
    <t xml:space="preserve">   4. AŚ Wejherowo</t>
  </si>
  <si>
    <t xml:space="preserve">   5. ZK Nr 1 Grudziądz</t>
  </si>
  <si>
    <t xml:space="preserve">   6. ZK Inowrocław</t>
  </si>
  <si>
    <t xml:space="preserve">   7. ZK Koronowo</t>
  </si>
  <si>
    <t xml:space="preserve">   8. ZK Kwidzyń</t>
  </si>
  <si>
    <t xml:space="preserve">   9. OZ Bydgoszcz - Fordon</t>
  </si>
  <si>
    <t xml:space="preserve">   10. OZ Gdańsk - Przeróbka</t>
  </si>
  <si>
    <t xml:space="preserve">   1. AŚ Kraków</t>
  </si>
  <si>
    <t xml:space="preserve">   2. ZK Tarnów</t>
  </si>
  <si>
    <t xml:space="preserve">   3. ZK Trzebinia</t>
  </si>
  <si>
    <t xml:space="preserve">   4. ZK Wojkowice</t>
  </si>
  <si>
    <t xml:space="preserve">   5. ZK Nowy Sącz</t>
  </si>
  <si>
    <t xml:space="preserve">   6. ZK Nowy Wiśnicz</t>
  </si>
  <si>
    <t xml:space="preserve">   7. OZ Ciągowice</t>
  </si>
  <si>
    <t xml:space="preserve">   8. OZ Kraków Nowa - Huta </t>
  </si>
  <si>
    <t xml:space="preserve">   9.  OZ Tarnów - Mościce</t>
  </si>
  <si>
    <t>Chorwacja</t>
  </si>
  <si>
    <t>Malezja</t>
  </si>
  <si>
    <t xml:space="preserve">   11. OZ Grudziądz</t>
  </si>
  <si>
    <t xml:space="preserve">   12. OZ Malbork</t>
  </si>
  <si>
    <t xml:space="preserve">   13. OZ Toruń</t>
  </si>
  <si>
    <t>dodatkowe miejsca zakwaterowania, o których mowa w rozporządzeniu Ministra Sprawiedliwości z dnia 9 grudnia 2022 r.</t>
  </si>
  <si>
    <t>( Dz.U. 2022, poz. 2690 )</t>
  </si>
  <si>
    <t xml:space="preserve">o których mowa w rozporządzeniu Ministra Sprawiedliwości z dnia 9 grudnia 2022 r. (Dz.U. Nr 2022, poz.2690)  </t>
  </si>
  <si>
    <t>luty</t>
  </si>
  <si>
    <t>Ghana</t>
  </si>
  <si>
    <t>Słowenia</t>
  </si>
  <si>
    <t xml:space="preserve">   1. AŚ Bytom</t>
  </si>
  <si>
    <t xml:space="preserve">   2. AŚ Sosnowiec</t>
  </si>
  <si>
    <t xml:space="preserve">   3. AŚ Tarnowskie Góry</t>
  </si>
  <si>
    <t xml:space="preserve">   4. ZK Cieszyn</t>
  </si>
  <si>
    <t xml:space="preserve">   5. ZK Głupczyce</t>
  </si>
  <si>
    <t xml:space="preserve">   6. ZK Jastrzębie - Zdrój</t>
  </si>
  <si>
    <t xml:space="preserve">   7. ZK Racibórz</t>
  </si>
  <si>
    <t xml:space="preserve">   8. ZK Nr 1 Strzelce Opolskie</t>
  </si>
  <si>
    <t xml:space="preserve">   9. OZ Kędzierzyn - Koźle</t>
  </si>
  <si>
    <t xml:space="preserve">   10. OZ Wąsosz Górny</t>
  </si>
  <si>
    <t xml:space="preserve">   11. OZ Zabrze</t>
  </si>
  <si>
    <t xml:space="preserve">   9. OZ Popowo</t>
  </si>
  <si>
    <t>marzec 2024 r.</t>
  </si>
  <si>
    <t>od 01.01.2024 r. do 31.03.2024 r.</t>
  </si>
  <si>
    <t>Struktura populacji osadzonych kobiet i mężczyzn w dniu 31.03.2024 r.</t>
  </si>
  <si>
    <t>Struktura populacji osadzonych kobiet w dniu 31.03.2024 r.</t>
  </si>
  <si>
    <t>Osadzeni przebywający w poszczególnych okręgach - stan ewidencyjny w dniu 31.03.2024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</si>
  <si>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31.03.2023 do 31.03.2024</t>
    </r>
  </si>
  <si>
    <t xml:space="preserve">               i ruch osadzonych w marcu 2024 r.</t>
  </si>
  <si>
    <t xml:space="preserve">TABL.  3  Liczba tymczasowo aresztowanych, skazanych i ukaranych w poszczególnych aresztach śledczych i zakładach karnych w dniu 31.03.2024 r. 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</si>
  <si>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</si>
  <si>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</si>
  <si>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</si>
  <si>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</si>
  <si>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t>Zaludnienie aresztów śledczych i zakładów karnych w dniu 31 marca 2024 r. (bez miejsc dodatkowych)</t>
  </si>
  <si>
    <t>TABL. 5  Zaludnienie oddziałów mieszkalnych w aresztach śledczych i zakładach karnych w dn. 31.03.2024 r.,</t>
  </si>
  <si>
    <t>TABL. 5  Zaludnienie oddziałów mieszkalnych w aresztach śledczych i zakładach karnych w dn. 31.03.2024r.,</t>
  </si>
  <si>
    <t>marzec</t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</si>
  <si>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31.03.2023 do 31.03.2024</t>
    </r>
  </si>
  <si>
    <t xml:space="preserve">    stan w dniu 31.03.2024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</si>
  <si>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31.03.2023 do 31.03.2024</t>
    </r>
  </si>
  <si>
    <t xml:space="preserve">                      od 01.03.2023 do 31.03.2024</t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</si>
  <si>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marcu 2024 r. </t>
    </r>
  </si>
  <si>
    <t>lutym</t>
  </si>
  <si>
    <t>marcu</t>
  </si>
  <si>
    <t>TABL. 18 Cudzoziemcy przebywający w AŚ i ZK w dniu 31.03.2024r.</t>
  </si>
  <si>
    <r>
      <rPr>
        <b/>
        <u/>
        <sz val="10"/>
        <rFont val="Calibri"/>
        <family val="2"/>
        <charset val="238"/>
        <scheme val="minor"/>
      </rPr>
      <t>Wykres  13</t>
    </r>
    <r>
      <rPr>
        <b/>
        <sz val="10"/>
        <rFont val="Calibri"/>
        <family val="2"/>
        <charset val="238"/>
        <scheme val="minor"/>
      </rPr>
      <t xml:space="preserve">  Cudzoziemcy przebywający w AŚ i ZK w okresie od 31.03.2023 do 31.03.2024</t>
    </r>
  </si>
  <si>
    <t>31.03.2024r</t>
  </si>
  <si>
    <t>Skazani na karę dożywotniego pozbawienia wolności wg stanu w dniu  31.03.2024r.*</t>
  </si>
  <si>
    <t>wg aktualnego statusu prawnego (stan w dniu 31.03.2024 r.)</t>
  </si>
  <si>
    <t>Osadzeni zobowiązani do świadczeń alimentacyjnych w lutym 2024 r.</t>
  </si>
  <si>
    <r>
      <t xml:space="preserve"> udział zatrudnienia odpłatnego w ogólnej populacji zatrudnionych wg okręgów, stan ewidencyjnyna dzień 31.03.2024 r. </t>
    </r>
    <r>
      <rPr>
        <vertAlign val="superscript"/>
        <sz val="11"/>
        <rFont val="Calibri"/>
        <family val="2"/>
        <charset val="238"/>
        <scheme val="minor"/>
      </rPr>
      <t>2</t>
    </r>
  </si>
  <si>
    <r>
      <rPr>
        <b/>
        <u/>
        <sz val="11"/>
        <rFont val="Calibri"/>
        <family val="2"/>
        <charset val="238"/>
        <scheme val="minor"/>
      </rPr>
      <t>Wykres 14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31.03.2023 do 31.03.2024</t>
    </r>
  </si>
  <si>
    <r>
      <t xml:space="preserve">     </t>
    </r>
    <r>
      <rPr>
        <b/>
        <sz val="10"/>
        <rFont val="Calibri"/>
        <family val="2"/>
        <charset val="238"/>
        <scheme val="minor"/>
      </rPr>
      <t xml:space="preserve">                skazanych i ukaranych w okresie od 31.03.2023 do 31.03.2024</t>
    </r>
  </si>
  <si>
    <r>
      <rPr>
        <b/>
        <u/>
        <sz val="10"/>
        <rFont val="Calibri"/>
        <family val="2"/>
        <charset val="238"/>
        <scheme val="minor"/>
      </rPr>
      <t xml:space="preserve">Wykres  16 </t>
    </r>
    <r>
      <rPr>
        <b/>
        <sz val="10"/>
        <rFont val="Calibri"/>
        <family val="2"/>
        <charset val="238"/>
        <scheme val="minor"/>
      </rPr>
      <t xml:space="preserve">  Wskaźnik bezrobocia skazanych w okresie od 31.03.2023 do 31.03.2024</t>
    </r>
  </si>
  <si>
    <r>
      <t>Zatrudnienie odpłatne osadzonych w lutym 2024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</si>
  <si>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luty  =     168 godziny</t>
    </r>
  </si>
  <si>
    <r>
      <t>Zatrudnienie osadzonych w lutym 2024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</si>
  <si>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t xml:space="preserve">       powinien przepracować w ciągu miesiąca                   normatyw  za luty =   168 godziny</t>
  </si>
  <si>
    <t xml:space="preserve">                 Marzec 2024 r.</t>
  </si>
  <si>
    <t xml:space="preserve">          01.01 - 31.03.24 r.</t>
  </si>
  <si>
    <t xml:space="preserve">           01.01 - 31.03.24 r.</t>
  </si>
  <si>
    <r>
      <t>TABL.  35   Osadzeni, którzy dokonali ucieczki, ujęci i nieujęci w okresie od 01.01.24 r. do 31.03.2024 r.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</si>
  <si>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2"/>
        <rFont val="Calibri"/>
        <family val="2"/>
        <charset val="238"/>
        <scheme val="minor"/>
      </rPr>
      <t xml:space="preserve">Wykres  17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01.03.23 do 31.03.2024</t>
    </r>
  </si>
  <si>
    <t xml:space="preserve">                   Marzec 2024 r.</t>
  </si>
  <si>
    <t xml:space="preserve">              01.01 - 31.03.24 r.</t>
  </si>
  <si>
    <t xml:space="preserve">                  Marzec 2024 r.</t>
  </si>
  <si>
    <t xml:space="preserve">                01.01 - 31.03.24 r.</t>
  </si>
  <si>
    <t xml:space="preserve">                  Marzec 2024 r. </t>
  </si>
  <si>
    <t xml:space="preserve">                 01.01 - 31.03.24 r.</t>
  </si>
  <si>
    <t xml:space="preserve">   3. OZ Dobrowo</t>
  </si>
  <si>
    <t xml:space="preserve">   4. OZ Koszlin</t>
  </si>
  <si>
    <t xml:space="preserve">   5. OZ Opatówek</t>
  </si>
  <si>
    <t xml:space="preserve">   6. OZ Płoty</t>
  </si>
  <si>
    <t xml:space="preserve">   7. OZ Szczecinek</t>
  </si>
  <si>
    <t xml:space="preserve">   8. OZ Słońsk</t>
  </si>
  <si>
    <t xml:space="preserve">   9. OZ Ustka</t>
  </si>
  <si>
    <t xml:space="preserve">   10. OZ Złotów</t>
  </si>
  <si>
    <t xml:space="preserve">   4. ZK Nysa  </t>
  </si>
  <si>
    <t xml:space="preserve">   5. ZK Strzelin</t>
  </si>
  <si>
    <t xml:space="preserve">   6. ZK Wołów</t>
  </si>
  <si>
    <t xml:space="preserve">   7. ZK Nr 1 Wrocław</t>
  </si>
  <si>
    <t xml:space="preserve">   8. ZK Zaręba</t>
  </si>
  <si>
    <t xml:space="preserve">   9.  OZ Grodków</t>
  </si>
  <si>
    <t xml:space="preserve">   10. OZ Piława Dolna</t>
  </si>
  <si>
    <t xml:space="preserve">   11. OZ Wrocław</t>
  </si>
  <si>
    <t>Warszawa, 18.04.2024 r.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</si>
  <si>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01.03.2023 do 31.03.2024 r.</t>
    </r>
  </si>
  <si>
    <t xml:space="preserve">     BEW.0332.03.2024.MM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</si>
</sst>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sz val="9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12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0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17" fillId="0" borderId="8" xfId="0" applyFont="1" applyFill="1" applyBorder="1"/>
    <xf numFmtId="0" fontId="25" fillId="0" borderId="0" xfId="0" applyFont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1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0" fontId="17" fillId="0" borderId="0" xfId="0" applyFont="1" applyAlignment="1">
      <alignment horizontal="right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35" fillId="0" borderId="0" xfId="0" applyFont="1"/>
    <xf numFmtId="0" fontId="24" fillId="0" borderId="0" xfId="0" applyFont="1" applyFill="1" applyBorder="1"/>
    <xf numFmtId="0" fontId="24" fillId="0" borderId="0" xfId="0" quotePrefix="1" applyFont="1" applyFill="1" applyAlignment="1">
      <alignment horizontal="left"/>
    </xf>
    <xf numFmtId="0" fontId="25" fillId="0" borderId="0" xfId="0" applyFont="1" applyFill="1" applyBorder="1"/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4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0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25" fillId="0" borderId="15" xfId="0" applyFont="1" applyFill="1" applyBorder="1" applyAlignment="1">
      <alignment vertical="center"/>
    </xf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1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1" xfId="0" applyFont="1" applyFill="1" applyBorder="1"/>
    <xf numFmtId="0" fontId="17" fillId="2" borderId="62" xfId="0" applyFont="1" applyFill="1" applyBorder="1"/>
    <xf numFmtId="0" fontId="17" fillId="2" borderId="53" xfId="0" applyFont="1" applyFill="1" applyBorder="1"/>
    <xf numFmtId="0" fontId="12" fillId="2" borderId="63" xfId="0" applyFont="1" applyFill="1" applyBorder="1" applyAlignment="1"/>
    <xf numFmtId="0" fontId="12" fillId="2" borderId="65" xfId="0" applyFont="1" applyFill="1" applyBorder="1" applyAlignment="1"/>
    <xf numFmtId="0" fontId="12" fillId="2" borderId="64" xfId="0" quotePrefix="1" applyFont="1" applyFill="1" applyBorder="1" applyAlignment="1"/>
    <xf numFmtId="0" fontId="12" fillId="2" borderId="67" xfId="0" quotePrefix="1" applyFont="1" applyFill="1" applyBorder="1" applyAlignment="1"/>
    <xf numFmtId="0" fontId="42" fillId="2" borderId="68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17" fillId="2" borderId="68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43" fillId="2" borderId="68" xfId="0" applyFont="1" applyFill="1" applyBorder="1"/>
    <xf numFmtId="0" fontId="43" fillId="2" borderId="0" xfId="0" applyFont="1" applyFill="1" applyBorder="1"/>
    <xf numFmtId="0" fontId="43" fillId="2" borderId="10" xfId="0" applyFont="1" applyFill="1" applyBorder="1"/>
    <xf numFmtId="0" fontId="44" fillId="2" borderId="10" xfId="0" applyFont="1" applyFill="1" applyBorder="1" applyAlignment="1">
      <alignment horizontal="center"/>
    </xf>
    <xf numFmtId="0" fontId="44" fillId="2" borderId="7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right"/>
    </xf>
    <xf numFmtId="0" fontId="17" fillId="2" borderId="13" xfId="0" applyFont="1" applyFill="1" applyBorder="1" applyAlignment="1">
      <alignment horizontal="right"/>
    </xf>
    <xf numFmtId="0" fontId="39" fillId="0" borderId="0" xfId="0" applyFont="1" applyAlignment="1">
      <alignment horizontal="left" wrapText="1"/>
    </xf>
    <xf numFmtId="0" fontId="12" fillId="2" borderId="66" xfId="0" quotePrefix="1" applyFont="1" applyFill="1" applyBorder="1" applyAlignment="1"/>
    <xf numFmtId="0" fontId="12" fillId="8" borderId="71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25" fillId="2" borderId="68" xfId="0" applyFont="1" applyFill="1" applyBorder="1"/>
    <xf numFmtId="0" fontId="25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2" borderId="70" xfId="0" applyFont="1" applyFill="1" applyBorder="1" applyAlignment="1">
      <alignment horizontal="left"/>
    </xf>
    <xf numFmtId="0" fontId="17" fillId="0" borderId="68" xfId="0" applyFont="1" applyBorder="1"/>
    <xf numFmtId="0" fontId="17" fillId="0" borderId="95" xfId="0" applyFont="1" applyBorder="1"/>
    <xf numFmtId="0" fontId="17" fillId="2" borderId="58" xfId="0" applyFont="1" applyFill="1" applyBorder="1"/>
    <xf numFmtId="0" fontId="17" fillId="2" borderId="57" xfId="0" applyFont="1" applyFill="1" applyBorder="1"/>
    <xf numFmtId="0" fontId="17" fillId="2" borderId="102" xfId="0" applyFont="1" applyFill="1" applyBorder="1" applyAlignment="1">
      <alignment horizontal="left"/>
    </xf>
    <xf numFmtId="0" fontId="17" fillId="2" borderId="100" xfId="0" applyFont="1" applyFill="1" applyBorder="1" applyAlignment="1">
      <alignment horizontal="left"/>
    </xf>
    <xf numFmtId="0" fontId="17" fillId="2" borderId="62" xfId="0" applyFont="1" applyFill="1" applyBorder="1" applyAlignment="1">
      <alignment horizontal="centerContinuous" vertical="center"/>
    </xf>
    <xf numFmtId="0" fontId="25" fillId="2" borderId="50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centerContinuous"/>
    </xf>
    <xf numFmtId="0" fontId="25" fillId="2" borderId="64" xfId="0" applyFont="1" applyFill="1" applyBorder="1" applyAlignment="1">
      <alignment horizontal="centerContinuous" vertical="center"/>
    </xf>
    <xf numFmtId="0" fontId="25" fillId="2" borderId="9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8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17" fillId="2" borderId="68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8" xfId="0" applyFont="1" applyFill="1" applyBorder="1" applyAlignment="1">
      <alignment horizontal="left"/>
    </xf>
    <xf numFmtId="49" fontId="17" fillId="2" borderId="68" xfId="0" applyNumberFormat="1" applyFont="1" applyFill="1" applyBorder="1"/>
    <xf numFmtId="0" fontId="17" fillId="2" borderId="95" xfId="0" quotePrefix="1" applyFont="1" applyFill="1" applyBorder="1"/>
    <xf numFmtId="0" fontId="17" fillId="2" borderId="59" xfId="0" applyFont="1" applyFill="1" applyBorder="1" applyAlignment="1">
      <alignment horizontal="right"/>
    </xf>
    <xf numFmtId="0" fontId="17" fillId="2" borderId="58" xfId="0" applyFont="1" applyFill="1" applyBorder="1" applyAlignment="1">
      <alignment horizontal="right"/>
    </xf>
    <xf numFmtId="0" fontId="17" fillId="2" borderId="100" xfId="0" applyFont="1" applyFill="1" applyBorder="1" applyAlignment="1">
      <alignment horizontal="right"/>
    </xf>
    <xf numFmtId="0" fontId="46" fillId="0" borderId="0" xfId="0" applyFont="1"/>
    <xf numFmtId="0" fontId="28" fillId="2" borderId="61" xfId="0" applyFont="1" applyFill="1" applyBorder="1"/>
    <xf numFmtId="0" fontId="28" fillId="2" borderId="62" xfId="0" applyFont="1" applyFill="1" applyBorder="1"/>
    <xf numFmtId="0" fontId="28" fillId="2" borderId="53" xfId="0" applyFont="1" applyFill="1" applyBorder="1"/>
    <xf numFmtId="0" fontId="12" fillId="2" borderId="64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6" xfId="0" applyFont="1" applyFill="1" applyBorder="1" applyAlignment="1">
      <alignment horizontal="centerContinuous"/>
    </xf>
    <xf numFmtId="0" fontId="42" fillId="2" borderId="68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8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18" xfId="0" applyFont="1" applyFill="1" applyBorder="1"/>
    <xf numFmtId="0" fontId="43" fillId="2" borderId="70" xfId="0" applyFont="1" applyFill="1" applyBorder="1" applyAlignment="1">
      <alignment horizontal="center"/>
    </xf>
    <xf numFmtId="0" fontId="17" fillId="0" borderId="68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0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44" fillId="2" borderId="0" xfId="0" applyFont="1" applyFill="1" applyBorder="1"/>
    <xf numFmtId="0" fontId="44" fillId="2" borderId="7" xfId="0" applyFont="1" applyFill="1" applyBorder="1"/>
    <xf numFmtId="0" fontId="44" fillId="2" borderId="18" xfId="0" applyFont="1" applyFill="1" applyBorder="1"/>
    <xf numFmtId="0" fontId="28" fillId="2" borderId="75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1" xfId="0" applyFont="1" applyFill="1" applyBorder="1" applyAlignment="1">
      <alignment horizontal="right"/>
    </xf>
    <xf numFmtId="0" fontId="28" fillId="2" borderId="77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69" xfId="0" applyFont="1" applyFill="1" applyBorder="1" applyAlignment="1">
      <alignment horizontal="centerContinuous"/>
    </xf>
    <xf numFmtId="0" fontId="17" fillId="2" borderId="101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2" fillId="8" borderId="101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0" xfId="0" applyFont="1" applyFill="1" applyBorder="1"/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1" xfId="0" applyFont="1" applyFill="1" applyBorder="1" applyAlignment="1">
      <alignment horizontal="left"/>
    </xf>
    <xf numFmtId="0" fontId="28" fillId="0" borderId="81" xfId="0" applyFont="1" applyBorder="1" applyAlignment="1">
      <alignment horizontal="right"/>
    </xf>
    <xf numFmtId="0" fontId="28" fillId="0" borderId="84" xfId="0" applyFont="1" applyBorder="1" applyAlignment="1">
      <alignment horizontal="right"/>
    </xf>
    <xf numFmtId="0" fontId="28" fillId="2" borderId="80" xfId="0" applyFont="1" applyFill="1" applyBorder="1" applyAlignment="1"/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103" xfId="0" applyFont="1" applyFill="1" applyBorder="1" applyAlignment="1"/>
    <xf numFmtId="0" fontId="28" fillId="2" borderId="84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5" xfId="0" applyFont="1" applyFill="1" applyBorder="1"/>
    <xf numFmtId="0" fontId="28" fillId="2" borderId="58" xfId="0" applyFont="1" applyFill="1" applyBorder="1"/>
    <xf numFmtId="0" fontId="28" fillId="2" borderId="57" xfId="0" applyFont="1" applyFill="1" applyBorder="1"/>
    <xf numFmtId="0" fontId="28" fillId="2" borderId="58" xfId="0" applyFont="1" applyFill="1" applyBorder="1" applyAlignment="1">
      <alignment horizontal="left"/>
    </xf>
    <xf numFmtId="0" fontId="28" fillId="0" borderId="58" xfId="0" applyFont="1" applyBorder="1"/>
    <xf numFmtId="0" fontId="28" fillId="0" borderId="97" xfId="0" applyFont="1" applyBorder="1"/>
    <xf numFmtId="0" fontId="17" fillId="0" borderId="0" xfId="0" applyFont="1" applyBorder="1" applyProtection="1">
      <protection locked="0"/>
    </xf>
    <xf numFmtId="0" fontId="12" fillId="2" borderId="66" xfId="0" applyFont="1" applyFill="1" applyBorder="1" applyAlignment="1"/>
    <xf numFmtId="0" fontId="28" fillId="2" borderId="68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0" xfId="0" applyFont="1" applyBorder="1"/>
    <xf numFmtId="0" fontId="28" fillId="2" borderId="24" xfId="0" applyFont="1" applyFill="1" applyBorder="1" applyAlignment="1">
      <alignment horizontal="left"/>
    </xf>
    <xf numFmtId="0" fontId="28" fillId="0" borderId="37" xfId="0" applyFont="1" applyBorder="1" applyAlignment="1">
      <alignment horizontal="right"/>
    </xf>
    <xf numFmtId="0" fontId="28" fillId="0" borderId="77" xfId="0" applyFont="1" applyBorder="1"/>
    <xf numFmtId="0" fontId="28" fillId="0" borderId="11" xfId="0" applyFont="1" applyBorder="1" applyAlignment="1">
      <alignment horizontal="right"/>
    </xf>
    <xf numFmtId="0" fontId="28" fillId="0" borderId="69" xfId="0" applyFont="1" applyBorder="1"/>
    <xf numFmtId="0" fontId="28" fillId="2" borderId="78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3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0" borderId="77" xfId="0" applyFont="1" applyBorder="1" applyAlignment="1">
      <alignment horizontal="right"/>
    </xf>
    <xf numFmtId="0" fontId="28" fillId="0" borderId="69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9" xfId="0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4" fillId="11" borderId="1" xfId="0" applyFont="1" applyFill="1" applyBorder="1"/>
    <xf numFmtId="0" fontId="24" fillId="11" borderId="14" xfId="0" applyFont="1" applyFill="1" applyBorder="1"/>
    <xf numFmtId="0" fontId="24" fillId="11" borderId="0" xfId="0" applyFont="1" applyFill="1" applyBorder="1"/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24" fillId="11" borderId="15" xfId="0" applyFont="1" applyFill="1" applyBorder="1"/>
    <xf numFmtId="0" fontId="36" fillId="11" borderId="26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2" xfId="0" applyFont="1" applyFill="1" applyBorder="1"/>
    <xf numFmtId="0" fontId="28" fillId="11" borderId="53" xfId="0" applyFont="1" applyFill="1" applyBorder="1"/>
    <xf numFmtId="0" fontId="28" fillId="11" borderId="57" xfId="0" applyFont="1" applyFill="1" applyBorder="1"/>
    <xf numFmtId="0" fontId="28" fillId="11" borderId="50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79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5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4" xfId="0" applyFont="1" applyFill="1" applyBorder="1" applyAlignment="1">
      <alignment horizontal="center"/>
    </xf>
    <xf numFmtId="0" fontId="17" fillId="13" borderId="87" xfId="0" applyFont="1" applyFill="1" applyBorder="1" applyAlignment="1">
      <alignment horizontal="center"/>
    </xf>
    <xf numFmtId="0" fontId="17" fillId="11" borderId="75" xfId="0" applyFont="1" applyFill="1" applyBorder="1"/>
    <xf numFmtId="0" fontId="17" fillId="11" borderId="87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8" xfId="0" applyFont="1" applyFill="1" applyBorder="1" applyAlignment="1">
      <alignment horizontal="right"/>
    </xf>
    <xf numFmtId="0" fontId="25" fillId="11" borderId="38" xfId="0" applyFont="1" applyFill="1" applyBorder="1" applyAlignment="1">
      <alignment horizontal="left"/>
    </xf>
    <xf numFmtId="0" fontId="17" fillId="11" borderId="96" xfId="0" applyFont="1" applyFill="1" applyBorder="1" applyAlignment="1">
      <alignment horizontal="left"/>
    </xf>
    <xf numFmtId="0" fontId="25" fillId="11" borderId="7" xfId="0" applyFont="1" applyFill="1" applyBorder="1" applyAlignment="1">
      <alignment horizontal="left"/>
    </xf>
    <xf numFmtId="0" fontId="17" fillId="11" borderId="59" xfId="0" applyFont="1" applyFill="1" applyBorder="1" applyAlignment="1">
      <alignment horizontal="lef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7" xfId="0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0" fontId="36" fillId="11" borderId="77" xfId="0" applyFont="1" applyFill="1" applyBorder="1" applyAlignment="1">
      <alignment horizontal="center"/>
    </xf>
    <xf numFmtId="0" fontId="17" fillId="11" borderId="79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1" xfId="0" applyFont="1" applyFill="1" applyBorder="1" applyAlignment="1">
      <alignment horizontal="left"/>
    </xf>
    <xf numFmtId="0" fontId="28" fillId="11" borderId="82" xfId="0" applyFont="1" applyFill="1" applyBorder="1" applyAlignment="1">
      <alignment horizontal="right"/>
    </xf>
    <xf numFmtId="0" fontId="28" fillId="11" borderId="83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1" xfId="0" applyFont="1" applyFill="1" applyBorder="1" applyAlignment="1"/>
    <xf numFmtId="0" fontId="28" fillId="11" borderId="82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1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left"/>
    </xf>
    <xf numFmtId="0" fontId="28" fillId="11" borderId="57" xfId="0" applyFont="1" applyFill="1" applyBorder="1" applyAlignment="1">
      <alignment horizontal="right"/>
    </xf>
    <xf numFmtId="0" fontId="28" fillId="11" borderId="104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6" xfId="0" applyFont="1" applyFill="1" applyBorder="1" applyAlignment="1">
      <alignment horizontal="centerContinuous"/>
    </xf>
    <xf numFmtId="0" fontId="28" fillId="11" borderId="4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24" fillId="11" borderId="79" xfId="0" applyFont="1" applyFill="1" applyBorder="1"/>
    <xf numFmtId="0" fontId="17" fillId="14" borderId="7" xfId="0" applyFont="1" applyFill="1" applyBorder="1" applyAlignment="1">
      <alignment horizontal="left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2" borderId="6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center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14" fontId="17" fillId="11" borderId="8" xfId="0" applyNumberFormat="1" applyFont="1" applyFill="1" applyBorder="1" applyAlignment="1">
      <alignment horizontal="center"/>
    </xf>
    <xf numFmtId="0" fontId="25" fillId="11" borderId="1" xfId="0" applyFont="1" applyFill="1" applyBorder="1"/>
    <xf numFmtId="0" fontId="25" fillId="11" borderId="8" xfId="0" quotePrefix="1" applyFont="1" applyFill="1" applyBorder="1" applyAlignment="1">
      <alignment horizontal="left"/>
    </xf>
    <xf numFmtId="0" fontId="25" fillId="0" borderId="1" xfId="0" applyFont="1" applyBorder="1"/>
    <xf numFmtId="0" fontId="17" fillId="11" borderId="8" xfId="0" quotePrefix="1" applyFont="1" applyFill="1" applyBorder="1" applyAlignment="1">
      <alignment horizontal="left"/>
    </xf>
    <xf numFmtId="0" fontId="25" fillId="0" borderId="8" xfId="0" applyFont="1" applyBorder="1"/>
    <xf numFmtId="0" fontId="25" fillId="11" borderId="24" xfId="0" applyFont="1" applyFill="1" applyBorder="1"/>
    <xf numFmtId="0" fontId="17" fillId="0" borderId="7" xfId="0" applyFont="1" applyFill="1" applyBorder="1"/>
    <xf numFmtId="0" fontId="25" fillId="0" borderId="3" xfId="0" applyFont="1" applyBorder="1"/>
    <xf numFmtId="0" fontId="17" fillId="11" borderId="1" xfId="0" quotePrefix="1" applyFont="1" applyFill="1" applyBorder="1"/>
    <xf numFmtId="0" fontId="24" fillId="11" borderId="8" xfId="0" applyFont="1" applyFill="1" applyBorder="1"/>
    <xf numFmtId="0" fontId="25" fillId="0" borderId="7" xfId="0" applyFont="1" applyBorder="1"/>
    <xf numFmtId="0" fontId="25" fillId="0" borderId="9" xfId="0" applyFont="1" applyBorder="1"/>
    <xf numFmtId="0" fontId="25" fillId="11" borderId="7" xfId="0" applyFont="1" applyFill="1" applyBorder="1"/>
    <xf numFmtId="0" fontId="17" fillId="0" borderId="7" xfId="0" applyFont="1" applyBorder="1" applyAlignment="1">
      <alignment vertical="center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17" fillId="0" borderId="23" xfId="0" applyFont="1" applyBorder="1"/>
    <xf numFmtId="0" fontId="17" fillId="0" borderId="45" xfId="0" applyFont="1" applyBorder="1"/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47" fillId="2" borderId="2" xfId="0" applyFont="1" applyFill="1" applyBorder="1"/>
    <xf numFmtId="0" fontId="12" fillId="0" borderId="0" xfId="0" applyFont="1" applyFill="1" applyBorder="1"/>
    <xf numFmtId="0" fontId="13" fillId="0" borderId="0" xfId="4" applyFill="1" applyAlignment="1" applyProtection="1"/>
    <xf numFmtId="16" fontId="28" fillId="11" borderId="9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0" fontId="17" fillId="11" borderId="7" xfId="0" applyFont="1" applyFill="1" applyBorder="1" applyAlignment="1">
      <alignment horizontal="right"/>
    </xf>
    <xf numFmtId="0" fontId="17" fillId="11" borderId="0" xfId="0" applyFont="1" applyFill="1"/>
    <xf numFmtId="0" fontId="24" fillId="11" borderId="4" xfId="0" applyFont="1" applyFill="1" applyBorder="1" applyAlignment="1">
      <alignment horizontal="center" wrapText="1"/>
    </xf>
    <xf numFmtId="0" fontId="17" fillId="11" borderId="4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wrapText="1"/>
    </xf>
    <xf numFmtId="0" fontId="24" fillId="11" borderId="24" xfId="0" applyFont="1" applyFill="1" applyBorder="1"/>
    <xf numFmtId="0" fontId="36" fillId="0" borderId="9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13" fillId="0" borderId="0" xfId="4" applyFill="1" applyAlignment="1" applyProtection="1">
      <alignment horizontal="right"/>
    </xf>
    <xf numFmtId="0" fontId="17" fillId="0" borderId="17" xfId="0" applyFont="1" applyFill="1" applyBorder="1"/>
    <xf numFmtId="0" fontId="17" fillId="11" borderId="3" xfId="0" quotePrefix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3" fillId="0" borderId="0" xfId="4" quotePrefix="1" applyFill="1" applyAlignment="1" applyProtection="1">
      <alignment horizontal="left" vertical="center"/>
    </xf>
    <xf numFmtId="0" fontId="13" fillId="0" borderId="0" xfId="4" applyFill="1" applyAlignment="1" applyProtection="1">
      <alignment horizontal="left"/>
    </xf>
    <xf numFmtId="0" fontId="13" fillId="0" borderId="0" xfId="4" quotePrefix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25" fillId="2" borderId="61" xfId="0" applyFont="1" applyFill="1" applyBorder="1"/>
    <xf numFmtId="0" fontId="25" fillId="2" borderId="62" xfId="0" applyFont="1" applyFill="1" applyBorder="1"/>
    <xf numFmtId="0" fontId="25" fillId="2" borderId="53" xfId="0" applyFont="1" applyFill="1" applyBorder="1"/>
    <xf numFmtId="0" fontId="25" fillId="2" borderId="63" xfId="0" applyFont="1" applyFill="1" applyBorder="1" applyAlignment="1"/>
    <xf numFmtId="0" fontId="25" fillId="2" borderId="65" xfId="0" applyFont="1" applyFill="1" applyBorder="1" applyAlignment="1"/>
    <xf numFmtId="0" fontId="25" fillId="2" borderId="64" xfId="0" quotePrefix="1" applyFont="1" applyFill="1" applyBorder="1" applyAlignment="1"/>
    <xf numFmtId="0" fontId="25" fillId="2" borderId="67" xfId="0" quotePrefix="1" applyFont="1" applyFill="1" applyBorder="1" applyAlignment="1"/>
    <xf numFmtId="0" fontId="25" fillId="2" borderId="68" xfId="0" applyFont="1" applyFill="1" applyBorder="1" applyAlignment="1">
      <alignment horizontal="centerContinuous"/>
    </xf>
    <xf numFmtId="0" fontId="25" fillId="2" borderId="0" xfId="0" applyFont="1" applyFill="1" applyBorder="1" applyAlignment="1">
      <alignment horizontal="centerContinuous"/>
    </xf>
    <xf numFmtId="0" fontId="25" fillId="2" borderId="10" xfId="0" applyFont="1" applyFill="1" applyBorder="1" applyAlignment="1">
      <alignment horizontal="centerContinuous"/>
    </xf>
    <xf numFmtId="0" fontId="25" fillId="2" borderId="10" xfId="0" applyFont="1" applyFill="1" applyBorder="1"/>
    <xf numFmtId="0" fontId="25" fillId="8" borderId="73" xfId="0" applyFont="1" applyFill="1" applyBorder="1"/>
    <xf numFmtId="0" fontId="17" fillId="8" borderId="6" xfId="0" applyFont="1" applyFill="1" applyBorder="1"/>
    <xf numFmtId="0" fontId="17" fillId="8" borderId="35" xfId="0" applyFont="1" applyFill="1" applyBorder="1"/>
    <xf numFmtId="0" fontId="25" fillId="8" borderId="33" xfId="0" applyFont="1" applyFill="1" applyBorder="1" applyAlignment="1">
      <alignment horizontal="center"/>
    </xf>
    <xf numFmtId="0" fontId="25" fillId="8" borderId="55" xfId="0" applyFont="1" applyFill="1" applyBorder="1" applyAlignment="1">
      <alignment horizontal="center"/>
    </xf>
    <xf numFmtId="0" fontId="25" fillId="8" borderId="35" xfId="0" applyFont="1" applyFill="1" applyBorder="1" applyAlignment="1">
      <alignment horizontal="center"/>
    </xf>
    <xf numFmtId="0" fontId="25" fillId="8" borderId="85" xfId="0" applyFont="1" applyFill="1" applyBorder="1" applyAlignment="1">
      <alignment horizontal="center"/>
    </xf>
    <xf numFmtId="0" fontId="25" fillId="9" borderId="71" xfId="0" applyFont="1" applyFill="1" applyBorder="1"/>
    <xf numFmtId="0" fontId="17" fillId="9" borderId="25" xfId="0" applyFont="1" applyFill="1" applyBorder="1"/>
    <xf numFmtId="0" fontId="25" fillId="9" borderId="29" xfId="0" applyFont="1" applyFill="1" applyBorder="1" applyAlignment="1">
      <alignment horizontal="center"/>
    </xf>
    <xf numFmtId="0" fontId="25" fillId="9" borderId="39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72" xfId="0" applyFont="1" applyFill="1" applyBorder="1" applyAlignment="1">
      <alignment horizontal="center"/>
    </xf>
    <xf numFmtId="0" fontId="25" fillId="9" borderId="79" xfId="0" applyFont="1" applyFill="1" applyBorder="1"/>
    <xf numFmtId="0" fontId="17" fillId="9" borderId="14" xfId="0" applyFont="1" applyFill="1" applyBorder="1"/>
    <xf numFmtId="0" fontId="25" fillId="9" borderId="9" xfId="0" applyFont="1" applyFill="1" applyBorder="1" applyAlignment="1">
      <alignment horizontal="center"/>
    </xf>
    <xf numFmtId="0" fontId="25" fillId="9" borderId="44" xfId="0" applyFont="1" applyFill="1" applyBorder="1" applyAlignment="1">
      <alignment horizontal="center"/>
    </xf>
    <xf numFmtId="0" fontId="25" fillId="9" borderId="15" xfId="0" applyFont="1" applyFill="1" applyBorder="1" applyAlignment="1">
      <alignment horizontal="center"/>
    </xf>
    <xf numFmtId="0" fontId="25" fillId="9" borderId="86" xfId="0" applyFont="1" applyFill="1" applyBorder="1" applyAlignment="1">
      <alignment horizontal="center"/>
    </xf>
    <xf numFmtId="0" fontId="25" fillId="8" borderId="89" xfId="0" applyFont="1" applyFill="1" applyBorder="1" applyAlignment="1">
      <alignment horizontal="centerContinuous"/>
    </xf>
    <xf numFmtId="0" fontId="17" fillId="8" borderId="90" xfId="0" applyFont="1" applyFill="1" applyBorder="1" applyAlignment="1">
      <alignment horizontal="centerContinuous"/>
    </xf>
    <xf numFmtId="0" fontId="25" fillId="8" borderId="91" xfId="0" applyFont="1" applyFill="1" applyBorder="1" applyAlignment="1">
      <alignment horizontal="center"/>
    </xf>
    <xf numFmtId="0" fontId="25" fillId="8" borderId="92" xfId="0" applyFont="1" applyFill="1" applyBorder="1" applyAlignment="1">
      <alignment horizontal="center"/>
    </xf>
    <xf numFmtId="0" fontId="25" fillId="8" borderId="93" xfId="0" applyFont="1" applyFill="1" applyBorder="1" applyAlignment="1">
      <alignment horizontal="center"/>
    </xf>
    <xf numFmtId="0" fontId="25" fillId="8" borderId="94" xfId="0" applyFont="1" applyFill="1" applyBorder="1" applyAlignment="1">
      <alignment horizontal="center"/>
    </xf>
    <xf numFmtId="0" fontId="25" fillId="2" borderId="66" xfId="0" quotePrefix="1" applyFont="1" applyFill="1" applyBorder="1" applyAlignment="1"/>
    <xf numFmtId="0" fontId="25" fillId="8" borderId="71" xfId="0" applyFont="1" applyFill="1" applyBorder="1" applyAlignment="1">
      <alignment horizontal="centerContinuous"/>
    </xf>
    <xf numFmtId="0" fontId="17" fillId="8" borderId="25" xfId="0" applyFont="1" applyFill="1" applyBorder="1" applyAlignment="1">
      <alignment horizontal="centerContinuous"/>
    </xf>
    <xf numFmtId="0" fontId="17" fillId="8" borderId="27" xfId="0" applyFont="1" applyFill="1" applyBorder="1" applyAlignment="1">
      <alignment horizontal="centerContinuous"/>
    </xf>
    <xf numFmtId="0" fontId="25" fillId="8" borderId="29" xfId="0" applyFont="1" applyFill="1" applyBorder="1" applyAlignment="1">
      <alignment horizontal="center"/>
    </xf>
    <xf numFmtId="0" fontId="25" fillId="8" borderId="39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0" fontId="25" fillId="8" borderId="72" xfId="0" applyFont="1" applyFill="1" applyBorder="1" applyAlignment="1">
      <alignment horizontal="center"/>
    </xf>
    <xf numFmtId="0" fontId="25" fillId="2" borderId="61" xfId="0" applyFont="1" applyFill="1" applyBorder="1" applyAlignment="1">
      <alignment horizontal="centerContinuous" vertical="center"/>
    </xf>
    <xf numFmtId="0" fontId="25" fillId="2" borderId="68" xfId="0" applyFont="1" applyFill="1" applyBorder="1" applyAlignment="1">
      <alignment horizontal="centerContinuous" vertical="center"/>
    </xf>
    <xf numFmtId="0" fontId="17" fillId="2" borderId="68" xfId="0" applyFont="1" applyFill="1" applyBorder="1" applyAlignment="1">
      <alignment horizontal="centerContinuous" vertical="center"/>
    </xf>
    <xf numFmtId="0" fontId="25" fillId="8" borderId="25" xfId="0" applyFont="1" applyFill="1" applyBorder="1" applyAlignment="1">
      <alignment horizontal="center"/>
    </xf>
    <xf numFmtId="0" fontId="25" fillId="8" borderId="99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48" fillId="11" borderId="1" xfId="0" applyFont="1" applyFill="1" applyBorder="1"/>
    <xf numFmtId="1" fontId="48" fillId="11" borderId="8" xfId="0" applyNumberFormat="1" applyFont="1" applyFill="1" applyBorder="1"/>
    <xf numFmtId="0" fontId="17" fillId="2" borderId="0" xfId="0" applyFont="1" applyFill="1" applyBorder="1" applyAlignment="1">
      <alignment horizontal="left"/>
    </xf>
    <xf numFmtId="0" fontId="17" fillId="11" borderId="38" xfId="0" applyFont="1" applyFill="1" applyBorder="1" applyAlignment="1">
      <alignment horizontal="left"/>
    </xf>
    <xf numFmtId="0" fontId="12" fillId="8" borderId="71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17" fillId="14" borderId="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center"/>
    </xf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11" borderId="0" xfId="0" applyFont="1" applyFill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14" fontId="17" fillId="11" borderId="3" xfId="0" applyNumberFormat="1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/>
    <xf numFmtId="0" fontId="17" fillId="6" borderId="7" xfId="0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quotePrefix="1" applyFont="1" applyFill="1" applyBorder="1"/>
    <xf numFmtId="0" fontId="17" fillId="11" borderId="9" xfId="0" applyFont="1" applyFill="1" applyBorder="1" applyAlignment="1">
      <alignment horizontal="right"/>
    </xf>
    <xf numFmtId="0" fontId="17" fillId="6" borderId="8" xfId="0" applyFont="1" applyFill="1" applyBorder="1"/>
    <xf numFmtId="0" fontId="17" fillId="6" borderId="9" xfId="0" applyFont="1" applyFill="1" applyBorder="1"/>
    <xf numFmtId="0" fontId="25" fillId="11" borderId="3" xfId="0" applyFont="1" applyFill="1" applyBorder="1" applyAlignment="1">
      <alignment horizontal="left"/>
    </xf>
    <xf numFmtId="0" fontId="25" fillId="11" borderId="3" xfId="0" applyFont="1" applyFill="1" applyBorder="1"/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17" fillId="4" borderId="8" xfId="0" applyFont="1" applyFill="1" applyBorder="1"/>
    <xf numFmtId="0" fontId="17" fillId="4" borderId="9" xfId="0" applyFont="1" applyFill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/>
    <xf numFmtId="0" fontId="17" fillId="3" borderId="7" xfId="0" applyFont="1" applyFill="1" applyBorder="1"/>
    <xf numFmtId="0" fontId="25" fillId="11" borderId="9" xfId="0" applyFont="1" applyFill="1" applyBorder="1" applyAlignment="1">
      <alignment horizontal="left"/>
    </xf>
    <xf numFmtId="0" fontId="30" fillId="11" borderId="9" xfId="0" applyFont="1" applyFill="1" applyBorder="1" applyAlignment="1">
      <alignment horizontal="right"/>
    </xf>
    <xf numFmtId="0" fontId="17" fillId="11" borderId="3" xfId="0" applyFont="1" applyFill="1" applyBorder="1" applyAlignment="1">
      <alignment horizontal="center"/>
    </xf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165" fontId="25" fillId="11" borderId="5" xfId="0" applyNumberFormat="1" applyFont="1" applyFill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165" fontId="25" fillId="11" borderId="3" xfId="0" applyNumberFormat="1" applyFont="1" applyFill="1" applyBorder="1"/>
    <xf numFmtId="165" fontId="17" fillId="0" borderId="9" xfId="0" applyNumberFormat="1" applyFont="1" applyFill="1" applyBorder="1"/>
    <xf numFmtId="0" fontId="17" fillId="11" borderId="9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0" borderId="24" xfId="0" applyFont="1" applyBorder="1"/>
    <xf numFmtId="0" fontId="17" fillId="11" borderId="2" xfId="0" applyFont="1" applyFill="1" applyBorder="1" applyAlignment="1">
      <alignment horizontal="center"/>
    </xf>
    <xf numFmtId="0" fontId="25" fillId="11" borderId="9" xfId="0" quotePrefix="1" applyFont="1" applyFill="1" applyBorder="1" applyAlignment="1">
      <alignment horizontal="left"/>
    </xf>
    <xf numFmtId="14" fontId="17" fillId="11" borderId="9" xfId="0" applyNumberFormat="1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0" borderId="5" xfId="0" applyFont="1" applyFill="1" applyBorder="1"/>
    <xf numFmtId="0" fontId="25" fillId="11" borderId="24" xfId="0" applyFont="1" applyFill="1" applyBorder="1" applyAlignment="1">
      <alignment horizontal="left"/>
    </xf>
    <xf numFmtId="0" fontId="17" fillId="11" borderId="8" xfId="0" quotePrefix="1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0" borderId="32" xfId="0" applyFont="1" applyBorder="1"/>
    <xf numFmtId="0" fontId="36" fillId="0" borderId="30" xfId="0" applyFont="1" applyBorder="1"/>
    <xf numFmtId="0" fontId="27" fillId="0" borderId="31" xfId="0" applyFont="1" applyBorder="1" applyAlignment="1">
      <alignment horizontal="right"/>
    </xf>
    <xf numFmtId="0" fontId="27" fillId="0" borderId="31" xfId="0" applyFont="1" applyFill="1" applyBorder="1" applyAlignment="1">
      <alignment horizontal="right"/>
    </xf>
    <xf numFmtId="164" fontId="27" fillId="0" borderId="31" xfId="2" applyNumberFormat="1" applyFont="1" applyBorder="1" applyAlignment="1">
      <alignment horizontal="center"/>
    </xf>
    <xf numFmtId="0" fontId="27" fillId="0" borderId="32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24" fillId="11" borderId="12" xfId="0" applyFont="1" applyFill="1" applyBorder="1"/>
    <xf numFmtId="0" fontId="24" fillId="0" borderId="12" xfId="0" applyFont="1" applyFill="1" applyBorder="1"/>
    <xf numFmtId="0" fontId="24" fillId="11" borderId="7" xfId="0" applyFont="1" applyFill="1" applyBorder="1"/>
    <xf numFmtId="164" fontId="27" fillId="0" borderId="7" xfId="2" applyNumberFormat="1" applyFont="1" applyBorder="1" applyAlignment="1">
      <alignment horizontal="center"/>
    </xf>
    <xf numFmtId="0" fontId="24" fillId="11" borderId="10" xfId="0" applyFont="1" applyFill="1" applyBorder="1"/>
    <xf numFmtId="0" fontId="17" fillId="10" borderId="10" xfId="0" applyFont="1" applyFill="1" applyBorder="1"/>
    <xf numFmtId="0" fontId="17" fillId="11" borderId="56" xfId="0" applyFont="1" applyFill="1" applyBorder="1"/>
    <xf numFmtId="0" fontId="24" fillId="11" borderId="57" xfId="0" applyFont="1" applyFill="1" applyBorder="1"/>
    <xf numFmtId="0" fontId="24" fillId="0" borderId="58" xfId="0" applyFont="1" applyFill="1" applyBorder="1" applyAlignment="1">
      <alignment horizontal="right"/>
    </xf>
    <xf numFmtId="0" fontId="24" fillId="11" borderId="59" xfId="0" applyFont="1" applyFill="1" applyBorder="1"/>
    <xf numFmtId="164" fontId="27" fillId="0" borderId="59" xfId="2" applyNumberFormat="1" applyFont="1" applyBorder="1" applyAlignment="1">
      <alignment horizontal="center"/>
    </xf>
    <xf numFmtId="0" fontId="24" fillId="10" borderId="56" xfId="0" applyFont="1" applyFill="1" applyBorder="1"/>
    <xf numFmtId="0" fontId="24" fillId="10" borderId="59" xfId="0" applyFont="1" applyFill="1" applyBorder="1"/>
    <xf numFmtId="0" fontId="24" fillId="10" borderId="57" xfId="0" applyFont="1" applyFill="1" applyBorder="1"/>
    <xf numFmtId="0" fontId="17" fillId="10" borderId="59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1" xfId="0" applyFont="1" applyFill="1" applyBorder="1"/>
    <xf numFmtId="0" fontId="24" fillId="11" borderId="5" xfId="0" applyFont="1" applyFill="1" applyBorder="1"/>
    <xf numFmtId="0" fontId="27" fillId="0" borderId="7" xfId="0" applyFont="1" applyBorder="1" applyAlignment="1">
      <alignment horizontal="center"/>
    </xf>
    <xf numFmtId="0" fontId="24" fillId="11" borderId="9" xfId="0" applyFont="1" applyFill="1" applyBorder="1"/>
    <xf numFmtId="164" fontId="27" fillId="0" borderId="7" xfId="2" applyNumberFormat="1" applyFont="1" applyBorder="1"/>
    <xf numFmtId="0" fontId="17" fillId="10" borderId="45" xfId="0" applyFont="1" applyFill="1" applyBorder="1"/>
    <xf numFmtId="0" fontId="27" fillId="0" borderId="42" xfId="0" applyFont="1" applyBorder="1" applyAlignment="1">
      <alignment horizontal="center"/>
    </xf>
    <xf numFmtId="0" fontId="24" fillId="0" borderId="35" xfId="0" applyFont="1" applyBorder="1"/>
    <xf numFmtId="0" fontId="27" fillId="0" borderId="33" xfId="0" applyFont="1" applyBorder="1" applyAlignment="1">
      <alignment horizontal="right"/>
    </xf>
    <xf numFmtId="0" fontId="24" fillId="0" borderId="34" xfId="0" applyFont="1" applyBorder="1"/>
    <xf numFmtId="0" fontId="17" fillId="10" borderId="33" xfId="0" applyFont="1" applyFill="1" applyBorder="1"/>
    <xf numFmtId="0" fontId="24" fillId="0" borderId="7" xfId="0" applyFont="1" applyBorder="1"/>
    <xf numFmtId="0" fontId="27" fillId="0" borderId="46" xfId="0" applyFont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0" borderId="21" xfId="0" applyFont="1" applyFill="1" applyBorder="1"/>
    <xf numFmtId="0" fontId="24" fillId="11" borderId="45" xfId="0" applyFont="1" applyFill="1" applyBorder="1"/>
    <xf numFmtId="0" fontId="24" fillId="0" borderId="45" xfId="0" applyFont="1" applyBorder="1"/>
    <xf numFmtId="0" fontId="27" fillId="0" borderId="33" xfId="0" applyFont="1" applyFill="1" applyBorder="1" applyAlignment="1"/>
    <xf numFmtId="164" fontId="27" fillId="0" borderId="33" xfId="0" applyNumberFormat="1" applyFont="1" applyBorder="1" applyAlignment="1">
      <alignment horizontal="center"/>
    </xf>
    <xf numFmtId="0" fontId="27" fillId="0" borderId="15" xfId="0" applyFont="1" applyFill="1" applyBorder="1"/>
    <xf numFmtId="0" fontId="27" fillId="11" borderId="8" xfId="0" applyFont="1" applyFill="1" applyBorder="1"/>
    <xf numFmtId="0" fontId="24" fillId="0" borderId="10" xfId="0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17" fillId="11" borderId="5" xfId="0" applyFont="1" applyFill="1" applyBorder="1"/>
    <xf numFmtId="0" fontId="25" fillId="11" borderId="10" xfId="0" applyFont="1" applyFill="1" applyBorder="1"/>
    <xf numFmtId="0" fontId="25" fillId="0" borderId="24" xfId="0" applyFont="1" applyFill="1" applyBorder="1"/>
    <xf numFmtId="0" fontId="25" fillId="0" borderId="2" xfId="0" applyFont="1" applyFill="1" applyBorder="1"/>
    <xf numFmtId="0" fontId="17" fillId="0" borderId="14" xfId="0" applyFont="1" applyFill="1" applyBorder="1"/>
    <xf numFmtId="0" fontId="24" fillId="11" borderId="24" xfId="0" applyFont="1" applyFill="1" applyBorder="1" applyAlignment="1">
      <alignment vertical="center"/>
    </xf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7" fillId="0" borderId="1" xfId="0" applyFont="1" applyBorder="1"/>
    <xf numFmtId="0" fontId="27" fillId="0" borderId="7" xfId="0" applyFont="1" applyBorder="1"/>
    <xf numFmtId="0" fontId="24" fillId="11" borderId="1" xfId="0" quotePrefix="1" applyFont="1" applyFill="1" applyBorder="1" applyAlignment="1">
      <alignment horizontal="left"/>
    </xf>
    <xf numFmtId="0" fontId="24" fillId="0" borderId="1" xfId="0" applyFont="1" applyBorder="1"/>
    <xf numFmtId="0" fontId="27" fillId="11" borderId="1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24" fillId="0" borderId="8" xfId="0" applyFont="1" applyBorder="1"/>
    <xf numFmtId="0" fontId="24" fillId="0" borderId="9" xfId="0" applyFont="1" applyBorder="1"/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7" fillId="0" borderId="3" xfId="0" applyFont="1" applyBorder="1"/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14" fontId="17" fillId="11" borderId="3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24" fillId="11" borderId="7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/>
    <xf numFmtId="0" fontId="27" fillId="0" borderId="3" xfId="0" applyFont="1" applyBorder="1" applyAlignment="1"/>
    <xf numFmtId="14" fontId="17" fillId="11" borderId="3" xfId="0" applyNumberFormat="1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6" borderId="5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0" fontId="24" fillId="0" borderId="7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11" borderId="24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right" vertical="center"/>
    </xf>
    <xf numFmtId="0" fontId="24" fillId="16" borderId="9" xfId="0" applyFont="1" applyFill="1" applyBorder="1" applyAlignment="1">
      <alignment horizontal="right" vertical="center"/>
    </xf>
    <xf numFmtId="0" fontId="24" fillId="0" borderId="10" xfId="0" applyFont="1" applyFill="1" applyBorder="1"/>
    <xf numFmtId="0" fontId="24" fillId="0" borderId="15" xfId="0" applyFont="1" applyFill="1" applyBorder="1"/>
    <xf numFmtId="0" fontId="27" fillId="0" borderId="12" xfId="0" applyFont="1" applyFill="1" applyBorder="1"/>
    <xf numFmtId="0" fontId="24" fillId="11" borderId="19" xfId="0" applyFont="1" applyFill="1" applyBorder="1" applyAlignment="1">
      <alignment vertical="center"/>
    </xf>
    <xf numFmtId="0" fontId="17" fillId="11" borderId="26" xfId="0" applyFont="1" applyFill="1" applyBorder="1" applyAlignment="1">
      <alignment wrapText="1"/>
    </xf>
    <xf numFmtId="0" fontId="17" fillId="15" borderId="3" xfId="0" applyFont="1" applyFill="1" applyBorder="1"/>
    <xf numFmtId="0" fontId="17" fillId="11" borderId="24" xfId="0" applyFont="1" applyFill="1" applyBorder="1" applyAlignment="1"/>
    <xf numFmtId="0" fontId="17" fillId="11" borderId="2" xfId="0" applyFont="1" applyFill="1" applyBorder="1" applyAlignment="1"/>
    <xf numFmtId="0" fontId="36" fillId="11" borderId="4" xfId="0" applyFont="1" applyFill="1" applyBorder="1"/>
    <xf numFmtId="0" fontId="24" fillId="11" borderId="5" xfId="0" applyFont="1" applyFill="1" applyBorder="1" applyAlignment="1">
      <alignment horizontal="center"/>
    </xf>
    <xf numFmtId="0" fontId="29" fillId="11" borderId="5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0" fontId="12" fillId="0" borderId="1" xfId="0" applyFont="1" applyFill="1" applyBorder="1"/>
    <xf numFmtId="0" fontId="17" fillId="0" borderId="30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7" fillId="0" borderId="28" xfId="0" applyFont="1" applyFill="1" applyBorder="1"/>
    <xf numFmtId="0" fontId="25" fillId="0" borderId="25" xfId="0" applyFont="1" applyFill="1" applyBorder="1"/>
    <xf numFmtId="0" fontId="12" fillId="0" borderId="28" xfId="0" applyFont="1" applyBorder="1"/>
    <xf numFmtId="0" fontId="12" fillId="0" borderId="29" xfId="0" applyFont="1" applyBorder="1"/>
    <xf numFmtId="0" fontId="36" fillId="11" borderId="1" xfId="0" applyFont="1" applyFill="1" applyBorder="1"/>
    <xf numFmtId="0" fontId="17" fillId="11" borderId="35" xfId="0" applyFont="1" applyFill="1" applyBorder="1"/>
    <xf numFmtId="0" fontId="36" fillId="0" borderId="1" xfId="0" applyFont="1" applyBorder="1"/>
    <xf numFmtId="0" fontId="36" fillId="0" borderId="7" xfId="0" applyFont="1" applyBorder="1"/>
    <xf numFmtId="0" fontId="36" fillId="11" borderId="24" xfId="0" applyFont="1" applyFill="1" applyBorder="1"/>
    <xf numFmtId="0" fontId="17" fillId="11" borderId="30" xfId="0" applyFont="1" applyFill="1" applyBorder="1"/>
    <xf numFmtId="0" fontId="36" fillId="0" borderId="4" xfId="0" applyFont="1" applyBorder="1"/>
    <xf numFmtId="0" fontId="36" fillId="0" borderId="5" xfId="0" applyFont="1" applyBorder="1"/>
    <xf numFmtId="0" fontId="17" fillId="0" borderId="25" xfId="0" applyFont="1" applyFill="1" applyBorder="1"/>
    <xf numFmtId="0" fontId="17" fillId="0" borderId="27" xfId="0" applyFont="1" applyBorder="1"/>
    <xf numFmtId="0" fontId="36" fillId="0" borderId="24" xfId="0" applyFont="1" applyBorder="1"/>
    <xf numFmtId="0" fontId="24" fillId="11" borderId="7" xfId="0" applyFont="1" applyFill="1" applyBorder="1" applyAlignment="1">
      <alignment horizontal="center"/>
    </xf>
    <xf numFmtId="0" fontId="24" fillId="11" borderId="4" xfId="0" quotePrefix="1" applyFont="1" applyFill="1" applyBorder="1" applyAlignment="1">
      <alignment horizontal="left"/>
    </xf>
    <xf numFmtId="14" fontId="17" fillId="11" borderId="5" xfId="0" applyNumberFormat="1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left"/>
    </xf>
    <xf numFmtId="0" fontId="36" fillId="11" borderId="1" xfId="0" quotePrefix="1" applyFont="1" applyFill="1" applyBorder="1" applyAlignment="1">
      <alignment horizontal="left"/>
    </xf>
    <xf numFmtId="0" fontId="36" fillId="11" borderId="8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25" fillId="11" borderId="14" xfId="0" applyFont="1" applyFill="1" applyBorder="1"/>
    <xf numFmtId="164" fontId="50" fillId="0" borderId="1" xfId="2" quotePrefix="1" applyNumberFormat="1" applyFont="1" applyFill="1" applyBorder="1" applyAlignment="1">
      <alignment horizontal="right"/>
    </xf>
    <xf numFmtId="164" fontId="50" fillId="0" borderId="7" xfId="2" applyNumberFormat="1" applyFont="1" applyFill="1" applyBorder="1" applyAlignment="1"/>
    <xf numFmtId="164" fontId="17" fillId="0" borderId="7" xfId="2" applyNumberFormat="1" applyFont="1" applyBorder="1" applyAlignment="1"/>
    <xf numFmtId="0" fontId="17" fillId="11" borderId="14" xfId="0" quotePrefix="1" applyFont="1" applyFill="1" applyBorder="1" applyAlignment="1">
      <alignment horizontal="left"/>
    </xf>
    <xf numFmtId="164" fontId="50" fillId="0" borderId="9" xfId="2" applyNumberFormat="1" applyFont="1" applyFill="1" applyBorder="1" applyAlignment="1"/>
    <xf numFmtId="164" fontId="17" fillId="0" borderId="9" xfId="2" applyNumberFormat="1" applyFont="1" applyBorder="1" applyAlignment="1"/>
    <xf numFmtId="164" fontId="50" fillId="0" borderId="8" xfId="2" applyNumberFormat="1" applyFont="1" applyFill="1" applyBorder="1"/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right"/>
    </xf>
    <xf numFmtId="0" fontId="17" fillId="11" borderId="3" xfId="0" applyFont="1" applyFill="1" applyBorder="1" applyAlignment="1"/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2" xfId="0" applyFont="1" applyFill="1" applyBorder="1" applyAlignment="1">
      <alignment horizontal="left" wrapText="1"/>
    </xf>
    <xf numFmtId="0" fontId="31" fillId="11" borderId="35" xfId="0" applyFont="1" applyFill="1" applyBorder="1" applyAlignment="1">
      <alignment horizontal="left" wrapText="1"/>
    </xf>
    <xf numFmtId="0" fontId="27" fillId="10" borderId="42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5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8" fillId="11" borderId="5" xfId="0" applyFont="1" applyFill="1" applyBorder="1" applyAlignment="1">
      <alignment horizontal="center" wrapText="1"/>
    </xf>
    <xf numFmtId="0" fontId="28" fillId="11" borderId="7" xfId="0" applyFont="1" applyFill="1" applyBorder="1" applyAlignment="1">
      <alignment horizontal="center" wrapText="1"/>
    </xf>
    <xf numFmtId="0" fontId="28" fillId="11" borderId="5" xfId="0" quotePrefix="1" applyFont="1" applyFill="1" applyBorder="1" applyAlignment="1">
      <alignment horizontal="center" wrapText="1"/>
    </xf>
    <xf numFmtId="0" fontId="28" fillId="11" borderId="7" xfId="0" quotePrefix="1" applyFont="1" applyFill="1" applyBorder="1" applyAlignment="1">
      <alignment horizontal="center" wrapText="1"/>
    </xf>
    <xf numFmtId="0" fontId="25" fillId="7" borderId="47" xfId="0" applyFont="1" applyFill="1" applyBorder="1" applyAlignment="1">
      <alignment horizontal="center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5" fillId="7" borderId="47" xfId="0" quotePrefix="1" applyFont="1" applyFill="1" applyBorder="1" applyAlignment="1">
      <alignment horizontal="center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17" fillId="2" borderId="68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7" fillId="2" borderId="88" xfId="0" applyFont="1" applyFill="1" applyBorder="1" applyAlignment="1">
      <alignment horizontal="right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39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0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6" xfId="0" applyFont="1" applyFill="1" applyBorder="1" applyAlignment="1">
      <alignment horizontal="center"/>
    </xf>
    <xf numFmtId="0" fontId="17" fillId="11" borderId="75" xfId="0" applyFont="1" applyFill="1" applyBorder="1" applyAlignment="1">
      <alignment horizontal="left" wrapText="1"/>
    </xf>
    <xf numFmtId="0" fontId="17" fillId="11" borderId="26" xfId="0" applyFont="1" applyFill="1" applyBorder="1" applyAlignment="1">
      <alignment horizontal="left" wrapText="1"/>
    </xf>
    <xf numFmtId="0" fontId="17" fillId="11" borderId="42" xfId="0" applyFont="1" applyFill="1" applyBorder="1" applyAlignment="1">
      <alignment horizontal="center"/>
    </xf>
    <xf numFmtId="0" fontId="17" fillId="11" borderId="74" xfId="0" applyFont="1" applyFill="1" applyBorder="1" applyAlignment="1">
      <alignment horizontal="center"/>
    </xf>
    <xf numFmtId="0" fontId="17" fillId="11" borderId="3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43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41" xfId="0" applyFont="1" applyFill="1" applyBorder="1" applyAlignment="1">
      <alignment horizontal="center"/>
    </xf>
    <xf numFmtId="0" fontId="17" fillId="11" borderId="69" xfId="0" applyFont="1" applyFill="1" applyBorder="1" applyAlignment="1">
      <alignment horizontal="center"/>
    </xf>
    <xf numFmtId="0" fontId="42" fillId="2" borderId="61" xfId="0" applyFont="1" applyFill="1" applyBorder="1" applyAlignment="1">
      <alignment horizontal="center" vertical="center"/>
    </xf>
    <xf numFmtId="0" fontId="42" fillId="2" borderId="62" xfId="0" applyFont="1" applyFill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6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17" fillId="11" borderId="37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93BC3"/>
      <color rgb="FF00CC00"/>
      <color rgb="FFCCFFCC"/>
      <color rgb="FFE60000"/>
      <color rgb="FF0000FF"/>
      <color rgb="FFD00000"/>
      <color rgb="FFFF0066"/>
      <color rgb="FF00FFCC"/>
      <color rgb="FF00CC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10581</c:v>
                </c:pt>
                <c:pt idx="1">
                  <c:v>8090</c:v>
                </c:pt>
                <c:pt idx="2">
                  <c:v>8255</c:v>
                </c:pt>
                <c:pt idx="3">
                  <c:v>8106</c:v>
                </c:pt>
                <c:pt idx="4">
                  <c:v>7348</c:v>
                </c:pt>
                <c:pt idx="5">
                  <c:v>7124</c:v>
                </c:pt>
                <c:pt idx="6">
                  <c:v>6966</c:v>
                </c:pt>
                <c:pt idx="7">
                  <c:v>7488</c:v>
                </c:pt>
                <c:pt idx="8">
                  <c:v>7601</c:v>
                </c:pt>
                <c:pt idx="9">
                  <c:v>6684</c:v>
                </c:pt>
                <c:pt idx="10">
                  <c:v>8308</c:v>
                </c:pt>
                <c:pt idx="11">
                  <c:v>7522</c:v>
                </c:pt>
                <c:pt idx="12">
                  <c:v>7799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8378</c:v>
                </c:pt>
                <c:pt idx="1">
                  <c:v>8179</c:v>
                </c:pt>
                <c:pt idx="2">
                  <c:v>8158</c:v>
                </c:pt>
                <c:pt idx="3">
                  <c:v>8252</c:v>
                </c:pt>
                <c:pt idx="4">
                  <c:v>8043</c:v>
                </c:pt>
                <c:pt idx="5">
                  <c:v>7555</c:v>
                </c:pt>
                <c:pt idx="6">
                  <c:v>7546</c:v>
                </c:pt>
                <c:pt idx="7">
                  <c:v>8546</c:v>
                </c:pt>
                <c:pt idx="8">
                  <c:v>7751</c:v>
                </c:pt>
                <c:pt idx="9">
                  <c:v>7819</c:v>
                </c:pt>
                <c:pt idx="10">
                  <c:v>7553</c:v>
                </c:pt>
                <c:pt idx="11">
                  <c:v>7643</c:v>
                </c:pt>
                <c:pt idx="12">
                  <c:v>8158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2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between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9846</c:v>
                </c:pt>
                <c:pt idx="1">
                  <c:v>7308</c:v>
                </c:pt>
                <c:pt idx="2">
                  <c:v>7732</c:v>
                </c:pt>
                <c:pt idx="3">
                  <c:v>6957</c:v>
                </c:pt>
                <c:pt idx="4">
                  <c:v>6699</c:v>
                </c:pt>
                <c:pt idx="5">
                  <c:v>6813</c:v>
                </c:pt>
                <c:pt idx="6">
                  <c:v>6711</c:v>
                </c:pt>
                <c:pt idx="7">
                  <c:v>6475</c:v>
                </c:pt>
                <c:pt idx="8">
                  <c:v>6766</c:v>
                </c:pt>
                <c:pt idx="9">
                  <c:v>5506</c:v>
                </c:pt>
                <c:pt idx="10">
                  <c:v>7457</c:v>
                </c:pt>
                <c:pt idx="11">
                  <c:v>6934</c:v>
                </c:pt>
                <c:pt idx="12">
                  <c:v>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1017</c:v>
                </c:pt>
                <c:pt idx="1">
                  <c:v>69232</c:v>
                </c:pt>
                <c:pt idx="2">
                  <c:v>53</c:v>
                </c:pt>
                <c:pt idx="3">
                  <c:v>3740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30382</c:v>
                </c:pt>
                <c:pt idx="1">
                  <c:v>28791</c:v>
                </c:pt>
                <c:pt idx="2">
                  <c:v>5114</c:v>
                </c:pt>
                <c:pt idx="3">
                  <c:v>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768</c:v>
                </c:pt>
                <c:pt idx="1">
                  <c:v>978</c:v>
                </c:pt>
                <c:pt idx="2">
                  <c:v>1540</c:v>
                </c:pt>
                <c:pt idx="3">
                  <c:v>446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Arkusz10!$B$33:$B$50</c:f>
              <c:numCache>
                <c:formatCode>General</c:formatCode>
                <c:ptCount val="18"/>
              </c:numCache>
            </c:numRef>
          </c:cat>
          <c:val>
            <c:numRef>
              <c:f>Arkusz10!$C$33:$C$50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619</c:v>
                </c:pt>
                <c:pt idx="1">
                  <c:v>24167</c:v>
                </c:pt>
                <c:pt idx="2">
                  <c:v>39501</c:v>
                </c:pt>
                <c:pt idx="3">
                  <c:v>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3613</c:v>
                </c:pt>
                <c:pt idx="1">
                  <c:v>3604</c:v>
                </c:pt>
                <c:pt idx="2">
                  <c:v>3771</c:v>
                </c:pt>
                <c:pt idx="3">
                  <c:v>3662</c:v>
                </c:pt>
                <c:pt idx="4">
                  <c:v>3789</c:v>
                </c:pt>
                <c:pt idx="5">
                  <c:v>3688</c:v>
                </c:pt>
                <c:pt idx="6">
                  <c:v>3503</c:v>
                </c:pt>
                <c:pt idx="7">
                  <c:v>3701</c:v>
                </c:pt>
                <c:pt idx="8">
                  <c:v>3359</c:v>
                </c:pt>
                <c:pt idx="9">
                  <c:v>3505</c:v>
                </c:pt>
                <c:pt idx="10">
                  <c:v>3385</c:v>
                </c:pt>
                <c:pt idx="11">
                  <c:v>3188</c:v>
                </c:pt>
                <c:pt idx="12">
                  <c:v>3552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454</c:v>
                </c:pt>
                <c:pt idx="1">
                  <c:v>384</c:v>
                </c:pt>
                <c:pt idx="2">
                  <c:v>432</c:v>
                </c:pt>
                <c:pt idx="3">
                  <c:v>417</c:v>
                </c:pt>
                <c:pt idx="4">
                  <c:v>382</c:v>
                </c:pt>
                <c:pt idx="5">
                  <c:v>325</c:v>
                </c:pt>
                <c:pt idx="6">
                  <c:v>348</c:v>
                </c:pt>
                <c:pt idx="7">
                  <c:v>414</c:v>
                </c:pt>
                <c:pt idx="8">
                  <c:v>450</c:v>
                </c:pt>
                <c:pt idx="9">
                  <c:v>425</c:v>
                </c:pt>
                <c:pt idx="10">
                  <c:v>378</c:v>
                </c:pt>
                <c:pt idx="11">
                  <c:v>417</c:v>
                </c:pt>
                <c:pt idx="12">
                  <c:v>490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825</c:v>
                </c:pt>
                <c:pt idx="1">
                  <c:v>1057</c:v>
                </c:pt>
                <c:pt idx="2">
                  <c:v>1023</c:v>
                </c:pt>
                <c:pt idx="3">
                  <c:v>1006</c:v>
                </c:pt>
                <c:pt idx="4">
                  <c:v>752</c:v>
                </c:pt>
                <c:pt idx="5">
                  <c:v>781</c:v>
                </c:pt>
                <c:pt idx="6">
                  <c:v>774</c:v>
                </c:pt>
                <c:pt idx="7">
                  <c:v>787</c:v>
                </c:pt>
                <c:pt idx="8">
                  <c:v>788</c:v>
                </c:pt>
                <c:pt idx="9">
                  <c:v>705</c:v>
                </c:pt>
                <c:pt idx="10">
                  <c:v>684</c:v>
                </c:pt>
                <c:pt idx="11">
                  <c:v>885</c:v>
                </c:pt>
                <c:pt idx="12">
                  <c:v>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60</c:v>
                </c:pt>
                <c:pt idx="1">
                  <c:v>73</c:v>
                </c:pt>
                <c:pt idx="2">
                  <c:v>54</c:v>
                </c:pt>
                <c:pt idx="3">
                  <c:v>82</c:v>
                </c:pt>
                <c:pt idx="4">
                  <c:v>80</c:v>
                </c:pt>
                <c:pt idx="5">
                  <c:v>84</c:v>
                </c:pt>
                <c:pt idx="6">
                  <c:v>114</c:v>
                </c:pt>
                <c:pt idx="7">
                  <c:v>135</c:v>
                </c:pt>
                <c:pt idx="8">
                  <c:v>60</c:v>
                </c:pt>
                <c:pt idx="9">
                  <c:v>37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0770752945217E-2"/>
          <c:y val="2.7846603808417143E-2"/>
          <c:w val="0.91347922924705482"/>
          <c:h val="0.75649456694551753"/>
        </c:manualLayout>
      </c:layout>
      <c:bar3DChart>
        <c:barDir val="col"/>
        <c:grouping val="clustered"/>
        <c:varyColors val="0"/>
        <c:ser>
          <c:idx val="1"/>
          <c:order val="0"/>
          <c:tx>
            <c:v>odbywający karę</c:v>
          </c:tx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 w="165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548</c:v>
                </c:pt>
                <c:pt idx="1">
                  <c:v>646</c:v>
                </c:pt>
                <c:pt idx="2">
                  <c:v>818</c:v>
                </c:pt>
                <c:pt idx="3">
                  <c:v>438</c:v>
                </c:pt>
                <c:pt idx="4">
                  <c:v>708</c:v>
                </c:pt>
                <c:pt idx="5">
                  <c:v>698</c:v>
                </c:pt>
                <c:pt idx="6">
                  <c:v>653</c:v>
                </c:pt>
                <c:pt idx="7">
                  <c:v>197</c:v>
                </c:pt>
                <c:pt idx="8">
                  <c:v>361</c:v>
                </c:pt>
                <c:pt idx="9">
                  <c:v>468</c:v>
                </c:pt>
                <c:pt idx="10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B-4857-ACA3-07EA14352969}"/>
            </c:ext>
          </c:extLst>
        </c:ser>
        <c:ser>
          <c:idx val="0"/>
          <c:order val="1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63349917081413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B-4857-ACA3-07EA14352969}"/>
                </c:ext>
              </c:extLst>
            </c:dLbl>
            <c:dLbl>
              <c:idx val="1"/>
              <c:layout>
                <c:manualLayout>
                  <c:x val="1.1055831951354339E-2"/>
                  <c:y val="-4.629629629629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B-4857-ACA3-07EA14352969}"/>
                </c:ext>
              </c:extLst>
            </c:dLbl>
            <c:dLbl>
              <c:idx val="2"/>
              <c:layout>
                <c:manualLayout>
                  <c:x val="4.4223327805419134E-3"/>
                  <c:y val="-8.46257854131887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B-4857-ACA3-07EA14352969}"/>
                </c:ext>
              </c:extLst>
            </c:dLbl>
            <c:dLbl>
              <c:idx val="3"/>
              <c:layout>
                <c:manualLayout>
                  <c:x val="4.4223327805419134E-3"/>
                  <c:y val="4.2437781360106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B-4857-ACA3-07EA14352969}"/>
                </c:ext>
              </c:extLst>
            </c:dLbl>
            <c:dLbl>
              <c:idx val="4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B-4857-ACA3-07EA14352969}"/>
                </c:ext>
              </c:extLst>
            </c:dLbl>
            <c:dLbl>
              <c:idx val="5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B-4857-ACA3-07EA14352969}"/>
                </c:ext>
              </c:extLst>
            </c:dLbl>
            <c:dLbl>
              <c:idx val="6"/>
              <c:layout>
                <c:manualLayout>
                  <c:x val="8.8446655610834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B-4857-ACA3-07EA14352969}"/>
                </c:ext>
              </c:extLst>
            </c:dLbl>
            <c:dLbl>
              <c:idx val="7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B-4857-ACA3-07EA14352969}"/>
                </c:ext>
              </c:extLst>
            </c:dLbl>
            <c:dLbl>
              <c:idx val="8"/>
              <c:layout>
                <c:manualLayout>
                  <c:x val="6.6334991708141651E-3"/>
                  <c:y val="-1.161632068718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B-4857-ACA3-07EA14352969}"/>
                </c:ext>
              </c:extLst>
            </c:dLbl>
            <c:dLbl>
              <c:idx val="9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B-4857-ACA3-07EA14352969}"/>
                </c:ext>
              </c:extLst>
            </c:dLbl>
            <c:dLbl>
              <c:idx val="10"/>
              <c:layout>
                <c:manualLayout>
                  <c:x val="6.6334991708137158E-3"/>
                  <c:y val="-8.43076433627652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BB-4857-ACA3-07EA14352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[1]Arkusz3!$E$7:$E$17</c:f>
              <c:numCache>
                <c:formatCode>General</c:formatCode>
                <c:ptCount val="11"/>
                <c:pt idx="0">
                  <c:v>137</c:v>
                </c:pt>
                <c:pt idx="1">
                  <c:v>141</c:v>
                </c:pt>
                <c:pt idx="2">
                  <c:v>178</c:v>
                </c:pt>
                <c:pt idx="3">
                  <c:v>93</c:v>
                </c:pt>
                <c:pt idx="4">
                  <c:v>132</c:v>
                </c:pt>
                <c:pt idx="5">
                  <c:v>124</c:v>
                </c:pt>
                <c:pt idx="6">
                  <c:v>126</c:v>
                </c:pt>
                <c:pt idx="7">
                  <c:v>21</c:v>
                </c:pt>
                <c:pt idx="8">
                  <c:v>74</c:v>
                </c:pt>
                <c:pt idx="9">
                  <c:v>94</c:v>
                </c:pt>
                <c:pt idx="1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B-4857-ACA3-07EA14352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713216"/>
        <c:axId val="104739584"/>
        <c:axId val="0"/>
      </c:bar3DChart>
      <c:catAx>
        <c:axId val="104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739584"/>
        <c:crosses val="autoZero"/>
        <c:auto val="1"/>
        <c:lblAlgn val="ctr"/>
        <c:lblOffset val="100"/>
        <c:noMultiLvlLbl val="0"/>
      </c:catAx>
      <c:valAx>
        <c:axId val="104739584"/>
        <c:scaling>
          <c:orientation val="minMax"/>
          <c:max val="1400"/>
        </c:scaling>
        <c:delete val="0"/>
        <c:axPos val="l"/>
        <c:numFmt formatCode="General" sourceLinked="1"/>
        <c:majorTickMark val="out"/>
        <c:minorTickMark val="none"/>
        <c:tickLblPos val="nextTo"/>
        <c:crossAx val="104713216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[1]Arkusz26!$B$58:$B$70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[1]Arkusz26!$C$58:$C$70</c:f>
              <c:numCache>
                <c:formatCode>General</c:formatCode>
                <c:ptCount val="13"/>
                <c:pt idx="0">
                  <c:v>2005</c:v>
                </c:pt>
                <c:pt idx="1">
                  <c:v>2056</c:v>
                </c:pt>
                <c:pt idx="2">
                  <c:v>2119</c:v>
                </c:pt>
                <c:pt idx="3">
                  <c:v>2166</c:v>
                </c:pt>
                <c:pt idx="4">
                  <c:v>2197</c:v>
                </c:pt>
                <c:pt idx="5">
                  <c:v>2294</c:v>
                </c:pt>
                <c:pt idx="6">
                  <c:v>2312</c:v>
                </c:pt>
                <c:pt idx="7">
                  <c:v>2361</c:v>
                </c:pt>
                <c:pt idx="8">
                  <c:v>2359</c:v>
                </c:pt>
                <c:pt idx="9">
                  <c:v>2340</c:v>
                </c:pt>
                <c:pt idx="10">
                  <c:v>2344</c:v>
                </c:pt>
                <c:pt idx="11">
                  <c:v>2380</c:v>
                </c:pt>
                <c:pt idx="12">
                  <c:v>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5853960274247987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[1]Arkusz30!$C$51:$C$63</c:f>
              <c:numCache>
                <c:formatCode>General</c:formatCode>
                <c:ptCount val="13"/>
                <c:pt idx="0">
                  <c:v>20146</c:v>
                </c:pt>
                <c:pt idx="1">
                  <c:v>20677</c:v>
                </c:pt>
                <c:pt idx="2">
                  <c:v>21061</c:v>
                </c:pt>
                <c:pt idx="3">
                  <c:v>21711</c:v>
                </c:pt>
                <c:pt idx="4">
                  <c:v>21576</c:v>
                </c:pt>
                <c:pt idx="5">
                  <c:v>21528</c:v>
                </c:pt>
                <c:pt idx="6">
                  <c:v>21556</c:v>
                </c:pt>
                <c:pt idx="7">
                  <c:v>21497</c:v>
                </c:pt>
                <c:pt idx="8">
                  <c:v>21782</c:v>
                </c:pt>
                <c:pt idx="9">
                  <c:v>21479</c:v>
                </c:pt>
                <c:pt idx="10">
                  <c:v>21016</c:v>
                </c:pt>
                <c:pt idx="11">
                  <c:v>20283</c:v>
                </c:pt>
                <c:pt idx="12">
                  <c:v>19598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12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60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1198853798074E-2"/>
          <c:y val="6.914335642293562E-2"/>
          <c:w val="0.87498743336561635"/>
          <c:h val="0.68126587632924607"/>
        </c:manualLayout>
      </c:layout>
      <c:lineChart>
        <c:grouping val="standard"/>
        <c:varyColors val="0"/>
        <c:ser>
          <c:idx val="0"/>
          <c:order val="0"/>
          <c:tx>
            <c:strRef>
              <c:f>[1]Arkusz31!$C$56</c:f>
              <c:strCache>
                <c:ptCount val="1"/>
                <c:pt idx="0">
                  <c:v>powszechność zatrudnienia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[1]Arkusz31!$C$57:$C$69</c:f>
              <c:numCache>
                <c:formatCode>General</c:formatCode>
                <c:ptCount val="13"/>
                <c:pt idx="0">
                  <c:v>60.2</c:v>
                </c:pt>
                <c:pt idx="1">
                  <c:v>60.9</c:v>
                </c:pt>
                <c:pt idx="2">
                  <c:v>60.9</c:v>
                </c:pt>
                <c:pt idx="3">
                  <c:v>61.4</c:v>
                </c:pt>
                <c:pt idx="4">
                  <c:v>62.1</c:v>
                </c:pt>
                <c:pt idx="5">
                  <c:v>62.3</c:v>
                </c:pt>
                <c:pt idx="6">
                  <c:v>62.4</c:v>
                </c:pt>
                <c:pt idx="7">
                  <c:v>62.5</c:v>
                </c:pt>
                <c:pt idx="8">
                  <c:v>62.4</c:v>
                </c:pt>
                <c:pt idx="9">
                  <c:v>62.2</c:v>
                </c:pt>
                <c:pt idx="10">
                  <c:v>60.9</c:v>
                </c:pt>
                <c:pt idx="11">
                  <c:v>59.1</c:v>
                </c:pt>
                <c:pt idx="12">
                  <c:v>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ser>
          <c:idx val="1"/>
          <c:order val="1"/>
          <c:tx>
            <c:strRef>
              <c:f>[1]Arkusz31!$F$56</c:f>
              <c:strCache>
                <c:ptCount val="1"/>
                <c:pt idx="0">
                  <c:v>powszechność zatrudnienia w populacji kwalifikujących się do pracy</c:v>
                </c:pt>
              </c:strCache>
            </c:strRef>
          </c:tx>
          <c:spPr>
            <a:ln>
              <a:solidFill>
                <a:srgbClr val="893BC3"/>
              </a:solidFill>
            </a:ln>
          </c:spPr>
          <c:marker>
            <c:spPr>
              <a:solidFill>
                <a:srgbClr val="893BC3"/>
              </a:solidFill>
              <a:ln>
                <a:solidFill>
                  <a:srgbClr val="893BC3"/>
                </a:solidFill>
              </a:ln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[1]Arkusz31!$F$57:$F$69</c:f>
              <c:numCache>
                <c:formatCode>General</c:formatCode>
                <c:ptCount val="13"/>
                <c:pt idx="0">
                  <c:v>95.5</c:v>
                </c:pt>
                <c:pt idx="1">
                  <c:v>96</c:v>
                </c:pt>
                <c:pt idx="2">
                  <c:v>96.2</c:v>
                </c:pt>
                <c:pt idx="3">
                  <c:v>96.4</c:v>
                </c:pt>
                <c:pt idx="4">
                  <c:v>96.2</c:v>
                </c:pt>
                <c:pt idx="5">
                  <c:v>96.1</c:v>
                </c:pt>
                <c:pt idx="6">
                  <c:v>96.4</c:v>
                </c:pt>
                <c:pt idx="7">
                  <c:v>96.6</c:v>
                </c:pt>
                <c:pt idx="8">
                  <c:v>96.4</c:v>
                </c:pt>
                <c:pt idx="9">
                  <c:v>96.4</c:v>
                </c:pt>
                <c:pt idx="10">
                  <c:v>96.4</c:v>
                </c:pt>
                <c:pt idx="11">
                  <c:v>95.2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0-4DD2-9219-64D54C7D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053733367552036"/>
              <c:y val="0.8325939743450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930311221676668E-2"/>
          <c:y val="0.92455985182981104"/>
          <c:w val="0.89999987511419244"/>
          <c:h val="5.9427883027251112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6205104236722221"/>
        </c:manualLayout>
      </c:layout>
      <c:lineChart>
        <c:grouping val="standard"/>
        <c:varyColors val="0"/>
        <c:ser>
          <c:idx val="1"/>
          <c:order val="0"/>
          <c:cat>
            <c:numRef>
              <c:f>[1]Arkusz31!$H$57:$H$69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[1]Arkusz31!$I$57:$I$69</c:f>
              <c:numCache>
                <c:formatCode>General</c:formatCode>
                <c:ptCount val="13"/>
                <c:pt idx="0">
                  <c:v>2.8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2.5</c:v>
                </c:pt>
                <c:pt idx="5">
                  <c:v>2.6</c:v>
                </c:pt>
                <c:pt idx="6">
                  <c:v>2.4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3</c:v>
                </c:pt>
                <c:pt idx="12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2-4AD0-8F4A-3D52B145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'[2]Str3-4'!$L$60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6.0805359808933923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E-4B04-961C-84F3AEF38FCB}"/>
                </c:ext>
              </c:extLst>
            </c:dLbl>
            <c:dLbl>
              <c:idx val="2"/>
              <c:layout>
                <c:manualLayout>
                  <c:x val="1.2161071961786785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E-4B04-961C-84F3AEF38FCB}"/>
                </c:ext>
              </c:extLst>
            </c:dLbl>
            <c:dLbl>
              <c:idx val="3"/>
              <c:layout>
                <c:manualLayout>
                  <c:x val="1.2161071961786785E-2"/>
                  <c:y val="-4.1497287482424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E-4B04-961C-84F3AEF38FCB}"/>
                </c:ext>
              </c:extLst>
            </c:dLbl>
            <c:dLbl>
              <c:idx val="4"/>
              <c:layout>
                <c:manualLayout>
                  <c:x val="1.0134226634822283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E-4B04-961C-84F3AEF38FCB}"/>
                </c:ext>
              </c:extLst>
            </c:dLbl>
            <c:dLbl>
              <c:idx val="5"/>
              <c:layout>
                <c:manualLayout>
                  <c:x val="1.2161071961786785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5E-4B04-961C-84F3AEF38FCB}"/>
                </c:ext>
              </c:extLst>
            </c:dLbl>
            <c:dLbl>
              <c:idx val="6"/>
              <c:layout>
                <c:manualLayout>
                  <c:x val="6.0805359808933923E-3"/>
                  <c:y val="-3.319782998593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5E-4B04-961C-84F3AEF38FCB}"/>
                </c:ext>
              </c:extLst>
            </c:dLbl>
            <c:dLbl>
              <c:idx val="7"/>
              <c:layout>
                <c:manualLayout>
                  <c:x val="1.0134226634822319E-2"/>
                  <c:y val="-3.7347558734182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5E-4B04-961C-84F3AEF38FCB}"/>
                </c:ext>
              </c:extLst>
            </c:dLbl>
            <c:dLbl>
              <c:idx val="8"/>
              <c:layout>
                <c:manualLayout>
                  <c:x val="8.1073813078578558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5E-4B04-961C-84F3AEF38FCB}"/>
                </c:ext>
              </c:extLst>
            </c:dLbl>
            <c:dLbl>
              <c:idx val="9"/>
              <c:layout>
                <c:manualLayout>
                  <c:x val="8.1073813078577812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5E-4B04-961C-84F3AEF38FCB}"/>
                </c:ext>
              </c:extLst>
            </c:dLbl>
            <c:dLbl>
              <c:idx val="10"/>
              <c:layout>
                <c:manualLayout>
                  <c:x val="1.0134226634822394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5E-4B04-961C-84F3AEF38FCB}"/>
                </c:ext>
              </c:extLst>
            </c:dLbl>
            <c:dLbl>
              <c:idx val="11"/>
              <c:layout>
                <c:manualLayout>
                  <c:x val="1.4187917288751248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5E-4B04-961C-84F3AEF38FCB}"/>
                </c:ext>
              </c:extLst>
            </c:dLbl>
            <c:dLbl>
              <c:idx val="12"/>
              <c:layout>
                <c:manualLayout>
                  <c:x val="6.0805359808935406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5E-4B04-961C-84F3AEF38FCB}"/>
                </c:ext>
              </c:extLst>
            </c:dLbl>
            <c:dLbl>
              <c:idx val="13"/>
              <c:layout>
                <c:manualLayout>
                  <c:x val="1.6214762615715562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5E-4B04-961C-84F3AEF38FCB}"/>
                </c:ext>
              </c:extLst>
            </c:dLbl>
            <c:dLbl>
              <c:idx val="14"/>
              <c:layout>
                <c:manualLayout>
                  <c:x val="1.4187917288751248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5E-4B04-961C-84F3AEF38FCB}"/>
                </c:ext>
              </c:extLst>
            </c:dLbl>
            <c:dLbl>
              <c:idx val="15"/>
              <c:layout>
                <c:manualLayout>
                  <c:x val="6.0805359808933923E-3"/>
                  <c:y val="-2.9048101237697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5E-4B04-961C-84F3AEF38FCB}"/>
                </c:ext>
              </c:extLst>
            </c:dLbl>
            <c:dLbl>
              <c:idx val="16"/>
              <c:layout>
                <c:manualLayout>
                  <c:x val="1.1185040752651101E-2"/>
                  <c:y val="-3.8007831612178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5E-4B04-961C-84F3AEF38FCB}"/>
                </c:ext>
              </c:extLst>
            </c:dLbl>
            <c:dLbl>
              <c:idx val="17"/>
              <c:layout>
                <c:manualLayout>
                  <c:x val="6.139833803625195E-3"/>
                  <c:y val="-2.9542026616514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5E-4B04-961C-84F3AEF38FCB}"/>
                </c:ext>
              </c:extLst>
            </c:dLbl>
            <c:dLbl>
              <c:idx val="18"/>
              <c:layout>
                <c:manualLayout>
                  <c:x val="-2.0392784294280403E-3"/>
                  <c:y val="-2.0726322135353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5E-4B04-961C-84F3AEF38FCB}"/>
                </c:ext>
              </c:extLst>
            </c:dLbl>
            <c:dLbl>
              <c:idx val="19"/>
              <c:layout>
                <c:manualLayout>
                  <c:x val="-1.4954535726399464E-16"/>
                  <c:y val="-1.6581057708282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5E-4B04-961C-84F3AEF38FC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'[2]Str3-4'!$K$61:$K$73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'[2]Str3-4'!$L$61:$L$73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E5E-4B04-961C-84F3AEF38FCB}"/>
            </c:ext>
          </c:extLst>
        </c:ser>
        <c:ser>
          <c:idx val="0"/>
          <c:order val="1"/>
          <c:tx>
            <c:strRef>
              <c:f>'[2]Str3-4'!$M$60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5E-4B04-961C-84F3AEF38FCB}"/>
                </c:ext>
              </c:extLst>
            </c:dLbl>
            <c:dLbl>
              <c:idx val="1"/>
              <c:layout>
                <c:manualLayout>
                  <c:x val="-1.4296947521337392E-2"/>
                  <c:y val="-0.109623965764685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5E-4B04-961C-84F3AEF38FCB}"/>
                </c:ext>
              </c:extLst>
            </c:dLbl>
            <c:dLbl>
              <c:idx val="2"/>
              <c:layout>
                <c:manualLayout>
                  <c:x val="-1.6320094735069769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5E-4B04-961C-84F3AEF38FCB}"/>
                </c:ext>
              </c:extLst>
            </c:dLbl>
            <c:dLbl>
              <c:idx val="3"/>
              <c:layout>
                <c:manualLayout>
                  <c:x val="-2.0356230035773023E-2"/>
                  <c:y val="-8.9138134014019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5E-4B04-961C-84F3AEF38FCB}"/>
                </c:ext>
              </c:extLst>
            </c:dLbl>
            <c:dLbl>
              <c:idx val="4"/>
              <c:layout>
                <c:manualLayout>
                  <c:x val="-2.6463099046504929E-2"/>
                  <c:y val="-3.83444738846460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5E-4B04-961C-84F3AEF38FCB}"/>
                </c:ext>
              </c:extLst>
            </c:dLbl>
            <c:dLbl>
              <c:idx val="5"/>
              <c:layout>
                <c:manualLayout>
                  <c:x val="-2.2400590395191284E-2"/>
                  <c:y val="-6.4086767238832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5E-4B04-961C-84F3AEF38FCB}"/>
                </c:ext>
              </c:extLst>
            </c:dLbl>
            <c:dLbl>
              <c:idx val="6"/>
              <c:layout>
                <c:manualLayout>
                  <c:x val="-1.8324281559800717E-2"/>
                  <c:y val="-9.28591455467620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5E-4B04-961C-84F3AEF38FCB}"/>
                </c:ext>
              </c:extLst>
            </c:dLbl>
            <c:dLbl>
              <c:idx val="7"/>
              <c:layout>
                <c:manualLayout>
                  <c:x val="-1.6302505598782727E-2"/>
                  <c:y val="-5.64385911715007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E5E-4B04-961C-84F3AEF38FCB}"/>
                </c:ext>
              </c:extLst>
            </c:dLbl>
            <c:dLbl>
              <c:idx val="8"/>
              <c:layout>
                <c:manualLayout>
                  <c:x val="-2.0352641018110559E-2"/>
                  <c:y val="-6.84027382245930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E5E-4B04-961C-84F3AEF38FCB}"/>
                </c:ext>
              </c:extLst>
            </c:dLbl>
            <c:dLbl>
              <c:idx val="9"/>
              <c:layout>
                <c:manualLayout>
                  <c:x val="-2.850975473582272E-2"/>
                  <c:y val="-9.71793597165814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E5E-4B04-961C-84F3AEF38FCB}"/>
                </c:ext>
              </c:extLst>
            </c:dLbl>
            <c:dLbl>
              <c:idx val="10"/>
              <c:layout>
                <c:manualLayout>
                  <c:x val="-2.2386861394741199E-2"/>
                  <c:y val="-6.76172595754793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E5E-4B04-961C-84F3AEF38FCB}"/>
                </c:ext>
              </c:extLst>
            </c:dLbl>
            <c:dLbl>
              <c:idx val="11"/>
              <c:layout>
                <c:manualLayout>
                  <c:x val="-1.8299392728575413E-2"/>
                  <c:y val="-5.54551516660862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E5E-4B04-961C-84F3AEF38FCB}"/>
                </c:ext>
              </c:extLst>
            </c:dLbl>
            <c:dLbl>
              <c:idx val="12"/>
              <c:layout>
                <c:manualLayout>
                  <c:x val="-1.8279642236699849E-2"/>
                  <c:y val="-6.32518391754905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E5E-4B04-961C-84F3AEF38FCB}"/>
                </c:ext>
              </c:extLst>
            </c:dLbl>
            <c:dLbl>
              <c:idx val="13"/>
              <c:layout>
                <c:manualLayout>
                  <c:x val="-2.0356173626413506E-2"/>
                  <c:y val="-5.52106789845211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E5E-4B04-961C-84F3AEF38FCB}"/>
                </c:ext>
              </c:extLst>
            </c:dLbl>
            <c:dLbl>
              <c:idx val="14"/>
              <c:layout>
                <c:manualLayout>
                  <c:x val="-2.0329839637246237E-2"/>
                  <c:y val="-7.2298960387265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E5E-4B04-961C-84F3AEF38FCB}"/>
                </c:ext>
              </c:extLst>
            </c:dLbl>
            <c:dLbl>
              <c:idx val="15"/>
              <c:layout>
                <c:manualLayout>
                  <c:x val="-1.429325433992973E-2"/>
                  <c:y val="-8.4249725090632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E5E-4B04-961C-84F3AEF38FCB}"/>
                </c:ext>
              </c:extLst>
            </c:dLbl>
            <c:dLbl>
              <c:idx val="16"/>
              <c:layout>
                <c:manualLayout>
                  <c:x val="-2.6457951604229688E-2"/>
                  <c:y val="-5.51228777143730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E5E-4B04-961C-84F3AEF38FCB}"/>
                </c:ext>
              </c:extLst>
            </c:dLbl>
            <c:dLbl>
              <c:idx val="17"/>
              <c:layout>
                <c:manualLayout>
                  <c:x val="-2.23919194475386E-2"/>
                  <c:y val="-2.60185518535044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E5E-4B04-961C-84F3AEF38FCB}"/>
                </c:ext>
              </c:extLst>
            </c:dLbl>
            <c:dLbl>
              <c:idx val="18"/>
              <c:layout>
                <c:manualLayout>
                  <c:x val="-2.23919194475386E-2"/>
                  <c:y val="-4.66616423015422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E5E-4B04-961C-84F3AEF38FCB}"/>
                </c:ext>
              </c:extLst>
            </c:dLbl>
            <c:dLbl>
              <c:idx val="19"/>
              <c:layout>
                <c:manualLayout>
                  <c:x val="-2.2400590395191284E-2"/>
                  <c:y val="-4.34867614289347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E5E-4B04-961C-84F3AEF38FCB}"/>
                </c:ext>
              </c:extLst>
            </c:dLbl>
            <c:dLbl>
              <c:idx val="20"/>
              <c:layout>
                <c:manualLayout>
                  <c:x val="-1.4249417882352261E-2"/>
                  <c:y val="-5.960955525882280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E5E-4B04-961C-84F3AEF38FCB}"/>
                </c:ext>
              </c:extLst>
            </c:dLbl>
            <c:dLbl>
              <c:idx val="21"/>
              <c:layout>
                <c:manualLayout>
                  <c:x val="-2.0361472538868074E-2"/>
                  <c:y val="-5.7114889430783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E5E-4B04-961C-84F3AEF38FCB}"/>
                </c:ext>
              </c:extLst>
            </c:dLbl>
            <c:dLbl>
              <c:idx val="22"/>
              <c:layout>
                <c:manualLayout>
                  <c:x val="-1.8320610687022901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E5E-4B04-961C-84F3AEF38FCB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E5E-4B04-961C-84F3AEF38FC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'[2]Str3-4'!$K$61:$K$73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'[2]Str3-4'!$M$61:$M$73</c:f>
              <c:numCache>
                <c:formatCode>General</c:formatCode>
                <c:ptCount val="13"/>
                <c:pt idx="0">
                  <c:v>15</c:v>
                </c:pt>
                <c:pt idx="1">
                  <c:v>15</c:v>
                </c:pt>
                <c:pt idx="2">
                  <c:v>19</c:v>
                </c:pt>
                <c:pt idx="3">
                  <c:v>7</c:v>
                </c:pt>
                <c:pt idx="4">
                  <c:v>11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11</c:v>
                </c:pt>
                <c:pt idx="10">
                  <c:v>6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7E5E-4B04-961C-84F3AEF38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244633071"/>
        <c:axId val="1"/>
        <c:axId val="2"/>
      </c:line3DChart>
      <c:catAx>
        <c:axId val="24463307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244633071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30800288338447"/>
          <c:y val="0.87334406913238294"/>
          <c:w val="0.26191293439057434"/>
          <c:h val="9.434272351738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8288</c:v>
                </c:pt>
                <c:pt idx="1">
                  <c:v>64559</c:v>
                </c:pt>
                <c:pt idx="2">
                  <c:v>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511</c:v>
                </c:pt>
                <c:pt idx="1">
                  <c:v>3176</c:v>
                </c:pt>
                <c:pt idx="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78113</c:v>
                </c:pt>
                <c:pt idx="1">
                  <c:v>78013</c:v>
                </c:pt>
                <c:pt idx="2">
                  <c:v>78102</c:v>
                </c:pt>
                <c:pt idx="3">
                  <c:v>77934</c:v>
                </c:pt>
                <c:pt idx="4">
                  <c:v>77241</c:v>
                </c:pt>
                <c:pt idx="5">
                  <c:v>76798</c:v>
                </c:pt>
                <c:pt idx="6">
                  <c:v>76204</c:v>
                </c:pt>
                <c:pt idx="7">
                  <c:v>75126</c:v>
                </c:pt>
                <c:pt idx="8">
                  <c:v>74967</c:v>
                </c:pt>
                <c:pt idx="9">
                  <c:v>73822</c:v>
                </c:pt>
                <c:pt idx="10">
                  <c:v>74548</c:v>
                </c:pt>
                <c:pt idx="11">
                  <c:v>74417</c:v>
                </c:pt>
                <c:pt idx="12">
                  <c:v>74042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80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3.xml"/><Relationship Id="rId1" Type="http://schemas.openxmlformats.org/officeDocument/2006/relationships/hyperlink" Target="#'spis tre&#347;ci'!C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13" Type="http://schemas.openxmlformats.org/officeDocument/2006/relationships/chart" Target="../charts/chart166.xml"/><Relationship Id="rId18" Type="http://schemas.openxmlformats.org/officeDocument/2006/relationships/chart" Target="../charts/chart171.xml"/><Relationship Id="rId3" Type="http://schemas.openxmlformats.org/officeDocument/2006/relationships/chart" Target="../charts/chart156.xml"/><Relationship Id="rId21" Type="http://schemas.openxmlformats.org/officeDocument/2006/relationships/chart" Target="../charts/chart174.xml"/><Relationship Id="rId7" Type="http://schemas.openxmlformats.org/officeDocument/2006/relationships/chart" Target="../charts/chart160.xml"/><Relationship Id="rId12" Type="http://schemas.openxmlformats.org/officeDocument/2006/relationships/chart" Target="../charts/chart165.xml"/><Relationship Id="rId17" Type="http://schemas.openxmlformats.org/officeDocument/2006/relationships/chart" Target="../charts/chart170.xml"/><Relationship Id="rId2" Type="http://schemas.openxmlformats.org/officeDocument/2006/relationships/chart" Target="../charts/chart155.xml"/><Relationship Id="rId16" Type="http://schemas.openxmlformats.org/officeDocument/2006/relationships/chart" Target="../charts/chart169.xml"/><Relationship Id="rId20" Type="http://schemas.openxmlformats.org/officeDocument/2006/relationships/chart" Target="../charts/chart173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11" Type="http://schemas.openxmlformats.org/officeDocument/2006/relationships/chart" Target="../charts/chart164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8.xml"/><Relationship Id="rId15" Type="http://schemas.openxmlformats.org/officeDocument/2006/relationships/chart" Target="../charts/chart168.xml"/><Relationship Id="rId23" Type="http://schemas.openxmlformats.org/officeDocument/2006/relationships/chart" Target="../charts/chart176.xml"/><Relationship Id="rId10" Type="http://schemas.openxmlformats.org/officeDocument/2006/relationships/chart" Target="../charts/chart163.xml"/><Relationship Id="rId19" Type="http://schemas.openxmlformats.org/officeDocument/2006/relationships/chart" Target="../charts/chart172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Relationship Id="rId14" Type="http://schemas.openxmlformats.org/officeDocument/2006/relationships/chart" Target="../charts/chart167.xml"/><Relationship Id="rId22" Type="http://schemas.openxmlformats.org/officeDocument/2006/relationships/chart" Target="../charts/chart17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9.xml"/><Relationship Id="rId18" Type="http://schemas.openxmlformats.org/officeDocument/2006/relationships/chart" Target="../charts/chart194.xml"/><Relationship Id="rId26" Type="http://schemas.openxmlformats.org/officeDocument/2006/relationships/chart" Target="../charts/chart202.xml"/><Relationship Id="rId3" Type="http://schemas.openxmlformats.org/officeDocument/2006/relationships/chart" Target="../charts/chart179.xml"/><Relationship Id="rId21" Type="http://schemas.openxmlformats.org/officeDocument/2006/relationships/chart" Target="../charts/chart197.xml"/><Relationship Id="rId34" Type="http://schemas.openxmlformats.org/officeDocument/2006/relationships/chart" Target="../charts/chart210.xml"/><Relationship Id="rId7" Type="http://schemas.openxmlformats.org/officeDocument/2006/relationships/chart" Target="../charts/chart183.xml"/><Relationship Id="rId12" Type="http://schemas.openxmlformats.org/officeDocument/2006/relationships/chart" Target="../charts/chart188.xml"/><Relationship Id="rId17" Type="http://schemas.openxmlformats.org/officeDocument/2006/relationships/chart" Target="../charts/chart193.xml"/><Relationship Id="rId25" Type="http://schemas.openxmlformats.org/officeDocument/2006/relationships/chart" Target="../charts/chart201.xml"/><Relationship Id="rId33" Type="http://schemas.openxmlformats.org/officeDocument/2006/relationships/chart" Target="../charts/chart209.xml"/><Relationship Id="rId2" Type="http://schemas.openxmlformats.org/officeDocument/2006/relationships/chart" Target="../charts/chart178.xml"/><Relationship Id="rId16" Type="http://schemas.openxmlformats.org/officeDocument/2006/relationships/chart" Target="../charts/chart192.xml"/><Relationship Id="rId20" Type="http://schemas.openxmlformats.org/officeDocument/2006/relationships/chart" Target="../charts/chart196.xml"/><Relationship Id="rId29" Type="http://schemas.openxmlformats.org/officeDocument/2006/relationships/chart" Target="../charts/chart205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24" Type="http://schemas.openxmlformats.org/officeDocument/2006/relationships/chart" Target="../charts/chart200.xml"/><Relationship Id="rId32" Type="http://schemas.openxmlformats.org/officeDocument/2006/relationships/chart" Target="../charts/chart208.xml"/><Relationship Id="rId5" Type="http://schemas.openxmlformats.org/officeDocument/2006/relationships/chart" Target="../charts/chart181.xml"/><Relationship Id="rId15" Type="http://schemas.openxmlformats.org/officeDocument/2006/relationships/chart" Target="../charts/chart191.xml"/><Relationship Id="rId23" Type="http://schemas.openxmlformats.org/officeDocument/2006/relationships/chart" Target="../charts/chart199.xml"/><Relationship Id="rId28" Type="http://schemas.openxmlformats.org/officeDocument/2006/relationships/chart" Target="../charts/chart204.xml"/><Relationship Id="rId10" Type="http://schemas.openxmlformats.org/officeDocument/2006/relationships/chart" Target="../charts/chart186.xml"/><Relationship Id="rId19" Type="http://schemas.openxmlformats.org/officeDocument/2006/relationships/chart" Target="../charts/chart195.xml"/><Relationship Id="rId31" Type="http://schemas.openxmlformats.org/officeDocument/2006/relationships/chart" Target="../charts/chart207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Relationship Id="rId14" Type="http://schemas.openxmlformats.org/officeDocument/2006/relationships/chart" Target="../charts/chart190.xml"/><Relationship Id="rId22" Type="http://schemas.openxmlformats.org/officeDocument/2006/relationships/chart" Target="../charts/chart198.xml"/><Relationship Id="rId27" Type="http://schemas.openxmlformats.org/officeDocument/2006/relationships/chart" Target="../charts/chart203.xml"/><Relationship Id="rId30" Type="http://schemas.openxmlformats.org/officeDocument/2006/relationships/chart" Target="../charts/chart206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3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1.xml"/><Relationship Id="rId3" Type="http://schemas.openxmlformats.org/officeDocument/2006/relationships/chart" Target="../charts/chart216.xml"/><Relationship Id="rId7" Type="http://schemas.openxmlformats.org/officeDocument/2006/relationships/chart" Target="../charts/chart220.xml"/><Relationship Id="rId2" Type="http://schemas.openxmlformats.org/officeDocument/2006/relationships/chart" Target="../charts/chart215.xml"/><Relationship Id="rId1" Type="http://schemas.openxmlformats.org/officeDocument/2006/relationships/chart" Target="../charts/chart214.xml"/><Relationship Id="rId6" Type="http://schemas.openxmlformats.org/officeDocument/2006/relationships/chart" Target="../charts/chart219.xml"/><Relationship Id="rId5" Type="http://schemas.openxmlformats.org/officeDocument/2006/relationships/chart" Target="../charts/chart218.xml"/><Relationship Id="rId4" Type="http://schemas.openxmlformats.org/officeDocument/2006/relationships/chart" Target="../charts/chart217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9.xml"/><Relationship Id="rId13" Type="http://schemas.openxmlformats.org/officeDocument/2006/relationships/chart" Target="../charts/chart234.xml"/><Relationship Id="rId3" Type="http://schemas.openxmlformats.org/officeDocument/2006/relationships/chart" Target="../charts/chart224.xml"/><Relationship Id="rId7" Type="http://schemas.openxmlformats.org/officeDocument/2006/relationships/chart" Target="../charts/chart228.xml"/><Relationship Id="rId12" Type="http://schemas.openxmlformats.org/officeDocument/2006/relationships/chart" Target="../charts/chart233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3.xml"/><Relationship Id="rId16" Type="http://schemas.openxmlformats.org/officeDocument/2006/relationships/chart" Target="../charts/chart237.xml"/><Relationship Id="rId1" Type="http://schemas.openxmlformats.org/officeDocument/2006/relationships/chart" Target="../charts/chart222.xml"/><Relationship Id="rId6" Type="http://schemas.openxmlformats.org/officeDocument/2006/relationships/chart" Target="../charts/chart227.xml"/><Relationship Id="rId11" Type="http://schemas.openxmlformats.org/officeDocument/2006/relationships/chart" Target="../charts/chart232.xml"/><Relationship Id="rId5" Type="http://schemas.openxmlformats.org/officeDocument/2006/relationships/chart" Target="../charts/chart226.xml"/><Relationship Id="rId15" Type="http://schemas.openxmlformats.org/officeDocument/2006/relationships/chart" Target="../charts/chart236.xml"/><Relationship Id="rId10" Type="http://schemas.openxmlformats.org/officeDocument/2006/relationships/chart" Target="../charts/chart231.xml"/><Relationship Id="rId4" Type="http://schemas.openxmlformats.org/officeDocument/2006/relationships/chart" Target="../charts/chart225.xml"/><Relationship Id="rId9" Type="http://schemas.openxmlformats.org/officeDocument/2006/relationships/chart" Target="../charts/chart230.xml"/><Relationship Id="rId14" Type="http://schemas.openxmlformats.org/officeDocument/2006/relationships/chart" Target="../charts/chart2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5.xml"/><Relationship Id="rId3" Type="http://schemas.openxmlformats.org/officeDocument/2006/relationships/chart" Target="../charts/chart240.xml"/><Relationship Id="rId7" Type="http://schemas.openxmlformats.org/officeDocument/2006/relationships/chart" Target="../charts/chart244.xml"/><Relationship Id="rId2" Type="http://schemas.openxmlformats.org/officeDocument/2006/relationships/chart" Target="../charts/chart239.xml"/><Relationship Id="rId1" Type="http://schemas.openxmlformats.org/officeDocument/2006/relationships/chart" Target="../charts/chart238.xml"/><Relationship Id="rId6" Type="http://schemas.openxmlformats.org/officeDocument/2006/relationships/chart" Target="../charts/chart243.xml"/><Relationship Id="rId5" Type="http://schemas.openxmlformats.org/officeDocument/2006/relationships/chart" Target="../charts/chart242.xml"/><Relationship Id="rId10" Type="http://schemas.openxmlformats.org/officeDocument/2006/relationships/chart" Target="../charts/chart246.xml"/><Relationship Id="rId4" Type="http://schemas.openxmlformats.org/officeDocument/2006/relationships/chart" Target="../charts/chart241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8.xml"/><Relationship Id="rId1" Type="http://schemas.openxmlformats.org/officeDocument/2006/relationships/chart" Target="../charts/chart24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33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7</xdr:col>
      <xdr:colOff>620201</xdr:colOff>
      <xdr:row>51</xdr:row>
      <xdr:rowOff>7951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38017</xdr:colOff>
      <xdr:row>51</xdr:row>
      <xdr:rowOff>89039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443040" y="883547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1101173</xdr:colOff>
      <xdr:row>61</xdr:row>
      <xdr:rowOff>63610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536136" y="1163275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28574</xdr:colOff>
      <xdr:row>20</xdr:row>
      <xdr:rowOff>57151</xdr:rowOff>
    </xdr:from>
    <xdr:to>
      <xdr:col>5</xdr:col>
      <xdr:colOff>23854</xdr:colOff>
      <xdr:row>39</xdr:row>
      <xdr:rowOff>95417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F09F553-3D59-46A4-9993-68FE0936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411227</xdr:colOff>
      <xdr:row>81</xdr:row>
      <xdr:rowOff>108986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7297057" y="14763240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36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506896</xdr:colOff>
      <xdr:row>43</xdr:row>
      <xdr:rowOff>14246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5261776" y="962737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10</xdr:col>
      <xdr:colOff>294198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331151</xdr:colOff>
      <xdr:row>48</xdr:row>
      <xdr:rowOff>85588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730087" y="847421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135090</xdr:colOff>
      <xdr:row>15</xdr:row>
      <xdr:rowOff>139812</xdr:rowOff>
    </xdr:from>
    <xdr:to>
      <xdr:col>7</xdr:col>
      <xdr:colOff>887565</xdr:colOff>
      <xdr:row>34</xdr:row>
      <xdr:rowOff>139810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158942</xdr:colOff>
      <xdr:row>37</xdr:row>
      <xdr:rowOff>166812</xdr:rowOff>
    </xdr:from>
    <xdr:to>
      <xdr:col>7</xdr:col>
      <xdr:colOff>892368</xdr:colOff>
      <xdr:row>57</xdr:row>
      <xdr:rowOff>166812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714540</xdr:colOff>
      <xdr:row>59</xdr:row>
      <xdr:rowOff>60131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453517" y="1052404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55</xdr:row>
      <xdr:rowOff>161924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8837762" y="11911101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61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57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219075</xdr:colOff>
      <xdr:row>59</xdr:row>
      <xdr:rowOff>76200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086350" y="109156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652353</xdr:colOff>
      <xdr:row>55</xdr:row>
      <xdr:rowOff>114084</xdr:rowOff>
    </xdr:to>
    <xdr:graphicFrame macro="">
      <xdr:nvGraphicFramePr>
        <xdr:cNvPr id="14" name="Chart 2">
          <a:extLst>
            <a:ext uri="{FF2B5EF4-FFF2-40B4-BE49-F238E27FC236}">
              <a16:creationId xmlns:a16="http://schemas.microsoft.com/office/drawing/2014/main" id="{8A05FA47-5D61-492F-923F-CEF91B593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66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44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237839</xdr:colOff>
      <xdr:row>81</xdr:row>
      <xdr:rowOff>95415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6105902" y="13962490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298819</xdr:colOff>
      <xdr:row>59</xdr:row>
      <xdr:rowOff>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6166882" y="857929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57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0</xdr:colOff>
      <xdr:row>25</xdr:row>
      <xdr:rowOff>0</xdr:rowOff>
    </xdr:from>
    <xdr:to>
      <xdr:col>9</xdr:col>
      <xdr:colOff>88348</xdr:colOff>
      <xdr:row>64</xdr:row>
      <xdr:rowOff>108228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0DAC76B-D12C-46EA-8662-DA4D7B131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2" y="5300870"/>
          <a:ext cx="7377044" cy="7008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1288571</xdr:colOff>
      <xdr:row>49</xdr:row>
      <xdr:rowOff>83388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265348" y="849414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50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95mmil\Desktop\2024.03.31\A_Inne\BO-%2003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/>
      <sheetData sheetId="1"/>
      <sheetData sheetId="2">
        <row r="56">
          <cell r="A56" t="str">
            <v>TA</v>
          </cell>
          <cell r="B56">
            <v>8288</v>
          </cell>
          <cell r="C56" t="str">
            <v>TA</v>
          </cell>
          <cell r="D56">
            <v>511</v>
          </cell>
        </row>
        <row r="57">
          <cell r="A57" t="str">
            <v>SK</v>
          </cell>
          <cell r="B57">
            <v>64559</v>
          </cell>
          <cell r="C57" t="str">
            <v>SK</v>
          </cell>
          <cell r="D57">
            <v>3176</v>
          </cell>
        </row>
        <row r="58">
          <cell r="A58" t="str">
            <v>UK</v>
          </cell>
          <cell r="B58">
            <v>1195</v>
          </cell>
          <cell r="C58" t="str">
            <v>UK</v>
          </cell>
          <cell r="D58">
            <v>106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3</v>
          </cell>
          <cell r="C55">
            <v>78113</v>
          </cell>
        </row>
        <row r="56">
          <cell r="B56">
            <v>4</v>
          </cell>
          <cell r="C56">
            <v>78013</v>
          </cell>
        </row>
        <row r="57">
          <cell r="B57">
            <v>5</v>
          </cell>
          <cell r="C57">
            <v>78102</v>
          </cell>
        </row>
        <row r="58">
          <cell r="B58">
            <v>6</v>
          </cell>
          <cell r="C58">
            <v>77934</v>
          </cell>
        </row>
        <row r="59">
          <cell r="B59">
            <v>7</v>
          </cell>
          <cell r="C59">
            <v>77241</v>
          </cell>
        </row>
        <row r="60">
          <cell r="B60">
            <v>8</v>
          </cell>
          <cell r="C60">
            <v>76798</v>
          </cell>
        </row>
        <row r="61">
          <cell r="B61">
            <v>9</v>
          </cell>
          <cell r="C61">
            <v>76204</v>
          </cell>
        </row>
        <row r="62">
          <cell r="B62">
            <v>10</v>
          </cell>
          <cell r="C62">
            <v>75126</v>
          </cell>
        </row>
        <row r="63">
          <cell r="B63">
            <v>11</v>
          </cell>
          <cell r="C63">
            <v>74967</v>
          </cell>
        </row>
        <row r="64">
          <cell r="B64">
            <v>12</v>
          </cell>
          <cell r="C64">
            <v>73822</v>
          </cell>
        </row>
        <row r="65">
          <cell r="B65">
            <v>1</v>
          </cell>
          <cell r="C65">
            <v>74548</v>
          </cell>
        </row>
        <row r="66">
          <cell r="B66">
            <v>2</v>
          </cell>
          <cell r="C66">
            <v>74417</v>
          </cell>
        </row>
        <row r="67">
          <cell r="B67">
            <v>3</v>
          </cell>
          <cell r="C67">
            <v>74042</v>
          </cell>
        </row>
      </sheetData>
      <sheetData sheetId="4"/>
      <sheetData sheetId="5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3</v>
          </cell>
          <cell r="C49">
            <v>10581</v>
          </cell>
          <cell r="D49">
            <v>8378</v>
          </cell>
        </row>
        <row r="50">
          <cell r="B50">
            <v>4</v>
          </cell>
          <cell r="C50">
            <v>8090</v>
          </cell>
          <cell r="D50">
            <v>8179</v>
          </cell>
        </row>
        <row r="51">
          <cell r="B51">
            <v>5</v>
          </cell>
          <cell r="C51">
            <v>8255</v>
          </cell>
          <cell r="D51">
            <v>8158</v>
          </cell>
        </row>
        <row r="52">
          <cell r="B52">
            <v>6</v>
          </cell>
          <cell r="C52">
            <v>8106</v>
          </cell>
          <cell r="D52">
            <v>8252</v>
          </cell>
        </row>
        <row r="53">
          <cell r="B53">
            <v>7</v>
          </cell>
          <cell r="C53">
            <v>7348</v>
          </cell>
          <cell r="D53">
            <v>8043</v>
          </cell>
        </row>
        <row r="54">
          <cell r="B54">
            <v>8</v>
          </cell>
          <cell r="C54">
            <v>7124</v>
          </cell>
          <cell r="D54">
            <v>7555</v>
          </cell>
        </row>
        <row r="55">
          <cell r="B55">
            <v>9</v>
          </cell>
          <cell r="C55">
            <v>6966</v>
          </cell>
          <cell r="D55">
            <v>7546</v>
          </cell>
        </row>
        <row r="56">
          <cell r="B56">
            <v>10</v>
          </cell>
          <cell r="C56">
            <v>7488</v>
          </cell>
          <cell r="D56">
            <v>8546</v>
          </cell>
        </row>
        <row r="57">
          <cell r="B57">
            <v>11</v>
          </cell>
          <cell r="C57">
            <v>7601</v>
          </cell>
          <cell r="D57">
            <v>7751</v>
          </cell>
        </row>
        <row r="58">
          <cell r="B58">
            <v>12</v>
          </cell>
          <cell r="C58">
            <v>6684</v>
          </cell>
          <cell r="D58">
            <v>7819</v>
          </cell>
        </row>
        <row r="59">
          <cell r="B59">
            <v>1</v>
          </cell>
          <cell r="C59">
            <v>8308</v>
          </cell>
          <cell r="D59">
            <v>7553</v>
          </cell>
        </row>
        <row r="60">
          <cell r="B60">
            <v>2</v>
          </cell>
          <cell r="C60">
            <v>7522</v>
          </cell>
          <cell r="D60">
            <v>7643</v>
          </cell>
        </row>
        <row r="61">
          <cell r="B61">
            <v>3</v>
          </cell>
          <cell r="C61">
            <v>7799</v>
          </cell>
          <cell r="D61">
            <v>8158</v>
          </cell>
        </row>
      </sheetData>
      <sheetData sheetId="8">
        <row r="49">
          <cell r="A49">
            <v>3</v>
          </cell>
          <cell r="B49">
            <v>9846</v>
          </cell>
        </row>
        <row r="50">
          <cell r="A50">
            <v>4</v>
          </cell>
          <cell r="B50">
            <v>7308</v>
          </cell>
        </row>
        <row r="51">
          <cell r="A51">
            <v>5</v>
          </cell>
          <cell r="B51">
            <v>7732</v>
          </cell>
        </row>
        <row r="52">
          <cell r="A52">
            <v>6</v>
          </cell>
          <cell r="B52">
            <v>6957</v>
          </cell>
        </row>
        <row r="53">
          <cell r="A53">
            <v>7</v>
          </cell>
          <cell r="B53">
            <v>6699</v>
          </cell>
        </row>
        <row r="54">
          <cell r="A54">
            <v>8</v>
          </cell>
          <cell r="B54">
            <v>6813</v>
          </cell>
        </row>
        <row r="55">
          <cell r="A55">
            <v>9</v>
          </cell>
          <cell r="B55">
            <v>6711</v>
          </cell>
        </row>
        <row r="56">
          <cell r="A56">
            <v>10</v>
          </cell>
          <cell r="B56">
            <v>6475</v>
          </cell>
        </row>
        <row r="57">
          <cell r="A57">
            <v>11</v>
          </cell>
          <cell r="B57">
            <v>6766</v>
          </cell>
        </row>
        <row r="58">
          <cell r="A58">
            <v>12</v>
          </cell>
          <cell r="B58">
            <v>5506</v>
          </cell>
        </row>
        <row r="59">
          <cell r="A59">
            <v>1</v>
          </cell>
          <cell r="B59">
            <v>7457</v>
          </cell>
        </row>
        <row r="60">
          <cell r="A60">
            <v>2</v>
          </cell>
          <cell r="B60">
            <v>6934</v>
          </cell>
        </row>
        <row r="61">
          <cell r="A61">
            <v>3</v>
          </cell>
          <cell r="B61">
            <v>6881</v>
          </cell>
        </row>
      </sheetData>
      <sheetData sheetId="9">
        <row r="7">
          <cell r="L7" t="str">
            <v>mężczyźni młodociani</v>
          </cell>
          <cell r="M7">
            <v>1017</v>
          </cell>
        </row>
        <row r="8">
          <cell r="L8" t="str">
            <v>mężczyźni dorośli</v>
          </cell>
          <cell r="M8">
            <v>69232</v>
          </cell>
        </row>
        <row r="9">
          <cell r="L9" t="str">
            <v>kobiety młodociane</v>
          </cell>
          <cell r="M9">
            <v>53</v>
          </cell>
        </row>
        <row r="10">
          <cell r="L10" t="str">
            <v>kobiety dorosłe</v>
          </cell>
          <cell r="M10">
            <v>3740</v>
          </cell>
        </row>
      </sheetData>
      <sheetData sheetId="10">
        <row r="36">
          <cell r="I36" t="str">
            <v>zwykły</v>
          </cell>
          <cell r="J36">
            <v>30382</v>
          </cell>
        </row>
        <row r="37">
          <cell r="I37" t="str">
            <v>programowany</v>
          </cell>
          <cell r="J37">
            <v>28791</v>
          </cell>
        </row>
        <row r="38">
          <cell r="I38" t="str">
            <v>terapeutyczny</v>
          </cell>
          <cell r="J38">
            <v>5114</v>
          </cell>
        </row>
        <row r="39">
          <cell r="I39" t="str">
            <v>inni</v>
          </cell>
          <cell r="J39">
            <v>1467</v>
          </cell>
        </row>
      </sheetData>
      <sheetData sheetId="11"/>
      <sheetData sheetId="12">
        <row r="27">
          <cell r="J27" t="str">
            <v>M</v>
          </cell>
          <cell r="K27">
            <v>619</v>
          </cell>
        </row>
        <row r="28">
          <cell r="J28" t="str">
            <v>P</v>
          </cell>
          <cell r="K28">
            <v>24167</v>
          </cell>
        </row>
        <row r="29">
          <cell r="J29" t="str">
            <v>R</v>
          </cell>
          <cell r="K29">
            <v>39501</v>
          </cell>
        </row>
        <row r="30">
          <cell r="J30" t="str">
            <v>Inni*</v>
          </cell>
          <cell r="K30">
            <v>1467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3</v>
          </cell>
          <cell r="M5">
            <v>3613</v>
          </cell>
          <cell r="N5">
            <v>454</v>
          </cell>
        </row>
        <row r="6">
          <cell r="L6">
            <v>4</v>
          </cell>
          <cell r="M6">
            <v>3604</v>
          </cell>
          <cell r="N6">
            <v>384</v>
          </cell>
        </row>
        <row r="7">
          <cell r="L7">
            <v>5</v>
          </cell>
          <cell r="M7">
            <v>3771</v>
          </cell>
          <cell r="N7">
            <v>432</v>
          </cell>
        </row>
        <row r="8">
          <cell r="L8">
            <v>6</v>
          </cell>
          <cell r="M8">
            <v>3662</v>
          </cell>
          <cell r="N8">
            <v>417</v>
          </cell>
        </row>
        <row r="9">
          <cell r="L9">
            <v>7</v>
          </cell>
          <cell r="M9">
            <v>3789</v>
          </cell>
          <cell r="N9">
            <v>382</v>
          </cell>
        </row>
        <row r="10">
          <cell r="L10">
            <v>8</v>
          </cell>
          <cell r="M10">
            <v>3688</v>
          </cell>
          <cell r="N10">
            <v>325</v>
          </cell>
        </row>
        <row r="11">
          <cell r="L11">
            <v>9</v>
          </cell>
          <cell r="M11">
            <v>3503</v>
          </cell>
          <cell r="N11">
            <v>348</v>
          </cell>
        </row>
        <row r="12">
          <cell r="L12">
            <v>10</v>
          </cell>
          <cell r="M12">
            <v>3701</v>
          </cell>
          <cell r="N12">
            <v>414</v>
          </cell>
        </row>
        <row r="13">
          <cell r="L13">
            <v>11</v>
          </cell>
          <cell r="M13">
            <v>3359</v>
          </cell>
          <cell r="N13">
            <v>450</v>
          </cell>
        </row>
        <row r="14">
          <cell r="L14">
            <v>12</v>
          </cell>
          <cell r="M14">
            <v>3505</v>
          </cell>
          <cell r="N14">
            <v>425</v>
          </cell>
        </row>
        <row r="15">
          <cell r="L15">
            <v>1</v>
          </cell>
          <cell r="M15">
            <v>3385</v>
          </cell>
          <cell r="N15">
            <v>378</v>
          </cell>
        </row>
        <row r="16">
          <cell r="L16">
            <v>2</v>
          </cell>
          <cell r="M16">
            <v>3188</v>
          </cell>
          <cell r="N16">
            <v>417</v>
          </cell>
        </row>
        <row r="17">
          <cell r="L17">
            <v>3</v>
          </cell>
          <cell r="M17">
            <v>3552</v>
          </cell>
          <cell r="N17">
            <v>490</v>
          </cell>
        </row>
      </sheetData>
      <sheetData sheetId="14">
        <row r="7">
          <cell r="A7" t="str">
            <v>Bydgoszcz</v>
          </cell>
          <cell r="C7">
            <v>60</v>
          </cell>
        </row>
        <row r="8">
          <cell r="A8" t="str">
            <v>Katowice</v>
          </cell>
          <cell r="C8">
            <v>73</v>
          </cell>
        </row>
        <row r="9">
          <cell r="A9" t="str">
            <v>Koszalin</v>
          </cell>
          <cell r="C9">
            <v>54</v>
          </cell>
        </row>
        <row r="10">
          <cell r="A10" t="str">
            <v>Kraków</v>
          </cell>
          <cell r="C10">
            <v>82</v>
          </cell>
        </row>
        <row r="11">
          <cell r="A11" t="str">
            <v>Lublin</v>
          </cell>
          <cell r="C11">
            <v>80</v>
          </cell>
        </row>
        <row r="12">
          <cell r="A12" t="str">
            <v>Łódź</v>
          </cell>
          <cell r="C12">
            <v>84</v>
          </cell>
        </row>
        <row r="13">
          <cell r="A13" t="str">
            <v>Olsztyn</v>
          </cell>
          <cell r="C13">
            <v>114</v>
          </cell>
        </row>
        <row r="14">
          <cell r="A14" t="str">
            <v>Opole</v>
          </cell>
          <cell r="C14">
            <v>135</v>
          </cell>
        </row>
        <row r="15">
          <cell r="A15" t="str">
            <v>Poznań</v>
          </cell>
          <cell r="C15">
            <v>60</v>
          </cell>
        </row>
        <row r="16">
          <cell r="A16" t="str">
            <v>Rzeszów</v>
          </cell>
          <cell r="C16">
            <v>37</v>
          </cell>
        </row>
        <row r="17">
          <cell r="A17" t="str">
            <v>Warszawa</v>
          </cell>
          <cell r="C17">
            <v>90</v>
          </cell>
        </row>
        <row r="70">
          <cell r="A70" t="str">
            <v>marzec</v>
          </cell>
          <cell r="B70">
            <v>825</v>
          </cell>
        </row>
        <row r="71">
          <cell r="A71" t="str">
            <v>kwiecień</v>
          </cell>
          <cell r="B71">
            <v>1057</v>
          </cell>
        </row>
        <row r="72">
          <cell r="A72" t="str">
            <v>maj</v>
          </cell>
          <cell r="B72">
            <v>1023</v>
          </cell>
        </row>
        <row r="73">
          <cell r="A73" t="str">
            <v>czerwiec</v>
          </cell>
          <cell r="B73">
            <v>1006</v>
          </cell>
        </row>
        <row r="74">
          <cell r="A74" t="str">
            <v>lipiec</v>
          </cell>
          <cell r="B74">
            <v>752</v>
          </cell>
        </row>
        <row r="75">
          <cell r="A75" t="str">
            <v>sierpień</v>
          </cell>
          <cell r="B75">
            <v>781</v>
          </cell>
        </row>
        <row r="76">
          <cell r="A76" t="str">
            <v>wrzesień</v>
          </cell>
          <cell r="B76">
            <v>774</v>
          </cell>
        </row>
        <row r="77">
          <cell r="A77" t="str">
            <v>październik</v>
          </cell>
          <cell r="B77">
            <v>787</v>
          </cell>
        </row>
        <row r="78">
          <cell r="A78" t="str">
            <v>listopad</v>
          </cell>
          <cell r="B78">
            <v>788</v>
          </cell>
        </row>
        <row r="79">
          <cell r="A79" t="str">
            <v>grudzień</v>
          </cell>
          <cell r="B79">
            <v>705</v>
          </cell>
        </row>
        <row r="80">
          <cell r="A80" t="str">
            <v>styczeń</v>
          </cell>
          <cell r="B80">
            <v>684</v>
          </cell>
        </row>
        <row r="81">
          <cell r="A81" t="str">
            <v>luty</v>
          </cell>
          <cell r="B81">
            <v>885</v>
          </cell>
        </row>
        <row r="82">
          <cell r="A82" t="str">
            <v>marzec</v>
          </cell>
          <cell r="B82">
            <v>869</v>
          </cell>
        </row>
      </sheetData>
      <sheetData sheetId="15">
        <row r="7">
          <cell r="A7" t="str">
            <v>Białystok</v>
          </cell>
          <cell r="C7">
            <v>548</v>
          </cell>
          <cell r="E7">
            <v>137</v>
          </cell>
        </row>
        <row r="8">
          <cell r="A8" t="str">
            <v>Gdańsk</v>
          </cell>
          <cell r="C8">
            <v>646</v>
          </cell>
          <cell r="E8">
            <v>141</v>
          </cell>
        </row>
        <row r="9">
          <cell r="A9" t="str">
            <v>Katowice</v>
          </cell>
          <cell r="C9">
            <v>818</v>
          </cell>
          <cell r="E9">
            <v>178</v>
          </cell>
        </row>
        <row r="10">
          <cell r="A10" t="str">
            <v>Kraków</v>
          </cell>
          <cell r="C10">
            <v>438</v>
          </cell>
          <cell r="E10">
            <v>93</v>
          </cell>
        </row>
        <row r="11">
          <cell r="A11" t="str">
            <v>Lublin</v>
          </cell>
          <cell r="C11">
            <v>708</v>
          </cell>
          <cell r="E11">
            <v>132</v>
          </cell>
        </row>
        <row r="12">
          <cell r="A12" t="str">
            <v>Łódź</v>
          </cell>
          <cell r="C12">
            <v>698</v>
          </cell>
          <cell r="E12">
            <v>124</v>
          </cell>
        </row>
        <row r="13">
          <cell r="A13" t="str">
            <v>Poznań</v>
          </cell>
          <cell r="C13">
            <v>653</v>
          </cell>
          <cell r="E13">
            <v>126</v>
          </cell>
        </row>
        <row r="14">
          <cell r="A14" t="str">
            <v>Rzeszów</v>
          </cell>
          <cell r="C14">
            <v>197</v>
          </cell>
          <cell r="E14">
            <v>21</v>
          </cell>
        </row>
        <row r="15">
          <cell r="A15" t="str">
            <v>Szczecin</v>
          </cell>
          <cell r="C15">
            <v>361</v>
          </cell>
          <cell r="E15">
            <v>74</v>
          </cell>
        </row>
        <row r="16">
          <cell r="A16" t="str">
            <v>Warszawa</v>
          </cell>
          <cell r="C16">
            <v>468</v>
          </cell>
          <cell r="E16">
            <v>94</v>
          </cell>
        </row>
        <row r="17">
          <cell r="A17" t="str">
            <v>Wrocław</v>
          </cell>
          <cell r="C17">
            <v>1204</v>
          </cell>
          <cell r="E17">
            <v>210</v>
          </cell>
        </row>
      </sheetData>
      <sheetData sheetId="16"/>
      <sheetData sheetId="17">
        <row r="58">
          <cell r="B58">
            <v>3</v>
          </cell>
          <cell r="C58">
            <v>2005</v>
          </cell>
        </row>
        <row r="59">
          <cell r="B59">
            <v>4</v>
          </cell>
          <cell r="C59">
            <v>2056</v>
          </cell>
        </row>
        <row r="60">
          <cell r="B60">
            <v>5</v>
          </cell>
          <cell r="C60">
            <v>2119</v>
          </cell>
        </row>
        <row r="61">
          <cell r="B61">
            <v>6</v>
          </cell>
          <cell r="C61">
            <v>2166</v>
          </cell>
        </row>
        <row r="62">
          <cell r="B62">
            <v>7</v>
          </cell>
          <cell r="C62">
            <v>2197</v>
          </cell>
        </row>
        <row r="63">
          <cell r="B63">
            <v>8</v>
          </cell>
          <cell r="C63">
            <v>2294</v>
          </cell>
        </row>
        <row r="64">
          <cell r="B64">
            <v>9</v>
          </cell>
          <cell r="C64">
            <v>2312</v>
          </cell>
        </row>
        <row r="65">
          <cell r="B65">
            <v>10</v>
          </cell>
          <cell r="C65">
            <v>2361</v>
          </cell>
        </row>
        <row r="66">
          <cell r="B66">
            <v>11</v>
          </cell>
          <cell r="C66">
            <v>2359</v>
          </cell>
        </row>
        <row r="67">
          <cell r="B67">
            <v>12</v>
          </cell>
          <cell r="C67">
            <v>2340</v>
          </cell>
        </row>
        <row r="68">
          <cell r="B68">
            <v>1</v>
          </cell>
          <cell r="C68">
            <v>2344</v>
          </cell>
        </row>
        <row r="69">
          <cell r="B69">
            <v>2</v>
          </cell>
          <cell r="C69">
            <v>2380</v>
          </cell>
        </row>
        <row r="70">
          <cell r="B70">
            <v>3</v>
          </cell>
          <cell r="C70">
            <v>2417</v>
          </cell>
        </row>
      </sheetData>
      <sheetData sheetId="18"/>
      <sheetData sheetId="19"/>
      <sheetData sheetId="20"/>
      <sheetData sheetId="21">
        <row r="51">
          <cell r="B51">
            <v>3</v>
          </cell>
          <cell r="C51">
            <v>20146</v>
          </cell>
        </row>
        <row r="52">
          <cell r="B52">
            <v>4</v>
          </cell>
          <cell r="C52">
            <v>20677</v>
          </cell>
        </row>
        <row r="53">
          <cell r="B53">
            <v>5</v>
          </cell>
          <cell r="C53">
            <v>21061</v>
          </cell>
        </row>
        <row r="54">
          <cell r="B54">
            <v>6</v>
          </cell>
          <cell r="C54">
            <v>21711</v>
          </cell>
        </row>
        <row r="55">
          <cell r="B55">
            <v>7</v>
          </cell>
          <cell r="C55">
            <v>21576</v>
          </cell>
        </row>
        <row r="56">
          <cell r="B56">
            <v>8</v>
          </cell>
          <cell r="C56">
            <v>21528</v>
          </cell>
        </row>
        <row r="57">
          <cell r="B57">
            <v>9</v>
          </cell>
          <cell r="C57">
            <v>21556</v>
          </cell>
        </row>
        <row r="58">
          <cell r="B58">
            <v>10</v>
          </cell>
          <cell r="C58">
            <v>21497</v>
          </cell>
        </row>
        <row r="59">
          <cell r="B59">
            <v>11</v>
          </cell>
          <cell r="C59">
            <v>21782</v>
          </cell>
        </row>
        <row r="60">
          <cell r="B60">
            <v>12</v>
          </cell>
          <cell r="C60">
            <v>21479</v>
          </cell>
        </row>
        <row r="61">
          <cell r="B61">
            <v>1</v>
          </cell>
          <cell r="C61">
            <v>21016</v>
          </cell>
        </row>
        <row r="62">
          <cell r="B62">
            <v>2</v>
          </cell>
          <cell r="C62">
            <v>20283</v>
          </cell>
        </row>
        <row r="63">
          <cell r="B63">
            <v>3</v>
          </cell>
          <cell r="C63">
            <v>19598</v>
          </cell>
        </row>
      </sheetData>
      <sheetData sheetId="22">
        <row r="56">
          <cell r="C56" t="str">
            <v>powszechność zatrudnienia</v>
          </cell>
          <cell r="F56" t="str">
            <v>powszechność zatrudnienia w populacji kwalifikujących się do pracy</v>
          </cell>
        </row>
        <row r="57">
          <cell r="B57">
            <v>3</v>
          </cell>
          <cell r="C57">
            <v>60.2</v>
          </cell>
          <cell r="F57">
            <v>95.5</v>
          </cell>
          <cell r="H57">
            <v>3</v>
          </cell>
          <cell r="I57">
            <v>2.8</v>
          </cell>
        </row>
        <row r="58">
          <cell r="B58">
            <v>4</v>
          </cell>
          <cell r="C58">
            <v>60.9</v>
          </cell>
          <cell r="F58">
            <v>96</v>
          </cell>
          <cell r="H58">
            <v>4</v>
          </cell>
          <cell r="I58">
            <v>2.5</v>
          </cell>
        </row>
        <row r="59">
          <cell r="B59">
            <v>5</v>
          </cell>
          <cell r="C59">
            <v>60.9</v>
          </cell>
          <cell r="F59">
            <v>96.2</v>
          </cell>
          <cell r="H59">
            <v>5</v>
          </cell>
          <cell r="I59">
            <v>2.4</v>
          </cell>
        </row>
        <row r="60">
          <cell r="B60">
            <v>6</v>
          </cell>
          <cell r="C60">
            <v>61.4</v>
          </cell>
          <cell r="F60">
            <v>96.4</v>
          </cell>
          <cell r="H60">
            <v>6</v>
          </cell>
          <cell r="I60">
            <v>2.2999999999999998</v>
          </cell>
        </row>
        <row r="61">
          <cell r="B61">
            <v>7</v>
          </cell>
          <cell r="C61">
            <v>62.1</v>
          </cell>
          <cell r="F61">
            <v>96.2</v>
          </cell>
          <cell r="H61">
            <v>7</v>
          </cell>
          <cell r="I61">
            <v>2.5</v>
          </cell>
        </row>
        <row r="62">
          <cell r="B62">
            <v>8</v>
          </cell>
          <cell r="C62">
            <v>62.3</v>
          </cell>
          <cell r="F62">
            <v>96.1</v>
          </cell>
          <cell r="H62">
            <v>8</v>
          </cell>
          <cell r="I62">
            <v>2.6</v>
          </cell>
        </row>
        <row r="63">
          <cell r="B63">
            <v>9</v>
          </cell>
          <cell r="C63">
            <v>62.4</v>
          </cell>
          <cell r="F63">
            <v>96.4</v>
          </cell>
          <cell r="H63">
            <v>9</v>
          </cell>
          <cell r="I63">
            <v>2.4</v>
          </cell>
        </row>
        <row r="64">
          <cell r="B64">
            <v>10</v>
          </cell>
          <cell r="C64">
            <v>62.5</v>
          </cell>
          <cell r="F64">
            <v>96.6</v>
          </cell>
          <cell r="H64">
            <v>10</v>
          </cell>
          <cell r="I64">
            <v>2.2000000000000002</v>
          </cell>
        </row>
        <row r="65">
          <cell r="B65">
            <v>11</v>
          </cell>
          <cell r="C65">
            <v>62.4</v>
          </cell>
          <cell r="F65">
            <v>96.4</v>
          </cell>
          <cell r="H65">
            <v>11</v>
          </cell>
          <cell r="I65">
            <v>2.2999999999999998</v>
          </cell>
        </row>
        <row r="66">
          <cell r="B66">
            <v>12</v>
          </cell>
          <cell r="C66">
            <v>62.2</v>
          </cell>
          <cell r="F66">
            <v>96.4</v>
          </cell>
          <cell r="H66">
            <v>12</v>
          </cell>
          <cell r="I66">
            <v>2.2999999999999998</v>
          </cell>
        </row>
        <row r="67">
          <cell r="B67">
            <v>1</v>
          </cell>
          <cell r="C67">
            <v>60.9</v>
          </cell>
          <cell r="F67">
            <v>96.4</v>
          </cell>
          <cell r="H67">
            <v>1</v>
          </cell>
          <cell r="I67">
            <v>2.2999999999999998</v>
          </cell>
        </row>
        <row r="68">
          <cell r="B68">
            <v>2</v>
          </cell>
          <cell r="C68">
            <v>59.1</v>
          </cell>
          <cell r="F68">
            <v>95.2</v>
          </cell>
          <cell r="H68">
            <v>2</v>
          </cell>
          <cell r="I68">
            <v>3</v>
          </cell>
        </row>
        <row r="69">
          <cell r="B69">
            <v>3</v>
          </cell>
          <cell r="C69">
            <v>58</v>
          </cell>
          <cell r="F69">
            <v>94.2</v>
          </cell>
          <cell r="H69">
            <v>3</v>
          </cell>
          <cell r="I69">
            <v>3.6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/>
      <sheetData sheetId="1">
        <row r="60">
          <cell r="L60" t="str">
            <v>z terenu</v>
          </cell>
          <cell r="M60" t="str">
            <v>z zatrudnienia</v>
          </cell>
        </row>
        <row r="61">
          <cell r="K61" t="str">
            <v>marzec</v>
          </cell>
          <cell r="L61">
            <v>0</v>
          </cell>
          <cell r="M61">
            <v>15</v>
          </cell>
        </row>
        <row r="62">
          <cell r="K62" t="str">
            <v>kwiecień</v>
          </cell>
          <cell r="L62">
            <v>0</v>
          </cell>
          <cell r="M62">
            <v>15</v>
          </cell>
        </row>
        <row r="63">
          <cell r="K63" t="str">
            <v>maj</v>
          </cell>
          <cell r="L63">
            <v>0</v>
          </cell>
          <cell r="M63">
            <v>19</v>
          </cell>
        </row>
        <row r="64">
          <cell r="K64" t="str">
            <v>czerwiec</v>
          </cell>
          <cell r="L64">
            <v>1</v>
          </cell>
          <cell r="M64">
            <v>7</v>
          </cell>
        </row>
        <row r="65">
          <cell r="K65" t="str">
            <v>lipiec</v>
          </cell>
          <cell r="L65">
            <v>0</v>
          </cell>
          <cell r="M65">
            <v>11</v>
          </cell>
        </row>
        <row r="66">
          <cell r="K66" t="str">
            <v>sierpień</v>
          </cell>
          <cell r="L66">
            <v>0</v>
          </cell>
          <cell r="M66">
            <v>21</v>
          </cell>
        </row>
        <row r="67">
          <cell r="K67" t="str">
            <v>wrzesień</v>
          </cell>
          <cell r="L67">
            <v>0</v>
          </cell>
          <cell r="M67">
            <v>18</v>
          </cell>
        </row>
        <row r="68">
          <cell r="K68" t="str">
            <v>październik</v>
          </cell>
          <cell r="L68">
            <v>0</v>
          </cell>
          <cell r="M68">
            <v>17</v>
          </cell>
        </row>
        <row r="69">
          <cell r="K69" t="str">
            <v>listopad</v>
          </cell>
          <cell r="L69">
            <v>0</v>
          </cell>
          <cell r="M69">
            <v>16</v>
          </cell>
        </row>
        <row r="70">
          <cell r="K70" t="str">
            <v>grudzień</v>
          </cell>
          <cell r="L70">
            <v>0</v>
          </cell>
          <cell r="M70">
            <v>11</v>
          </cell>
        </row>
        <row r="71">
          <cell r="K71" t="str">
            <v>styczeń</v>
          </cell>
          <cell r="L71">
            <v>0</v>
          </cell>
          <cell r="M71">
            <v>6</v>
          </cell>
        </row>
        <row r="72">
          <cell r="K72" t="str">
            <v>luty</v>
          </cell>
          <cell r="L72">
            <v>0</v>
          </cell>
          <cell r="M72">
            <v>12</v>
          </cell>
        </row>
        <row r="73">
          <cell r="K73" t="str">
            <v>marzec</v>
          </cell>
          <cell r="L73">
            <v>0</v>
          </cell>
          <cell r="M73">
            <v>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workbookViewId="0">
      <selection activeCell="I13" sqref="I12:I13"/>
    </sheetView>
  </sheetViews>
  <sheetFormatPr defaultColWidth="9.109375" defaultRowHeight="13.15" x14ac:dyDescent="0.25"/>
  <cols>
    <col min="1" max="16384" width="9.109375" style="54"/>
  </cols>
  <sheetData>
    <row r="3" spans="1:9" ht="28.2" x14ac:dyDescent="0.5">
      <c r="A3" s="910" t="s">
        <v>602</v>
      </c>
      <c r="B3" s="910"/>
      <c r="C3" s="910"/>
      <c r="D3" s="910"/>
      <c r="E3" s="910"/>
      <c r="F3" s="910"/>
      <c r="G3" s="910"/>
      <c r="H3" s="910"/>
      <c r="I3" s="910"/>
    </row>
    <row r="5" spans="1:9" ht="21.3" x14ac:dyDescent="0.4">
      <c r="A5" s="911" t="s">
        <v>603</v>
      </c>
      <c r="B5" s="911"/>
      <c r="C5" s="911"/>
      <c r="D5" s="911"/>
      <c r="E5" s="911"/>
      <c r="F5" s="911"/>
      <c r="G5" s="911"/>
      <c r="H5" s="911"/>
      <c r="I5" s="911"/>
    </row>
    <row r="8" spans="1:9" ht="15.85" customHeight="1" x14ac:dyDescent="0.25"/>
    <row r="9" spans="1:9" ht="13.65" customHeight="1" x14ac:dyDescent="0.25">
      <c r="A9" s="55"/>
      <c r="B9" s="55"/>
    </row>
    <row r="10" spans="1:9" x14ac:dyDescent="0.25">
      <c r="A10" s="56" t="s">
        <v>1051</v>
      </c>
      <c r="B10" s="57"/>
      <c r="C10" s="58"/>
      <c r="D10" s="58"/>
      <c r="E10" s="58"/>
      <c r="F10" s="58"/>
      <c r="G10" s="58"/>
      <c r="H10" s="59"/>
    </row>
    <row r="22" spans="1:9" ht="23.8" x14ac:dyDescent="0.45">
      <c r="A22" s="912" t="s">
        <v>594</v>
      </c>
      <c r="B22" s="912"/>
      <c r="C22" s="912"/>
      <c r="D22" s="912"/>
      <c r="E22" s="912"/>
      <c r="F22" s="912"/>
      <c r="G22" s="912"/>
      <c r="H22" s="912"/>
      <c r="I22" s="912"/>
    </row>
    <row r="23" spans="1:9" x14ac:dyDescent="0.25">
      <c r="A23" s="58"/>
      <c r="B23" s="58"/>
      <c r="C23" s="58"/>
      <c r="D23" s="58"/>
      <c r="E23" s="58"/>
      <c r="F23" s="58"/>
      <c r="G23" s="58"/>
      <c r="H23" s="58"/>
    </row>
    <row r="24" spans="1:9" ht="23.8" x14ac:dyDescent="0.45">
      <c r="A24" s="912" t="s">
        <v>595</v>
      </c>
      <c r="B24" s="912"/>
      <c r="C24" s="912"/>
      <c r="D24" s="912"/>
      <c r="E24" s="912"/>
      <c r="F24" s="912"/>
      <c r="G24" s="912"/>
      <c r="H24" s="912"/>
      <c r="I24" s="912"/>
    </row>
    <row r="25" spans="1:9" x14ac:dyDescent="0.25">
      <c r="A25" s="58"/>
      <c r="B25" s="58"/>
      <c r="C25" s="58"/>
      <c r="D25" s="58"/>
      <c r="E25" s="58"/>
      <c r="F25" s="58"/>
      <c r="G25" s="58"/>
      <c r="H25" s="58"/>
    </row>
    <row r="26" spans="1:9" ht="18.2" x14ac:dyDescent="0.35">
      <c r="A26" s="914"/>
      <c r="B26" s="914"/>
      <c r="C26" s="914"/>
      <c r="D26" s="914"/>
      <c r="E26" s="914"/>
      <c r="F26" s="914"/>
      <c r="G26" s="914"/>
      <c r="H26" s="914"/>
    </row>
    <row r="27" spans="1:9" ht="21.3" x14ac:dyDescent="0.4">
      <c r="A27" s="58"/>
      <c r="B27" s="60"/>
      <c r="C27" s="61"/>
      <c r="D27" s="58"/>
      <c r="E27" s="58"/>
      <c r="F27" s="58"/>
      <c r="G27" s="58"/>
      <c r="H27" s="58"/>
    </row>
    <row r="35" spans="1:9" ht="21.3" x14ac:dyDescent="0.4">
      <c r="A35" s="913" t="s">
        <v>985</v>
      </c>
      <c r="B35" s="913"/>
      <c r="C35" s="913"/>
      <c r="D35" s="913"/>
      <c r="E35" s="913"/>
      <c r="F35" s="913"/>
      <c r="G35" s="913"/>
      <c r="H35" s="913"/>
      <c r="I35" s="913"/>
    </row>
    <row r="47" spans="1:9" x14ac:dyDescent="0.25">
      <c r="A47" s="909" t="s">
        <v>598</v>
      </c>
      <c r="B47" s="909"/>
      <c r="C47" s="909"/>
      <c r="D47" s="909"/>
      <c r="E47" s="909"/>
      <c r="F47" s="909"/>
      <c r="G47" s="909"/>
      <c r="H47" s="909"/>
      <c r="I47" s="909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Normal="100" workbookViewId="0">
      <selection activeCell="H10" sqref="H10"/>
    </sheetView>
  </sheetViews>
  <sheetFormatPr defaultColWidth="9.109375" defaultRowHeight="12.7" customHeight="1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998</v>
      </c>
    </row>
    <row r="2" spans="1:5" ht="14.25" customHeight="1" x14ac:dyDescent="0.25">
      <c r="A2" s="54" t="s">
        <v>969</v>
      </c>
    </row>
    <row r="3" spans="1:5" ht="12.05" customHeight="1" x14ac:dyDescent="0.25"/>
    <row r="4" spans="1:5" ht="49.65" customHeight="1" x14ac:dyDescent="0.25">
      <c r="A4" s="412" t="s">
        <v>44</v>
      </c>
      <c r="B4" s="413" t="s">
        <v>529</v>
      </c>
      <c r="C4" s="413" t="s">
        <v>530</v>
      </c>
      <c r="D4" s="413" t="s">
        <v>531</v>
      </c>
      <c r="E4" s="413" t="s">
        <v>532</v>
      </c>
    </row>
    <row r="5" spans="1:5" ht="12.7" customHeight="1" x14ac:dyDescent="0.25">
      <c r="A5" s="384">
        <v>1</v>
      </c>
      <c r="B5" s="384">
        <v>2</v>
      </c>
      <c r="C5" s="384">
        <v>3</v>
      </c>
      <c r="D5" s="384">
        <v>4</v>
      </c>
      <c r="E5" s="384">
        <v>5</v>
      </c>
    </row>
    <row r="6" spans="1:5" ht="12.7" customHeight="1" x14ac:dyDescent="0.25">
      <c r="A6" s="82" t="s">
        <v>28</v>
      </c>
      <c r="B6" s="103">
        <v>81755</v>
      </c>
      <c r="C6" s="103">
        <v>0</v>
      </c>
      <c r="D6" s="103">
        <v>72531</v>
      </c>
      <c r="E6" s="104">
        <v>88.717509632438379</v>
      </c>
    </row>
    <row r="7" spans="1:5" ht="12.7" customHeight="1" x14ac:dyDescent="0.25">
      <c r="A7" s="706" t="s">
        <v>65</v>
      </c>
      <c r="B7" s="707">
        <f>SUM(B8:B16)</f>
        <v>8262</v>
      </c>
      <c r="C7" s="707">
        <f>SUM(C8:C16)</f>
        <v>0</v>
      </c>
      <c r="D7" s="707">
        <f>SUM(D8:D16)</f>
        <v>7459</v>
      </c>
      <c r="E7" s="727">
        <f>D7/(B7+C7)*100</f>
        <v>90.280803679496486</v>
      </c>
    </row>
    <row r="8" spans="1:5" ht="12.7" customHeight="1" x14ac:dyDescent="0.25">
      <c r="A8" s="408" t="s">
        <v>66</v>
      </c>
      <c r="B8" s="105">
        <v>1390</v>
      </c>
      <c r="C8" s="105"/>
      <c r="D8" s="105">
        <v>1086</v>
      </c>
      <c r="E8" s="728">
        <f t="shared" ref="E8:E16" si="0">D8/(B8+C8)*100</f>
        <v>78.129496402877692</v>
      </c>
    </row>
    <row r="9" spans="1:5" ht="12.7" customHeight="1" x14ac:dyDescent="0.25">
      <c r="A9" s="409" t="s">
        <v>76</v>
      </c>
      <c r="B9" s="73">
        <v>1592</v>
      </c>
      <c r="C9" s="73"/>
      <c r="D9" s="73">
        <v>1492</v>
      </c>
      <c r="E9" s="729">
        <f t="shared" si="0"/>
        <v>93.718592964824126</v>
      </c>
    </row>
    <row r="10" spans="1:5" ht="12.7" customHeight="1" x14ac:dyDescent="0.25">
      <c r="A10" s="409" t="s">
        <v>78</v>
      </c>
      <c r="B10" s="73">
        <v>351</v>
      </c>
      <c r="C10" s="73"/>
      <c r="D10" s="73">
        <v>309</v>
      </c>
      <c r="E10" s="729">
        <f t="shared" si="0"/>
        <v>88.034188034188034</v>
      </c>
    </row>
    <row r="11" spans="1:5" ht="12.7" customHeight="1" x14ac:dyDescent="0.25">
      <c r="A11" s="410" t="s">
        <v>77</v>
      </c>
      <c r="B11" s="73">
        <v>381</v>
      </c>
      <c r="C11" s="73"/>
      <c r="D11" s="73">
        <v>337</v>
      </c>
      <c r="E11" s="729">
        <f t="shared" si="0"/>
        <v>88.451443569553803</v>
      </c>
    </row>
    <row r="12" spans="1:5" ht="12.7" customHeight="1" x14ac:dyDescent="0.25">
      <c r="A12" s="410" t="s">
        <v>339</v>
      </c>
      <c r="B12" s="73">
        <v>1515</v>
      </c>
      <c r="C12" s="73"/>
      <c r="D12" s="73">
        <v>1355</v>
      </c>
      <c r="E12" s="729">
        <f t="shared" si="0"/>
        <v>89.438943894389439</v>
      </c>
    </row>
    <row r="13" spans="1:5" ht="12.7" customHeight="1" x14ac:dyDescent="0.25">
      <c r="A13" s="410" t="s">
        <v>685</v>
      </c>
      <c r="B13" s="73">
        <v>490</v>
      </c>
      <c r="C13" s="73"/>
      <c r="D13" s="73">
        <v>464</v>
      </c>
      <c r="E13" s="729">
        <f t="shared" si="0"/>
        <v>94.693877551020407</v>
      </c>
    </row>
    <row r="14" spans="1:5" ht="12.7" customHeight="1" x14ac:dyDescent="0.25">
      <c r="A14" s="410" t="s">
        <v>70</v>
      </c>
      <c r="B14" s="73">
        <v>683</v>
      </c>
      <c r="C14" s="73"/>
      <c r="D14" s="73">
        <v>640</v>
      </c>
      <c r="E14" s="729">
        <f t="shared" si="0"/>
        <v>93.704245973645683</v>
      </c>
    </row>
    <row r="15" spans="1:5" ht="12.7" customHeight="1" x14ac:dyDescent="0.25">
      <c r="A15" s="410" t="s">
        <v>79</v>
      </c>
      <c r="B15" s="73">
        <v>622</v>
      </c>
      <c r="C15" s="73"/>
      <c r="D15" s="73">
        <v>592</v>
      </c>
      <c r="E15" s="729">
        <f t="shared" si="0"/>
        <v>95.176848874598079</v>
      </c>
    </row>
    <row r="16" spans="1:5" ht="12.7" customHeight="1" x14ac:dyDescent="0.25">
      <c r="A16" s="411" t="s">
        <v>80</v>
      </c>
      <c r="B16" s="75">
        <v>1238</v>
      </c>
      <c r="C16" s="75"/>
      <c r="D16" s="75">
        <v>1184</v>
      </c>
      <c r="E16" s="729">
        <f t="shared" si="0"/>
        <v>95.638126009693053</v>
      </c>
    </row>
    <row r="17" spans="1:11" ht="12.7" customHeight="1" x14ac:dyDescent="0.25">
      <c r="A17" s="393" t="s">
        <v>81</v>
      </c>
      <c r="B17" s="707">
        <f>SUM(B18:B30)</f>
        <v>8047</v>
      </c>
      <c r="C17" s="707">
        <f>SUM(C18:C30)</f>
        <v>0</v>
      </c>
      <c r="D17" s="707">
        <f>SUM(D18:D30)</f>
        <v>7375</v>
      </c>
      <c r="E17" s="730">
        <f>D17/(B17+C17)*100</f>
        <v>91.649061762147383</v>
      </c>
    </row>
    <row r="18" spans="1:11" ht="13.15" x14ac:dyDescent="0.25">
      <c r="A18" s="408" t="s">
        <v>82</v>
      </c>
      <c r="B18" s="73">
        <v>914</v>
      </c>
      <c r="C18" s="73"/>
      <c r="D18" s="73">
        <v>871</v>
      </c>
      <c r="E18" s="728">
        <f t="shared" ref="E18:E48" si="1">D18/(B18+C18)*100</f>
        <v>95.295404814004385</v>
      </c>
      <c r="K18" s="106"/>
    </row>
    <row r="19" spans="1:11" ht="13.15" x14ac:dyDescent="0.25">
      <c r="A19" s="408" t="s">
        <v>83</v>
      </c>
      <c r="B19" s="73">
        <v>337</v>
      </c>
      <c r="C19" s="73"/>
      <c r="D19" s="73">
        <v>287</v>
      </c>
      <c r="E19" s="729">
        <f t="shared" si="1"/>
        <v>85.163204747774472</v>
      </c>
    </row>
    <row r="20" spans="1:11" ht="13.15" x14ac:dyDescent="0.25">
      <c r="A20" s="408" t="s">
        <v>85</v>
      </c>
      <c r="B20" s="73">
        <v>391</v>
      </c>
      <c r="C20" s="73"/>
      <c r="D20" s="73">
        <v>378</v>
      </c>
      <c r="E20" s="729">
        <f t="shared" si="1"/>
        <v>96.675191815856778</v>
      </c>
    </row>
    <row r="21" spans="1:11" ht="13.15" x14ac:dyDescent="0.25">
      <c r="A21" s="409" t="s">
        <v>86</v>
      </c>
      <c r="B21" s="73">
        <v>409</v>
      </c>
      <c r="C21" s="73"/>
      <c r="D21" s="73">
        <v>398</v>
      </c>
      <c r="E21" s="729">
        <f t="shared" si="1"/>
        <v>97.310513447432768</v>
      </c>
    </row>
    <row r="22" spans="1:11" ht="13.15" x14ac:dyDescent="0.25">
      <c r="A22" s="409" t="s">
        <v>87</v>
      </c>
      <c r="B22" s="73">
        <v>413</v>
      </c>
      <c r="C22" s="73"/>
      <c r="D22" s="73">
        <v>344</v>
      </c>
      <c r="E22" s="729">
        <f t="shared" si="1"/>
        <v>83.292978208232455</v>
      </c>
    </row>
    <row r="23" spans="1:11" ht="13.15" x14ac:dyDescent="0.25">
      <c r="A23" s="409" t="s">
        <v>88</v>
      </c>
      <c r="B23" s="73">
        <v>339</v>
      </c>
      <c r="C23" s="73"/>
      <c r="D23" s="73">
        <v>291</v>
      </c>
      <c r="E23" s="729">
        <f t="shared" si="1"/>
        <v>85.840707964601776</v>
      </c>
    </row>
    <row r="24" spans="1:11" ht="13.15" x14ac:dyDescent="0.25">
      <c r="A24" s="409" t="s">
        <v>89</v>
      </c>
      <c r="B24" s="73">
        <v>409</v>
      </c>
      <c r="C24" s="73"/>
      <c r="D24" s="73">
        <v>366</v>
      </c>
      <c r="E24" s="729">
        <f t="shared" si="1"/>
        <v>89.486552567237169</v>
      </c>
    </row>
    <row r="25" spans="1:11" ht="13.15" x14ac:dyDescent="0.25">
      <c r="A25" s="409" t="s">
        <v>90</v>
      </c>
      <c r="B25" s="73">
        <v>619</v>
      </c>
      <c r="C25" s="73"/>
      <c r="D25" s="73">
        <v>588</v>
      </c>
      <c r="E25" s="729">
        <f t="shared" si="1"/>
        <v>94.991922455573501</v>
      </c>
    </row>
    <row r="26" spans="1:11" ht="13.15" x14ac:dyDescent="0.25">
      <c r="A26" s="409" t="s">
        <v>138</v>
      </c>
      <c r="B26" s="73">
        <v>264</v>
      </c>
      <c r="C26" s="73"/>
      <c r="D26" s="73">
        <v>233</v>
      </c>
      <c r="E26" s="729">
        <f t="shared" si="1"/>
        <v>88.257575757575751</v>
      </c>
    </row>
    <row r="27" spans="1:11" ht="13.15" x14ac:dyDescent="0.25">
      <c r="A27" s="409" t="s">
        <v>91</v>
      </c>
      <c r="B27" s="73">
        <v>592</v>
      </c>
      <c r="C27" s="73"/>
      <c r="D27" s="73">
        <v>548</v>
      </c>
      <c r="E27" s="729">
        <f t="shared" si="1"/>
        <v>92.567567567567565</v>
      </c>
    </row>
    <row r="28" spans="1:11" ht="13.15" x14ac:dyDescent="0.25">
      <c r="A28" s="409" t="s">
        <v>92</v>
      </c>
      <c r="B28" s="73">
        <v>858</v>
      </c>
      <c r="C28" s="73"/>
      <c r="D28" s="73">
        <v>723</v>
      </c>
      <c r="E28" s="729">
        <f t="shared" si="1"/>
        <v>84.265734265734267</v>
      </c>
    </row>
    <row r="29" spans="1:11" ht="13.15" x14ac:dyDescent="0.25">
      <c r="A29" s="409" t="s">
        <v>93</v>
      </c>
      <c r="B29" s="73">
        <v>774</v>
      </c>
      <c r="C29" s="73"/>
      <c r="D29" s="73">
        <v>755</v>
      </c>
      <c r="E29" s="729">
        <f>D29/(B29+C29)*100</f>
        <v>97.545219638242898</v>
      </c>
    </row>
    <row r="30" spans="1:11" ht="13.15" x14ac:dyDescent="0.25">
      <c r="A30" s="409" t="s">
        <v>341</v>
      </c>
      <c r="B30" s="73">
        <v>1728</v>
      </c>
      <c r="C30" s="73"/>
      <c r="D30" s="73">
        <v>1593</v>
      </c>
      <c r="E30" s="729">
        <f>D30/(B30+C30)*100</f>
        <v>92.1875</v>
      </c>
    </row>
    <row r="31" spans="1:11" ht="13.15" x14ac:dyDescent="0.25">
      <c r="A31" s="707" t="s">
        <v>95</v>
      </c>
      <c r="B31" s="707">
        <f>SUM(B32:B40)</f>
        <v>8335</v>
      </c>
      <c r="C31" s="707">
        <f>SUM(C32:C40)</f>
        <v>0</v>
      </c>
      <c r="D31" s="707">
        <f>SUM(D32:D40)</f>
        <v>7264</v>
      </c>
      <c r="E31" s="730">
        <f>D31/(B31+C31)*100</f>
        <v>87.150569886022794</v>
      </c>
    </row>
    <row r="32" spans="1:11" ht="13.15" x14ac:dyDescent="0.25">
      <c r="A32" s="409" t="s">
        <v>96</v>
      </c>
      <c r="B32" s="73">
        <v>1323</v>
      </c>
      <c r="C32" s="73"/>
      <c r="D32" s="73">
        <v>977</v>
      </c>
      <c r="E32" s="728">
        <f t="shared" ref="E32:E40" si="2">D32/(B32+C32)*100</f>
        <v>73.847316704459558</v>
      </c>
    </row>
    <row r="33" spans="1:5" ht="13.15" x14ac:dyDescent="0.25">
      <c r="A33" s="408" t="s">
        <v>97</v>
      </c>
      <c r="B33" s="73">
        <v>637</v>
      </c>
      <c r="C33" s="73"/>
      <c r="D33" s="73">
        <v>505</v>
      </c>
      <c r="E33" s="729">
        <f t="shared" si="2"/>
        <v>79.277864992150711</v>
      </c>
    </row>
    <row r="34" spans="1:5" ht="12.7" customHeight="1" x14ac:dyDescent="0.25">
      <c r="A34" s="409" t="s">
        <v>162</v>
      </c>
      <c r="B34" s="73">
        <v>978</v>
      </c>
      <c r="C34" s="73"/>
      <c r="D34" s="73">
        <v>937</v>
      </c>
      <c r="E34" s="729">
        <f t="shared" si="2"/>
        <v>95.807770961145195</v>
      </c>
    </row>
    <row r="35" spans="1:5" ht="12.7" customHeight="1" x14ac:dyDescent="0.25">
      <c r="A35" s="409" t="s">
        <v>99</v>
      </c>
      <c r="B35" s="73">
        <v>1660</v>
      </c>
      <c r="C35" s="73"/>
      <c r="D35" s="73">
        <v>1570</v>
      </c>
      <c r="E35" s="729">
        <f t="shared" si="2"/>
        <v>94.578313253012041</v>
      </c>
    </row>
    <row r="36" spans="1:5" ht="12.7" customHeight="1" x14ac:dyDescent="0.25">
      <c r="A36" s="409" t="s">
        <v>163</v>
      </c>
      <c r="B36" s="73">
        <v>987</v>
      </c>
      <c r="C36" s="73"/>
      <c r="D36" s="73">
        <v>890</v>
      </c>
      <c r="E36" s="729">
        <f t="shared" si="2"/>
        <v>90.172239108409329</v>
      </c>
    </row>
    <row r="37" spans="1:5" ht="12.7" customHeight="1" x14ac:dyDescent="0.25">
      <c r="A37" s="409" t="s">
        <v>164</v>
      </c>
      <c r="B37" s="73">
        <v>879</v>
      </c>
      <c r="C37" s="73"/>
      <c r="D37" s="73">
        <v>776</v>
      </c>
      <c r="E37" s="729">
        <f t="shared" si="2"/>
        <v>88.28213879408419</v>
      </c>
    </row>
    <row r="38" spans="1:5" ht="12.7" customHeight="1" x14ac:dyDescent="0.25">
      <c r="A38" s="409" t="s">
        <v>166</v>
      </c>
      <c r="B38" s="73">
        <v>1109</v>
      </c>
      <c r="C38" s="73"/>
      <c r="D38" s="73">
        <v>897</v>
      </c>
      <c r="E38" s="729">
        <f t="shared" si="2"/>
        <v>80.883678990081151</v>
      </c>
    </row>
    <row r="39" spans="1:5" ht="12.7" customHeight="1" x14ac:dyDescent="0.25">
      <c r="A39" s="409" t="s">
        <v>100</v>
      </c>
      <c r="B39" s="73">
        <v>262</v>
      </c>
      <c r="C39" s="73"/>
      <c r="D39" s="73">
        <v>235</v>
      </c>
      <c r="E39" s="729">
        <f t="shared" si="2"/>
        <v>89.694656488549612</v>
      </c>
    </row>
    <row r="40" spans="1:5" ht="12.7" customHeight="1" x14ac:dyDescent="0.25">
      <c r="A40" s="411" t="s">
        <v>492</v>
      </c>
      <c r="B40" s="75">
        <v>500</v>
      </c>
      <c r="C40" s="75"/>
      <c r="D40" s="75">
        <v>477</v>
      </c>
      <c r="E40" s="731">
        <f t="shared" si="2"/>
        <v>95.399999999999991</v>
      </c>
    </row>
    <row r="41" spans="1:5" ht="12.7" customHeight="1" x14ac:dyDescent="0.25">
      <c r="A41" s="393" t="s">
        <v>102</v>
      </c>
      <c r="B41" s="707">
        <f>SUM(B42:B48)</f>
        <v>5244</v>
      </c>
      <c r="C41" s="707">
        <f>SUM(C42:C48)</f>
        <v>0</v>
      </c>
      <c r="D41" s="707">
        <f>SUM(D42:D48)</f>
        <v>4593</v>
      </c>
      <c r="E41" s="730">
        <f t="shared" si="1"/>
        <v>87.585812356979403</v>
      </c>
    </row>
    <row r="42" spans="1:5" ht="12.7" customHeight="1" x14ac:dyDescent="0.25">
      <c r="A42" s="409" t="s">
        <v>104</v>
      </c>
      <c r="B42" s="73">
        <v>958</v>
      </c>
      <c r="C42" s="73"/>
      <c r="D42" s="73">
        <v>782</v>
      </c>
      <c r="E42" s="729">
        <f t="shared" si="1"/>
        <v>81.628392484342385</v>
      </c>
    </row>
    <row r="43" spans="1:5" ht="12.7" customHeight="1" x14ac:dyDescent="0.25">
      <c r="A43" s="409" t="s">
        <v>105</v>
      </c>
      <c r="B43" s="73">
        <v>425</v>
      </c>
      <c r="C43" s="73"/>
      <c r="D43" s="73">
        <v>383</v>
      </c>
      <c r="E43" s="729">
        <f t="shared" si="1"/>
        <v>90.117647058823522</v>
      </c>
    </row>
    <row r="44" spans="1:5" ht="12.7" customHeight="1" x14ac:dyDescent="0.25">
      <c r="A44" s="409" t="s">
        <v>106</v>
      </c>
      <c r="B44" s="73">
        <v>600</v>
      </c>
      <c r="C44" s="73"/>
      <c r="D44" s="73">
        <v>537</v>
      </c>
      <c r="E44" s="729">
        <f t="shared" si="1"/>
        <v>89.5</v>
      </c>
    </row>
    <row r="45" spans="1:5" ht="12.7" customHeight="1" x14ac:dyDescent="0.25">
      <c r="A45" s="408" t="s">
        <v>108</v>
      </c>
      <c r="B45" s="73">
        <v>1364</v>
      </c>
      <c r="C45" s="73"/>
      <c r="D45" s="73">
        <v>1216</v>
      </c>
      <c r="E45" s="729">
        <f t="shared" si="1"/>
        <v>89.149560117302045</v>
      </c>
    </row>
    <row r="46" spans="1:5" ht="12.7" customHeight="1" x14ac:dyDescent="0.25">
      <c r="A46" s="409" t="s">
        <v>109</v>
      </c>
      <c r="B46" s="73">
        <v>320</v>
      </c>
      <c r="C46" s="73"/>
      <c r="D46" s="73">
        <v>266</v>
      </c>
      <c r="E46" s="729">
        <f t="shared" si="1"/>
        <v>83.125</v>
      </c>
    </row>
    <row r="47" spans="1:5" ht="12.7" customHeight="1" x14ac:dyDescent="0.25">
      <c r="A47" s="409" t="s">
        <v>110</v>
      </c>
      <c r="B47" s="73">
        <v>304</v>
      </c>
      <c r="C47" s="73"/>
      <c r="D47" s="73">
        <v>284</v>
      </c>
      <c r="E47" s="729">
        <f t="shared" si="1"/>
        <v>93.421052631578945</v>
      </c>
    </row>
    <row r="48" spans="1:5" ht="12.7" customHeight="1" x14ac:dyDescent="0.25">
      <c r="A48" s="732" t="s">
        <v>94</v>
      </c>
      <c r="B48" s="75">
        <v>1273</v>
      </c>
      <c r="C48" s="75"/>
      <c r="D48" s="75">
        <v>1125</v>
      </c>
      <c r="E48" s="731">
        <f t="shared" si="1"/>
        <v>88.373919874312648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0"/>
  <sheetViews>
    <sheetView zoomScaleNormal="100" workbookViewId="0">
      <selection activeCell="H17" sqref="H17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999</v>
      </c>
    </row>
    <row r="2" spans="1:5" ht="15.05" customHeight="1" x14ac:dyDescent="0.25">
      <c r="A2" s="54" t="s">
        <v>969</v>
      </c>
    </row>
    <row r="4" spans="1:5" ht="26.3" x14ac:dyDescent="0.25">
      <c r="A4" s="412" t="s">
        <v>44</v>
      </c>
      <c r="B4" s="413" t="s">
        <v>529</v>
      </c>
      <c r="C4" s="413" t="s">
        <v>530</v>
      </c>
      <c r="D4" s="413" t="s">
        <v>531</v>
      </c>
      <c r="E4" s="413" t="s">
        <v>532</v>
      </c>
    </row>
    <row r="5" spans="1:5" x14ac:dyDescent="0.25">
      <c r="A5" s="546">
        <v>1</v>
      </c>
      <c r="B5" s="384">
        <v>2</v>
      </c>
      <c r="C5" s="384">
        <v>3</v>
      </c>
      <c r="D5" s="384">
        <v>4</v>
      </c>
      <c r="E5" s="384">
        <v>5</v>
      </c>
    </row>
    <row r="6" spans="1:5" x14ac:dyDescent="0.25">
      <c r="A6" s="707" t="s">
        <v>111</v>
      </c>
      <c r="B6" s="707">
        <f>SUM(B7:B16)</f>
        <v>6493</v>
      </c>
      <c r="C6" s="707">
        <f>SUM(C7:C16)</f>
        <v>0</v>
      </c>
      <c r="D6" s="707">
        <f>SUM(D7:D16)</f>
        <v>5643</v>
      </c>
      <c r="E6" s="730">
        <f t="shared" ref="E6:E50" si="0">D6/(B6+C6)*100</f>
        <v>86.908978900354228</v>
      </c>
    </row>
    <row r="7" spans="1:5" x14ac:dyDescent="0.25">
      <c r="A7" s="408" t="s">
        <v>112</v>
      </c>
      <c r="B7" s="73">
        <v>271</v>
      </c>
      <c r="C7" s="73"/>
      <c r="D7" s="73">
        <v>261</v>
      </c>
      <c r="E7" s="728">
        <f t="shared" si="0"/>
        <v>96.309963099630991</v>
      </c>
    </row>
    <row r="8" spans="1:5" x14ac:dyDescent="0.25">
      <c r="A8" s="409" t="s">
        <v>113</v>
      </c>
      <c r="B8" s="73">
        <v>1001</v>
      </c>
      <c r="C8" s="73"/>
      <c r="D8" s="73">
        <v>888</v>
      </c>
      <c r="E8" s="729">
        <f t="shared" si="0"/>
        <v>88.711288711288717</v>
      </c>
    </row>
    <row r="9" spans="1:5" x14ac:dyDescent="0.25">
      <c r="A9" s="409" t="s">
        <v>169</v>
      </c>
      <c r="B9" s="73">
        <v>994</v>
      </c>
      <c r="C9" s="73"/>
      <c r="D9" s="73">
        <v>841</v>
      </c>
      <c r="E9" s="729">
        <f t="shared" si="0"/>
        <v>84.607645875251507</v>
      </c>
    </row>
    <row r="10" spans="1:5" x14ac:dyDescent="0.25">
      <c r="A10" s="409" t="s">
        <v>114</v>
      </c>
      <c r="B10" s="73">
        <v>368</v>
      </c>
      <c r="C10" s="73"/>
      <c r="D10" s="73">
        <v>298</v>
      </c>
      <c r="E10" s="729">
        <f t="shared" si="0"/>
        <v>80.978260869565219</v>
      </c>
    </row>
    <row r="11" spans="1:5" x14ac:dyDescent="0.25">
      <c r="A11" s="409" t="s">
        <v>115</v>
      </c>
      <c r="B11" s="73">
        <v>689</v>
      </c>
      <c r="C11" s="73"/>
      <c r="D11" s="73">
        <v>609</v>
      </c>
      <c r="E11" s="729">
        <f t="shared" si="0"/>
        <v>88.388969521044984</v>
      </c>
    </row>
    <row r="12" spans="1:5" x14ac:dyDescent="0.25">
      <c r="A12" s="409" t="s">
        <v>116</v>
      </c>
      <c r="B12" s="73">
        <v>620</v>
      </c>
      <c r="C12" s="73"/>
      <c r="D12" s="73">
        <v>506</v>
      </c>
      <c r="E12" s="729">
        <f t="shared" si="0"/>
        <v>81.612903225806448</v>
      </c>
    </row>
    <row r="13" spans="1:5" x14ac:dyDescent="0.25">
      <c r="A13" s="409" t="s">
        <v>491</v>
      </c>
      <c r="B13" s="73">
        <v>620</v>
      </c>
      <c r="C13" s="73"/>
      <c r="D13" s="73">
        <v>559</v>
      </c>
      <c r="E13" s="729">
        <f t="shared" si="0"/>
        <v>90.161290322580641</v>
      </c>
    </row>
    <row r="14" spans="1:5" x14ac:dyDescent="0.25">
      <c r="A14" s="409" t="s">
        <v>117</v>
      </c>
      <c r="B14" s="73">
        <v>755</v>
      </c>
      <c r="C14" s="73"/>
      <c r="D14" s="73">
        <v>656</v>
      </c>
      <c r="E14" s="729">
        <f t="shared" si="0"/>
        <v>86.88741721854305</v>
      </c>
    </row>
    <row r="15" spans="1:5" x14ac:dyDescent="0.25">
      <c r="A15" s="409" t="s">
        <v>118</v>
      </c>
      <c r="B15" s="73">
        <v>620</v>
      </c>
      <c r="C15" s="73"/>
      <c r="D15" s="73">
        <v>512</v>
      </c>
      <c r="E15" s="729">
        <f t="shared" si="0"/>
        <v>82.58064516129032</v>
      </c>
    </row>
    <row r="16" spans="1:5" x14ac:dyDescent="0.25">
      <c r="A16" s="409" t="s">
        <v>297</v>
      </c>
      <c r="B16" s="73">
        <v>555</v>
      </c>
      <c r="C16" s="73"/>
      <c r="D16" s="73">
        <v>513</v>
      </c>
      <c r="E16" s="729">
        <f t="shared" si="0"/>
        <v>92.432432432432435</v>
      </c>
    </row>
    <row r="17" spans="1:5" x14ac:dyDescent="0.25">
      <c r="A17" s="706" t="s">
        <v>119</v>
      </c>
      <c r="B17" s="707">
        <f>SUM(B18:B26)</f>
        <v>7511</v>
      </c>
      <c r="C17" s="707">
        <f>SUM(C18:C26)</f>
        <v>0</v>
      </c>
      <c r="D17" s="707">
        <f>SUM(D18:D26)</f>
        <v>6856</v>
      </c>
      <c r="E17" s="730">
        <f t="shared" si="0"/>
        <v>91.279456796698184</v>
      </c>
    </row>
    <row r="18" spans="1:5" x14ac:dyDescent="0.25">
      <c r="A18" s="409" t="s">
        <v>120</v>
      </c>
      <c r="B18" s="73">
        <v>828</v>
      </c>
      <c r="C18" s="73"/>
      <c r="D18" s="73">
        <v>769</v>
      </c>
      <c r="E18" s="728">
        <f t="shared" si="0"/>
        <v>92.874396135265698</v>
      </c>
    </row>
    <row r="19" spans="1:5" x14ac:dyDescent="0.25">
      <c r="A19" s="408" t="s">
        <v>142</v>
      </c>
      <c r="B19" s="73">
        <v>320</v>
      </c>
      <c r="C19" s="73"/>
      <c r="D19" s="73">
        <v>287</v>
      </c>
      <c r="E19" s="729">
        <f t="shared" si="0"/>
        <v>89.6875</v>
      </c>
    </row>
    <row r="20" spans="1:5" x14ac:dyDescent="0.25">
      <c r="A20" s="409" t="s">
        <v>121</v>
      </c>
      <c r="B20" s="73">
        <v>719</v>
      </c>
      <c r="C20" s="73"/>
      <c r="D20" s="73">
        <v>677</v>
      </c>
      <c r="E20" s="729">
        <f t="shared" si="0"/>
        <v>94.158553546592501</v>
      </c>
    </row>
    <row r="21" spans="1:5" x14ac:dyDescent="0.25">
      <c r="A21" s="409" t="s">
        <v>124</v>
      </c>
      <c r="B21" s="73">
        <v>867</v>
      </c>
      <c r="C21" s="73"/>
      <c r="D21" s="73">
        <v>841</v>
      </c>
      <c r="E21" s="729">
        <f t="shared" si="0"/>
        <v>97.001153402537483</v>
      </c>
    </row>
    <row r="22" spans="1:5" x14ac:dyDescent="0.25">
      <c r="A22" s="409" t="s">
        <v>139</v>
      </c>
      <c r="B22" s="73">
        <v>1034</v>
      </c>
      <c r="C22" s="73"/>
      <c r="D22" s="73">
        <v>982</v>
      </c>
      <c r="E22" s="729">
        <f t="shared" si="0"/>
        <v>94.970986460348158</v>
      </c>
    </row>
    <row r="23" spans="1:5" x14ac:dyDescent="0.25">
      <c r="A23" s="409" t="s">
        <v>125</v>
      </c>
      <c r="B23" s="73">
        <v>675</v>
      </c>
      <c r="C23" s="73"/>
      <c r="D23" s="73">
        <v>617</v>
      </c>
      <c r="E23" s="729">
        <f t="shared" si="0"/>
        <v>91.407407407407405</v>
      </c>
    </row>
    <row r="24" spans="1:5" x14ac:dyDescent="0.25">
      <c r="A24" s="409" t="s">
        <v>340</v>
      </c>
      <c r="B24" s="73">
        <v>969</v>
      </c>
      <c r="C24" s="73"/>
      <c r="D24" s="73">
        <v>719</v>
      </c>
      <c r="E24" s="729">
        <f t="shared" si="0"/>
        <v>74.200206398348811</v>
      </c>
    </row>
    <row r="25" spans="1:5" x14ac:dyDescent="0.25">
      <c r="A25" s="408" t="s">
        <v>127</v>
      </c>
      <c r="B25" s="73">
        <v>838</v>
      </c>
      <c r="C25" s="73"/>
      <c r="D25" s="73">
        <v>764</v>
      </c>
      <c r="E25" s="729">
        <f t="shared" si="0"/>
        <v>91.169451073985684</v>
      </c>
    </row>
    <row r="26" spans="1:5" x14ac:dyDescent="0.25">
      <c r="A26" s="411" t="s">
        <v>74</v>
      </c>
      <c r="B26" s="75">
        <v>1261</v>
      </c>
      <c r="C26" s="75"/>
      <c r="D26" s="75">
        <v>1200</v>
      </c>
      <c r="E26" s="731">
        <f t="shared" si="0"/>
        <v>95.162569389373502</v>
      </c>
    </row>
    <row r="27" spans="1:5" x14ac:dyDescent="0.25">
      <c r="A27" s="393" t="s">
        <v>129</v>
      </c>
      <c r="B27" s="707">
        <f>SUM(B28:B37)</f>
        <v>8265</v>
      </c>
      <c r="C27" s="707">
        <f>SUM(C28:C37)</f>
        <v>0</v>
      </c>
      <c r="D27" s="707">
        <f>SUM(D28:D37)</f>
        <v>6920</v>
      </c>
      <c r="E27" s="730">
        <f t="shared" si="0"/>
        <v>83.726557773744702</v>
      </c>
    </row>
    <row r="28" spans="1:5" x14ac:dyDescent="0.25">
      <c r="A28" s="408" t="s">
        <v>62</v>
      </c>
      <c r="B28" s="73">
        <v>859</v>
      </c>
      <c r="C28" s="73"/>
      <c r="D28" s="73">
        <v>756</v>
      </c>
      <c r="E28" s="728">
        <f t="shared" si="0"/>
        <v>88.009313154831204</v>
      </c>
    </row>
    <row r="29" spans="1:5" x14ac:dyDescent="0.25">
      <c r="A29" s="410" t="s">
        <v>75</v>
      </c>
      <c r="B29" s="73">
        <v>453</v>
      </c>
      <c r="C29" s="73"/>
      <c r="D29" s="73">
        <v>347</v>
      </c>
      <c r="E29" s="729">
        <f t="shared" si="0"/>
        <v>76.600441501103759</v>
      </c>
    </row>
    <row r="30" spans="1:5" x14ac:dyDescent="0.25">
      <c r="A30" s="409" t="s">
        <v>63</v>
      </c>
      <c r="B30" s="73">
        <v>730</v>
      </c>
      <c r="C30" s="73"/>
      <c r="D30" s="73">
        <v>342</v>
      </c>
      <c r="E30" s="729">
        <f t="shared" si="0"/>
        <v>46.849315068493155</v>
      </c>
    </row>
    <row r="31" spans="1:5" x14ac:dyDescent="0.25">
      <c r="A31" s="409" t="s">
        <v>130</v>
      </c>
      <c r="B31" s="73">
        <v>665</v>
      </c>
      <c r="C31" s="73"/>
      <c r="D31" s="73">
        <v>581</v>
      </c>
      <c r="E31" s="729">
        <f t="shared" si="0"/>
        <v>87.368421052631589</v>
      </c>
    </row>
    <row r="32" spans="1:5" x14ac:dyDescent="0.25">
      <c r="A32" s="409" t="s">
        <v>64</v>
      </c>
      <c r="B32" s="73">
        <v>698</v>
      </c>
      <c r="C32" s="73"/>
      <c r="D32" s="73">
        <v>547</v>
      </c>
      <c r="E32" s="729">
        <f t="shared" si="0"/>
        <v>78.366762177650429</v>
      </c>
    </row>
    <row r="33" spans="1:5" x14ac:dyDescent="0.25">
      <c r="A33" s="409" t="s">
        <v>132</v>
      </c>
      <c r="B33" s="73">
        <v>666</v>
      </c>
      <c r="C33" s="73"/>
      <c r="D33" s="73">
        <v>580</v>
      </c>
      <c r="E33" s="729">
        <f t="shared" si="0"/>
        <v>87.087087087087085</v>
      </c>
    </row>
    <row r="34" spans="1:5" x14ac:dyDescent="0.25">
      <c r="A34" s="409" t="s">
        <v>403</v>
      </c>
      <c r="B34" s="73">
        <v>1165</v>
      </c>
      <c r="C34" s="73"/>
      <c r="D34" s="73">
        <v>1010</v>
      </c>
      <c r="E34" s="729">
        <f t="shared" si="0"/>
        <v>86.695278969957073</v>
      </c>
    </row>
    <row r="35" spans="1:5" x14ac:dyDescent="0.25">
      <c r="A35" s="409" t="s">
        <v>494</v>
      </c>
      <c r="B35" s="73">
        <v>405</v>
      </c>
      <c r="C35" s="73"/>
      <c r="D35" s="73">
        <v>343</v>
      </c>
      <c r="E35" s="729">
        <f t="shared" si="0"/>
        <v>84.691358024691354</v>
      </c>
    </row>
    <row r="36" spans="1:5" x14ac:dyDescent="0.25">
      <c r="A36" s="409" t="s">
        <v>133</v>
      </c>
      <c r="B36" s="73">
        <v>1359</v>
      </c>
      <c r="C36" s="73"/>
      <c r="D36" s="73">
        <v>1237</v>
      </c>
      <c r="E36" s="729">
        <f t="shared" si="0"/>
        <v>91.02281089036056</v>
      </c>
    </row>
    <row r="37" spans="1:5" x14ac:dyDescent="0.25">
      <c r="A37" s="411" t="s">
        <v>134</v>
      </c>
      <c r="B37" s="75">
        <v>1265</v>
      </c>
      <c r="C37" s="75"/>
      <c r="D37" s="75">
        <v>1177</v>
      </c>
      <c r="E37" s="731">
        <f t="shared" si="0"/>
        <v>93.043478260869563</v>
      </c>
    </row>
    <row r="38" spans="1:5" x14ac:dyDescent="0.25">
      <c r="A38" s="393" t="s">
        <v>135</v>
      </c>
      <c r="B38" s="393">
        <f>SUM(B39:B50)</f>
        <v>8580</v>
      </c>
      <c r="C38" s="393">
        <f>SUM(C39:C50)</f>
        <v>0</v>
      </c>
      <c r="D38" s="393">
        <f>SUM(D39:D50)</f>
        <v>7662</v>
      </c>
      <c r="E38" s="730">
        <f t="shared" si="0"/>
        <v>89.300699300699307</v>
      </c>
    </row>
    <row r="39" spans="1:5" x14ac:dyDescent="0.25">
      <c r="A39" s="408" t="s">
        <v>175</v>
      </c>
      <c r="B39" s="73">
        <v>348</v>
      </c>
      <c r="C39" s="73"/>
      <c r="D39" s="73">
        <v>330</v>
      </c>
      <c r="E39" s="728">
        <f t="shared" si="0"/>
        <v>94.827586206896555</v>
      </c>
    </row>
    <row r="40" spans="1:5" x14ac:dyDescent="0.25">
      <c r="A40" s="409" t="s">
        <v>176</v>
      </c>
      <c r="B40" s="73">
        <v>305</v>
      </c>
      <c r="C40" s="73"/>
      <c r="D40" s="73">
        <v>249</v>
      </c>
      <c r="E40" s="729">
        <f t="shared" si="0"/>
        <v>81.639344262295083</v>
      </c>
    </row>
    <row r="41" spans="1:5" x14ac:dyDescent="0.25">
      <c r="A41" s="409" t="s">
        <v>136</v>
      </c>
      <c r="B41" s="73">
        <v>594</v>
      </c>
      <c r="C41" s="73"/>
      <c r="D41" s="73">
        <v>467</v>
      </c>
      <c r="E41" s="729">
        <f t="shared" si="0"/>
        <v>78.619528619528623</v>
      </c>
    </row>
    <row r="42" spans="1:5" x14ac:dyDescent="0.25">
      <c r="A42" s="409" t="s">
        <v>177</v>
      </c>
      <c r="B42" s="73">
        <v>276</v>
      </c>
      <c r="C42" s="73"/>
      <c r="D42" s="73">
        <v>240</v>
      </c>
      <c r="E42" s="729">
        <f t="shared" si="0"/>
        <v>86.956521739130437</v>
      </c>
    </row>
    <row r="43" spans="1:5" x14ac:dyDescent="0.25">
      <c r="A43" s="409" t="s">
        <v>338</v>
      </c>
      <c r="B43" s="73">
        <v>1356</v>
      </c>
      <c r="C43" s="73"/>
      <c r="D43" s="73">
        <v>1263</v>
      </c>
      <c r="E43" s="729">
        <f t="shared" si="0"/>
        <v>93.141592920353972</v>
      </c>
    </row>
    <row r="44" spans="1:5" x14ac:dyDescent="0.25">
      <c r="A44" s="409" t="s">
        <v>137</v>
      </c>
      <c r="B44" s="73">
        <v>447</v>
      </c>
      <c r="C44" s="73"/>
      <c r="D44" s="73">
        <v>438</v>
      </c>
      <c r="E44" s="729">
        <f t="shared" si="0"/>
        <v>97.986577181208062</v>
      </c>
    </row>
    <row r="45" spans="1:5" x14ac:dyDescent="0.25">
      <c r="A45" s="409" t="s">
        <v>179</v>
      </c>
      <c r="B45" s="73">
        <v>649</v>
      </c>
      <c r="C45" s="73"/>
      <c r="D45" s="73">
        <v>625</v>
      </c>
      <c r="E45" s="729">
        <f t="shared" si="0"/>
        <v>96.302003081664097</v>
      </c>
    </row>
    <row r="46" spans="1:5" x14ac:dyDescent="0.25">
      <c r="A46" s="409" t="s">
        <v>140</v>
      </c>
      <c r="B46" s="73">
        <v>873</v>
      </c>
      <c r="C46" s="73"/>
      <c r="D46" s="73">
        <v>823</v>
      </c>
      <c r="E46" s="729">
        <f t="shared" si="0"/>
        <v>94.272623138602512</v>
      </c>
    </row>
    <row r="47" spans="1:5" x14ac:dyDescent="0.25">
      <c r="A47" s="409" t="s">
        <v>180</v>
      </c>
      <c r="B47" s="73">
        <v>768</v>
      </c>
      <c r="C47" s="73"/>
      <c r="D47" s="73">
        <v>713</v>
      </c>
      <c r="E47" s="729">
        <f t="shared" si="0"/>
        <v>92.838541666666657</v>
      </c>
    </row>
    <row r="48" spans="1:5" x14ac:dyDescent="0.25">
      <c r="A48" s="409" t="s">
        <v>181</v>
      </c>
      <c r="B48" s="73">
        <v>978</v>
      </c>
      <c r="C48" s="73"/>
      <c r="D48" s="73">
        <v>941</v>
      </c>
      <c r="E48" s="729">
        <f t="shared" si="0"/>
        <v>96.216768916155416</v>
      </c>
    </row>
    <row r="49" spans="1:5" x14ac:dyDescent="0.25">
      <c r="A49" s="409" t="s">
        <v>342</v>
      </c>
      <c r="B49" s="73">
        <v>1540</v>
      </c>
      <c r="C49" s="73"/>
      <c r="D49" s="73">
        <v>1135</v>
      </c>
      <c r="E49" s="729">
        <f t="shared" si="0"/>
        <v>73.701298701298697</v>
      </c>
    </row>
    <row r="50" spans="1:5" x14ac:dyDescent="0.25">
      <c r="A50" s="411" t="s">
        <v>493</v>
      </c>
      <c r="B50" s="75">
        <v>446</v>
      </c>
      <c r="C50" s="75"/>
      <c r="D50" s="75">
        <v>438</v>
      </c>
      <c r="E50" s="731">
        <f t="shared" si="0"/>
        <v>98.206278026905821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zoomScaleNormal="100" workbookViewId="0">
      <selection activeCell="H9" sqref="H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998</v>
      </c>
    </row>
    <row r="2" spans="1:5" ht="15.05" customHeight="1" x14ac:dyDescent="0.25">
      <c r="A2" s="54" t="s">
        <v>969</v>
      </c>
    </row>
    <row r="4" spans="1:5" ht="26.3" x14ac:dyDescent="0.25">
      <c r="A4" s="412" t="s">
        <v>44</v>
      </c>
      <c r="B4" s="413" t="s">
        <v>529</v>
      </c>
      <c r="C4" s="413" t="s">
        <v>530</v>
      </c>
      <c r="D4" s="413" t="s">
        <v>531</v>
      </c>
      <c r="E4" s="413" t="s">
        <v>532</v>
      </c>
    </row>
    <row r="5" spans="1:5" x14ac:dyDescent="0.25">
      <c r="A5" s="546">
        <v>1</v>
      </c>
      <c r="B5" s="384">
        <v>2</v>
      </c>
      <c r="C5" s="384">
        <v>3</v>
      </c>
      <c r="D5" s="384">
        <v>4</v>
      </c>
      <c r="E5" s="384">
        <v>5</v>
      </c>
    </row>
    <row r="6" spans="1:5" x14ac:dyDescent="0.25">
      <c r="A6" s="707" t="s">
        <v>141</v>
      </c>
      <c r="B6" s="393">
        <f>SUM(B7:B15)</f>
        <v>8089</v>
      </c>
      <c r="C6" s="393">
        <f>SUM(C7:C15)</f>
        <v>0</v>
      </c>
      <c r="D6" s="393">
        <f>SUM(D7:D15)</f>
        <v>7423</v>
      </c>
      <c r="E6" s="730">
        <f t="shared" ref="E6:E32" si="0">D6/(B6+C6)*100</f>
        <v>91.766596612683898</v>
      </c>
    </row>
    <row r="7" spans="1:5" x14ac:dyDescent="0.25">
      <c r="A7" s="408" t="s">
        <v>161</v>
      </c>
      <c r="B7" s="73">
        <v>399</v>
      </c>
      <c r="C7" s="73"/>
      <c r="D7" s="73">
        <v>383</v>
      </c>
      <c r="E7" s="729">
        <f t="shared" si="0"/>
        <v>95.989974937343362</v>
      </c>
    </row>
    <row r="8" spans="1:5" x14ac:dyDescent="0.25">
      <c r="A8" s="409" t="s">
        <v>143</v>
      </c>
      <c r="B8" s="73">
        <v>1362</v>
      </c>
      <c r="C8" s="73"/>
      <c r="D8" s="73">
        <v>1233</v>
      </c>
      <c r="E8" s="729">
        <f t="shared" si="0"/>
        <v>90.528634361233486</v>
      </c>
    </row>
    <row r="9" spans="1:5" x14ac:dyDescent="0.25">
      <c r="A9" s="410" t="s">
        <v>146</v>
      </c>
      <c r="B9" s="73">
        <v>316</v>
      </c>
      <c r="C9" s="73"/>
      <c r="D9" s="73">
        <v>306</v>
      </c>
      <c r="E9" s="729">
        <f t="shared" si="0"/>
        <v>96.835443037974684</v>
      </c>
    </row>
    <row r="10" spans="1:5" x14ac:dyDescent="0.25">
      <c r="A10" s="410" t="s">
        <v>147</v>
      </c>
      <c r="B10" s="73">
        <v>828</v>
      </c>
      <c r="C10" s="73"/>
      <c r="D10" s="73">
        <v>756</v>
      </c>
      <c r="E10" s="729">
        <f t="shared" si="0"/>
        <v>91.304347826086953</v>
      </c>
    </row>
    <row r="11" spans="1:5" x14ac:dyDescent="0.25">
      <c r="A11" s="410" t="s">
        <v>178</v>
      </c>
      <c r="B11" s="73">
        <v>290</v>
      </c>
      <c r="C11" s="73"/>
      <c r="D11" s="73">
        <v>278</v>
      </c>
      <c r="E11" s="729">
        <f t="shared" si="0"/>
        <v>95.862068965517238</v>
      </c>
    </row>
    <row r="12" spans="1:5" x14ac:dyDescent="0.25">
      <c r="A12" s="410" t="s">
        <v>148</v>
      </c>
      <c r="B12" s="73">
        <v>994</v>
      </c>
      <c r="C12" s="73"/>
      <c r="D12" s="73">
        <v>851</v>
      </c>
      <c r="E12" s="729">
        <f t="shared" si="0"/>
        <v>85.613682092555337</v>
      </c>
    </row>
    <row r="13" spans="1:5" x14ac:dyDescent="0.25">
      <c r="A13" s="410" t="s">
        <v>71</v>
      </c>
      <c r="B13" s="73">
        <v>1446</v>
      </c>
      <c r="C13" s="73"/>
      <c r="D13" s="73">
        <v>1291</v>
      </c>
      <c r="E13" s="729">
        <f t="shared" si="0"/>
        <v>89.280774550484097</v>
      </c>
    </row>
    <row r="14" spans="1:5" x14ac:dyDescent="0.25">
      <c r="A14" s="409" t="s">
        <v>149</v>
      </c>
      <c r="B14" s="73">
        <v>807</v>
      </c>
      <c r="C14" s="73"/>
      <c r="D14" s="73">
        <v>744</v>
      </c>
      <c r="E14" s="729">
        <f t="shared" si="0"/>
        <v>92.193308550185876</v>
      </c>
    </row>
    <row r="15" spans="1:5" x14ac:dyDescent="0.25">
      <c r="A15" s="411" t="s">
        <v>150</v>
      </c>
      <c r="B15" s="75">
        <v>1647</v>
      </c>
      <c r="C15" s="75"/>
      <c r="D15" s="75">
        <v>1581</v>
      </c>
      <c r="E15" s="731">
        <f t="shared" si="0"/>
        <v>95.992714025500916</v>
      </c>
    </row>
    <row r="16" spans="1:5" x14ac:dyDescent="0.25">
      <c r="A16" s="393" t="s">
        <v>151</v>
      </c>
      <c r="B16" s="707">
        <f>SUM(B17:B24)</f>
        <v>5926</v>
      </c>
      <c r="C16" s="707">
        <f>SUM(C17:C24)</f>
        <v>0</v>
      </c>
      <c r="D16" s="707">
        <f>SUM(D17:D24)</f>
        <v>5136</v>
      </c>
      <c r="E16" s="730">
        <f t="shared" si="0"/>
        <v>86.668916638542015</v>
      </c>
    </row>
    <row r="17" spans="1:5" x14ac:dyDescent="0.25">
      <c r="A17" s="408" t="s">
        <v>103</v>
      </c>
      <c r="B17" s="73">
        <v>1051</v>
      </c>
      <c r="C17" s="73"/>
      <c r="D17" s="73">
        <v>971</v>
      </c>
      <c r="E17" s="729">
        <f t="shared" si="0"/>
        <v>92.38820171265462</v>
      </c>
    </row>
    <row r="18" spans="1:5" x14ac:dyDescent="0.25">
      <c r="A18" s="408" t="s">
        <v>153</v>
      </c>
      <c r="B18" s="73">
        <v>731</v>
      </c>
      <c r="C18" s="73"/>
      <c r="D18" s="73">
        <v>619</v>
      </c>
      <c r="E18" s="729">
        <f t="shared" si="0"/>
        <v>84.678522571819428</v>
      </c>
    </row>
    <row r="19" spans="1:5" x14ac:dyDescent="0.25">
      <c r="A19" s="409" t="s">
        <v>154</v>
      </c>
      <c r="B19" s="73">
        <v>209</v>
      </c>
      <c r="C19" s="73"/>
      <c r="D19" s="73">
        <v>187</v>
      </c>
      <c r="E19" s="729">
        <f t="shared" si="0"/>
        <v>89.473684210526315</v>
      </c>
    </row>
    <row r="20" spans="1:5" x14ac:dyDescent="0.25">
      <c r="A20" s="409" t="s">
        <v>155</v>
      </c>
      <c r="B20" s="73">
        <v>593</v>
      </c>
      <c r="C20" s="73"/>
      <c r="D20" s="73">
        <v>548</v>
      </c>
      <c r="E20" s="729">
        <f t="shared" si="0"/>
        <v>92.4114671163575</v>
      </c>
    </row>
    <row r="21" spans="1:5" x14ac:dyDescent="0.25">
      <c r="A21" s="409" t="s">
        <v>107</v>
      </c>
      <c r="B21" s="73">
        <v>744</v>
      </c>
      <c r="C21" s="73"/>
      <c r="D21" s="73">
        <v>626</v>
      </c>
      <c r="E21" s="729">
        <f t="shared" si="0"/>
        <v>84.13978494623656</v>
      </c>
    </row>
    <row r="22" spans="1:5" x14ac:dyDescent="0.25">
      <c r="A22" s="409" t="s">
        <v>157</v>
      </c>
      <c r="B22" s="73">
        <v>461</v>
      </c>
      <c r="C22" s="73"/>
      <c r="D22" s="73">
        <v>397</v>
      </c>
      <c r="E22" s="729">
        <f t="shared" si="0"/>
        <v>86.117136659436014</v>
      </c>
    </row>
    <row r="23" spans="1:5" x14ac:dyDescent="0.25">
      <c r="A23" s="409" t="s">
        <v>158</v>
      </c>
      <c r="B23" s="73">
        <v>1467</v>
      </c>
      <c r="C23" s="73"/>
      <c r="D23" s="73">
        <v>1269</v>
      </c>
      <c r="E23" s="729">
        <f t="shared" si="0"/>
        <v>86.50306748466258</v>
      </c>
    </row>
    <row r="24" spans="1:5" x14ac:dyDescent="0.25">
      <c r="A24" s="409" t="s">
        <v>428</v>
      </c>
      <c r="B24" s="73">
        <v>670</v>
      </c>
      <c r="C24" s="73"/>
      <c r="D24" s="73">
        <v>519</v>
      </c>
      <c r="E24" s="729">
        <f t="shared" si="0"/>
        <v>77.46268656716417</v>
      </c>
    </row>
    <row r="25" spans="1:5" x14ac:dyDescent="0.25">
      <c r="A25" s="707" t="s">
        <v>167</v>
      </c>
      <c r="B25" s="707">
        <f>SUM(B26:B32)</f>
        <v>7003</v>
      </c>
      <c r="C25" s="707">
        <f>SUM(C26:C32)</f>
        <v>0</v>
      </c>
      <c r="D25" s="707">
        <f>SUM(D26:D32)</f>
        <v>6200</v>
      </c>
      <c r="E25" s="730">
        <f t="shared" si="0"/>
        <v>88.533485649007574</v>
      </c>
    </row>
    <row r="26" spans="1:5" x14ac:dyDescent="0.25">
      <c r="A26" s="409" t="s">
        <v>168</v>
      </c>
      <c r="B26" s="73">
        <v>390</v>
      </c>
      <c r="C26" s="73"/>
      <c r="D26" s="73">
        <v>362</v>
      </c>
      <c r="E26" s="729">
        <f t="shared" si="0"/>
        <v>92.820512820512818</v>
      </c>
    </row>
    <row r="27" spans="1:5" x14ac:dyDescent="0.25">
      <c r="A27" s="408" t="s">
        <v>353</v>
      </c>
      <c r="B27" s="73">
        <v>1744</v>
      </c>
      <c r="C27" s="73"/>
      <c r="D27" s="73">
        <v>1589</v>
      </c>
      <c r="E27" s="729">
        <f t="shared" si="0"/>
        <v>91.112385321100916</v>
      </c>
    </row>
    <row r="28" spans="1:5" x14ac:dyDescent="0.25">
      <c r="A28" s="409" t="s">
        <v>171</v>
      </c>
      <c r="B28" s="73">
        <v>757</v>
      </c>
      <c r="C28" s="73"/>
      <c r="D28" s="73">
        <v>636</v>
      </c>
      <c r="E28" s="729">
        <f t="shared" si="0"/>
        <v>84.015852047556137</v>
      </c>
    </row>
    <row r="29" spans="1:5" x14ac:dyDescent="0.25">
      <c r="A29" s="409" t="s">
        <v>172</v>
      </c>
      <c r="B29" s="73">
        <v>1305</v>
      </c>
      <c r="C29" s="73"/>
      <c r="D29" s="73">
        <v>1050</v>
      </c>
      <c r="E29" s="729">
        <f t="shared" si="0"/>
        <v>80.459770114942529</v>
      </c>
    </row>
    <row r="30" spans="1:5" x14ac:dyDescent="0.25">
      <c r="A30" s="409" t="s">
        <v>126</v>
      </c>
      <c r="B30" s="73">
        <v>765</v>
      </c>
      <c r="C30" s="73"/>
      <c r="D30" s="73">
        <v>710</v>
      </c>
      <c r="E30" s="729">
        <f t="shared" si="0"/>
        <v>92.810457516339866</v>
      </c>
    </row>
    <row r="31" spans="1:5" x14ac:dyDescent="0.25">
      <c r="A31" s="409" t="s">
        <v>648</v>
      </c>
      <c r="B31" s="73">
        <v>1230</v>
      </c>
      <c r="C31" s="73"/>
      <c r="D31" s="73">
        <v>1110</v>
      </c>
      <c r="E31" s="729">
        <f t="shared" si="0"/>
        <v>90.243902439024396</v>
      </c>
    </row>
    <row r="32" spans="1:5" x14ac:dyDescent="0.25">
      <c r="A32" s="411" t="s">
        <v>173</v>
      </c>
      <c r="B32" s="75">
        <v>812</v>
      </c>
      <c r="C32" s="75"/>
      <c r="D32" s="75">
        <v>743</v>
      </c>
      <c r="E32" s="731">
        <f t="shared" si="0"/>
        <v>91.502463054187189</v>
      </c>
    </row>
    <row r="34" spans="1:1" x14ac:dyDescent="0.25">
      <c r="A34" s="90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823</v>
      </c>
    </row>
    <row r="2" spans="1:5" ht="15.05" customHeight="1" x14ac:dyDescent="0.25">
      <c r="A2" s="54" t="s">
        <v>653</v>
      </c>
    </row>
    <row r="4" spans="1:5" ht="26.3" x14ac:dyDescent="0.25">
      <c r="A4" s="412" t="s">
        <v>44</v>
      </c>
      <c r="B4" s="413" t="s">
        <v>529</v>
      </c>
      <c r="C4" s="413" t="s">
        <v>530</v>
      </c>
      <c r="D4" s="413" t="s">
        <v>531</v>
      </c>
      <c r="E4" s="413" t="s">
        <v>532</v>
      </c>
    </row>
    <row r="5" spans="1:5" x14ac:dyDescent="0.25">
      <c r="A5" s="384">
        <v>1</v>
      </c>
      <c r="B5" s="384">
        <v>2</v>
      </c>
      <c r="C5" s="384">
        <v>3</v>
      </c>
      <c r="D5" s="384">
        <v>4</v>
      </c>
      <c r="E5" s="384">
        <v>5</v>
      </c>
    </row>
    <row r="7" spans="1:5" x14ac:dyDescent="0.25">
      <c r="A7" s="90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workbookViewId="0">
      <selection activeCell="L11" sqref="L11"/>
    </sheetView>
  </sheetViews>
  <sheetFormatPr defaultColWidth="9.109375" defaultRowHeight="13.15" x14ac:dyDescent="0.25"/>
  <cols>
    <col min="1" max="4" width="9.109375" style="54"/>
    <col min="5" max="5" width="8.109375" style="54" customWidth="1"/>
    <col min="6" max="8" width="12.77734375" style="54" customWidth="1"/>
    <col min="9" max="16384" width="9.109375" style="54"/>
  </cols>
  <sheetData>
    <row r="1" spans="1:8" ht="15.05" x14ac:dyDescent="0.3">
      <c r="A1" s="76" t="s">
        <v>310</v>
      </c>
      <c r="B1" s="76" t="s">
        <v>331</v>
      </c>
    </row>
    <row r="2" spans="1:8" ht="16.45" customHeight="1" x14ac:dyDescent="0.25"/>
    <row r="3" spans="1:8" ht="20.05" customHeight="1" x14ac:dyDescent="0.25">
      <c r="A3" s="385" t="s">
        <v>17</v>
      </c>
      <c r="B3" s="372"/>
      <c r="C3" s="372"/>
      <c r="D3" s="372"/>
      <c r="E3" s="372"/>
      <c r="F3" s="939" t="s">
        <v>464</v>
      </c>
      <c r="G3" s="940"/>
      <c r="H3" s="667" t="s">
        <v>18</v>
      </c>
    </row>
    <row r="4" spans="1:8" ht="27.7" customHeight="1" x14ac:dyDescent="0.25">
      <c r="A4" s="382"/>
      <c r="B4" s="374"/>
      <c r="C4" s="374"/>
      <c r="D4" s="374"/>
      <c r="E4" s="374"/>
      <c r="F4" s="733" t="s">
        <v>970</v>
      </c>
      <c r="G4" s="733" t="s">
        <v>1000</v>
      </c>
      <c r="H4" s="411"/>
    </row>
    <row r="5" spans="1:8" ht="20.05" customHeight="1" x14ac:dyDescent="0.25">
      <c r="A5" s="734" t="s">
        <v>182</v>
      </c>
      <c r="B5" s="414"/>
      <c r="C5" s="377"/>
      <c r="D5" s="377"/>
      <c r="E5" s="377"/>
      <c r="F5" s="735">
        <v>7522</v>
      </c>
      <c r="G5" s="735">
        <v>7799</v>
      </c>
      <c r="H5" s="559">
        <v>277</v>
      </c>
    </row>
    <row r="6" spans="1:8" ht="20.05" customHeight="1" x14ac:dyDescent="0.25">
      <c r="A6" s="379" t="s">
        <v>183</v>
      </c>
      <c r="B6" s="380"/>
      <c r="C6" s="380"/>
      <c r="D6" s="380"/>
      <c r="E6" s="380"/>
      <c r="F6" s="72">
        <v>1335</v>
      </c>
      <c r="G6" s="72">
        <v>1521</v>
      </c>
      <c r="H6" s="73">
        <v>186</v>
      </c>
    </row>
    <row r="7" spans="1:8" ht="20.05" customHeight="1" x14ac:dyDescent="0.25">
      <c r="A7" s="379" t="s">
        <v>184</v>
      </c>
      <c r="B7" s="380"/>
      <c r="C7" s="380"/>
      <c r="D7" s="380"/>
      <c r="E7" s="380"/>
      <c r="F7" s="72">
        <v>4989</v>
      </c>
      <c r="G7" s="72">
        <v>5097</v>
      </c>
      <c r="H7" s="73">
        <v>108</v>
      </c>
    </row>
    <row r="8" spans="1:8" ht="20.05" customHeight="1" x14ac:dyDescent="0.25">
      <c r="A8" s="382" t="s">
        <v>185</v>
      </c>
      <c r="B8" s="374"/>
      <c r="C8" s="374"/>
      <c r="D8" s="374"/>
      <c r="E8" s="374"/>
      <c r="F8" s="74">
        <v>1198</v>
      </c>
      <c r="G8" s="74">
        <v>1181</v>
      </c>
      <c r="H8" s="75">
        <v>-17</v>
      </c>
    </row>
    <row r="9" spans="1:8" ht="20.05" customHeight="1" x14ac:dyDescent="0.25">
      <c r="A9" s="734" t="s">
        <v>186</v>
      </c>
      <c r="B9" s="414"/>
      <c r="C9" s="377"/>
      <c r="D9" s="377"/>
      <c r="E9" s="377"/>
      <c r="F9" s="735">
        <v>7643</v>
      </c>
      <c r="G9" s="735">
        <v>8158</v>
      </c>
      <c r="H9" s="559">
        <v>515</v>
      </c>
    </row>
    <row r="10" spans="1:8" ht="20.05" customHeight="1" x14ac:dyDescent="0.25">
      <c r="A10" s="379" t="s">
        <v>183</v>
      </c>
      <c r="B10" s="380"/>
      <c r="C10" s="380"/>
      <c r="D10" s="380"/>
      <c r="E10" s="380"/>
      <c r="F10" s="72">
        <v>1017</v>
      </c>
      <c r="G10" s="72">
        <v>1127</v>
      </c>
      <c r="H10" s="73">
        <v>110</v>
      </c>
    </row>
    <row r="11" spans="1:8" ht="20.05" customHeight="1" x14ac:dyDescent="0.25">
      <c r="A11" s="379" t="s">
        <v>184</v>
      </c>
      <c r="B11" s="380"/>
      <c r="C11" s="380"/>
      <c r="D11" s="380"/>
      <c r="E11" s="380"/>
      <c r="F11" s="72">
        <v>4919</v>
      </c>
      <c r="G11" s="72">
        <v>5366</v>
      </c>
      <c r="H11" s="73">
        <v>447</v>
      </c>
    </row>
    <row r="12" spans="1:8" ht="20.05" customHeight="1" x14ac:dyDescent="0.25">
      <c r="A12" s="382" t="s">
        <v>185</v>
      </c>
      <c r="B12" s="374"/>
      <c r="C12" s="374"/>
      <c r="D12" s="374"/>
      <c r="E12" s="374"/>
      <c r="F12" s="74">
        <v>1707</v>
      </c>
      <c r="G12" s="74">
        <v>1665</v>
      </c>
      <c r="H12" s="75">
        <v>-42</v>
      </c>
    </row>
    <row r="14" spans="1:8" ht="15.05" x14ac:dyDescent="0.3">
      <c r="A14" s="70" t="s">
        <v>1050</v>
      </c>
      <c r="B14" s="70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K9" sqref="K9"/>
    </sheetView>
  </sheetViews>
  <sheetFormatPr defaultColWidth="9.109375" defaultRowHeight="13.15" x14ac:dyDescent="0.25"/>
  <cols>
    <col min="1" max="1" width="14.109375" style="54" customWidth="1"/>
    <col min="2" max="8" width="12.77734375" style="54" customWidth="1"/>
    <col min="9" max="16384" width="9.109375" style="54"/>
  </cols>
  <sheetData>
    <row r="1" spans="1:8" ht="15.05" x14ac:dyDescent="0.3">
      <c r="A1" s="76" t="s">
        <v>467</v>
      </c>
      <c r="B1" s="76" t="s">
        <v>431</v>
      </c>
    </row>
    <row r="2" spans="1:8" ht="18" customHeight="1" x14ac:dyDescent="0.25"/>
    <row r="3" spans="1:8" ht="18" customHeight="1" x14ac:dyDescent="0.25">
      <c r="A3" s="941" t="s">
        <v>24</v>
      </c>
      <c r="B3" s="944" t="s">
        <v>28</v>
      </c>
      <c r="C3" s="945"/>
      <c r="D3" s="949" t="s">
        <v>18</v>
      </c>
      <c r="E3" s="923" t="s">
        <v>433</v>
      </c>
      <c r="F3" s="948"/>
      <c r="G3" s="948"/>
      <c r="H3" s="924"/>
    </row>
    <row r="4" spans="1:8" ht="18" customHeight="1" x14ac:dyDescent="0.25">
      <c r="A4" s="942"/>
      <c r="B4" s="946"/>
      <c r="C4" s="947"/>
      <c r="D4" s="950"/>
      <c r="E4" s="923" t="s">
        <v>434</v>
      </c>
      <c r="F4" s="924"/>
      <c r="G4" s="923" t="s">
        <v>302</v>
      </c>
      <c r="H4" s="924"/>
    </row>
    <row r="5" spans="1:8" ht="18" customHeight="1" x14ac:dyDescent="0.25">
      <c r="A5" s="943"/>
      <c r="B5" s="694">
        <v>45351</v>
      </c>
      <c r="C5" s="694">
        <v>45382</v>
      </c>
      <c r="D5" s="415"/>
      <c r="E5" s="694">
        <v>45351</v>
      </c>
      <c r="F5" s="694">
        <v>45382</v>
      </c>
      <c r="G5" s="694">
        <v>45351</v>
      </c>
      <c r="H5" s="694">
        <v>45382</v>
      </c>
    </row>
    <row r="6" spans="1:8" ht="18" customHeight="1" x14ac:dyDescent="0.25">
      <c r="A6" s="737" t="s">
        <v>28</v>
      </c>
      <c r="B6" s="392">
        <v>6934</v>
      </c>
      <c r="C6" s="392">
        <v>6881</v>
      </c>
      <c r="D6" s="707">
        <v>-53</v>
      </c>
      <c r="E6" s="392">
        <v>5942</v>
      </c>
      <c r="F6" s="392">
        <v>5832</v>
      </c>
      <c r="G6" s="393">
        <v>992</v>
      </c>
      <c r="H6" s="393">
        <v>1049</v>
      </c>
    </row>
    <row r="7" spans="1:8" ht="18" customHeight="1" x14ac:dyDescent="0.25">
      <c r="A7" s="408" t="s">
        <v>30</v>
      </c>
      <c r="B7" s="681">
        <v>762</v>
      </c>
      <c r="C7" s="552">
        <v>784</v>
      </c>
      <c r="D7" s="107">
        <v>22</v>
      </c>
      <c r="E7" s="72">
        <v>606</v>
      </c>
      <c r="F7" s="72">
        <v>641</v>
      </c>
      <c r="G7" s="72">
        <v>156</v>
      </c>
      <c r="H7" s="73">
        <v>143</v>
      </c>
    </row>
    <row r="8" spans="1:8" ht="18" customHeight="1" x14ac:dyDescent="0.25">
      <c r="A8" s="409" t="s">
        <v>32</v>
      </c>
      <c r="B8" s="681">
        <v>762</v>
      </c>
      <c r="C8" s="552">
        <v>769</v>
      </c>
      <c r="D8" s="107">
        <v>7</v>
      </c>
      <c r="E8" s="72">
        <v>676</v>
      </c>
      <c r="F8" s="72">
        <v>666</v>
      </c>
      <c r="G8" s="72">
        <v>86</v>
      </c>
      <c r="H8" s="73">
        <v>103</v>
      </c>
    </row>
    <row r="9" spans="1:8" ht="18" customHeight="1" x14ac:dyDescent="0.25">
      <c r="A9" s="409" t="s">
        <v>33</v>
      </c>
      <c r="B9" s="681">
        <v>596</v>
      </c>
      <c r="C9" s="552">
        <v>646</v>
      </c>
      <c r="D9" s="107">
        <v>50</v>
      </c>
      <c r="E9" s="72">
        <v>472</v>
      </c>
      <c r="F9" s="72">
        <v>498</v>
      </c>
      <c r="G9" s="72">
        <v>124</v>
      </c>
      <c r="H9" s="73">
        <v>148</v>
      </c>
    </row>
    <row r="10" spans="1:8" ht="18" customHeight="1" x14ac:dyDescent="0.25">
      <c r="A10" s="409" t="s">
        <v>34</v>
      </c>
      <c r="B10" s="681">
        <v>416</v>
      </c>
      <c r="C10" s="552">
        <v>400</v>
      </c>
      <c r="D10" s="107">
        <v>-16</v>
      </c>
      <c r="E10" s="72">
        <v>361</v>
      </c>
      <c r="F10" s="72">
        <v>341</v>
      </c>
      <c r="G10" s="72">
        <v>55</v>
      </c>
      <c r="H10" s="73">
        <v>59</v>
      </c>
    </row>
    <row r="11" spans="1:8" ht="18" customHeight="1" x14ac:dyDescent="0.25">
      <c r="A11" s="409" t="s">
        <v>35</v>
      </c>
      <c r="B11" s="681">
        <v>585</v>
      </c>
      <c r="C11" s="552">
        <v>471</v>
      </c>
      <c r="D11" s="107">
        <v>-114</v>
      </c>
      <c r="E11" s="72">
        <v>521</v>
      </c>
      <c r="F11" s="72">
        <v>413</v>
      </c>
      <c r="G11" s="72">
        <v>64</v>
      </c>
      <c r="H11" s="73">
        <v>58</v>
      </c>
    </row>
    <row r="12" spans="1:8" ht="18" customHeight="1" x14ac:dyDescent="0.25">
      <c r="A12" s="409" t="s">
        <v>36</v>
      </c>
      <c r="B12" s="681">
        <v>648</v>
      </c>
      <c r="C12" s="552">
        <v>675</v>
      </c>
      <c r="D12" s="107">
        <v>27</v>
      </c>
      <c r="E12" s="72">
        <v>560</v>
      </c>
      <c r="F12" s="72">
        <v>592</v>
      </c>
      <c r="G12" s="72">
        <v>88</v>
      </c>
      <c r="H12" s="73">
        <v>83</v>
      </c>
    </row>
    <row r="13" spans="1:8" ht="18" customHeight="1" x14ac:dyDescent="0.25">
      <c r="A13" s="409" t="s">
        <v>37</v>
      </c>
      <c r="B13" s="681">
        <v>537</v>
      </c>
      <c r="C13" s="552">
        <v>508</v>
      </c>
      <c r="D13" s="107">
        <v>-29</v>
      </c>
      <c r="E13" s="72">
        <v>454</v>
      </c>
      <c r="F13" s="72">
        <v>411</v>
      </c>
      <c r="G13" s="72">
        <v>83</v>
      </c>
      <c r="H13" s="73">
        <v>97</v>
      </c>
    </row>
    <row r="14" spans="1:8" ht="18" customHeight="1" x14ac:dyDescent="0.25">
      <c r="A14" s="409" t="s">
        <v>38</v>
      </c>
      <c r="B14" s="681">
        <v>709</v>
      </c>
      <c r="C14" s="552">
        <v>776</v>
      </c>
      <c r="D14" s="107">
        <v>67</v>
      </c>
      <c r="E14" s="72">
        <v>611</v>
      </c>
      <c r="F14" s="72">
        <v>680</v>
      </c>
      <c r="G14" s="72">
        <v>98</v>
      </c>
      <c r="H14" s="73">
        <v>96</v>
      </c>
    </row>
    <row r="15" spans="1:8" ht="18" customHeight="1" x14ac:dyDescent="0.25">
      <c r="A15" s="409" t="s">
        <v>39</v>
      </c>
      <c r="B15" s="681">
        <v>756</v>
      </c>
      <c r="C15" s="552">
        <v>681</v>
      </c>
      <c r="D15" s="107">
        <v>-75</v>
      </c>
      <c r="E15" s="72">
        <v>666</v>
      </c>
      <c r="F15" s="72">
        <v>586</v>
      </c>
      <c r="G15" s="72">
        <v>90</v>
      </c>
      <c r="H15" s="73">
        <v>95</v>
      </c>
    </row>
    <row r="16" spans="1:8" ht="18" customHeight="1" x14ac:dyDescent="0.25">
      <c r="A16" s="409" t="s">
        <v>40</v>
      </c>
      <c r="B16" s="681">
        <v>428</v>
      </c>
      <c r="C16" s="552">
        <v>418</v>
      </c>
      <c r="D16" s="107">
        <v>-10</v>
      </c>
      <c r="E16" s="72">
        <v>394</v>
      </c>
      <c r="F16" s="72">
        <v>372</v>
      </c>
      <c r="G16" s="72">
        <v>34</v>
      </c>
      <c r="H16" s="73">
        <v>46</v>
      </c>
    </row>
    <row r="17" spans="1:8" ht="18" customHeight="1" x14ac:dyDescent="0.25">
      <c r="A17" s="732" t="s">
        <v>42</v>
      </c>
      <c r="B17" s="108">
        <v>735</v>
      </c>
      <c r="C17" s="392">
        <v>753</v>
      </c>
      <c r="D17" s="109">
        <v>18</v>
      </c>
      <c r="E17" s="74">
        <v>621</v>
      </c>
      <c r="F17" s="74">
        <v>632</v>
      </c>
      <c r="G17" s="74">
        <v>114</v>
      </c>
      <c r="H17" s="75">
        <v>121</v>
      </c>
    </row>
    <row r="18" spans="1:8" ht="17.399999999999999" customHeight="1" x14ac:dyDescent="0.25"/>
    <row r="19" spans="1:8" ht="17.399999999999999" customHeight="1" x14ac:dyDescent="0.3">
      <c r="A19" s="110" t="s">
        <v>1001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M11" sqref="M11"/>
    </sheetView>
  </sheetViews>
  <sheetFormatPr defaultColWidth="9.109375" defaultRowHeight="13.15" x14ac:dyDescent="0.25"/>
  <cols>
    <col min="1" max="2" width="9.109375" style="54"/>
    <col min="3" max="10" width="10.77734375" style="54" customWidth="1"/>
    <col min="11" max="16384" width="9.109375" style="54"/>
  </cols>
  <sheetData>
    <row r="1" spans="1:10" ht="15.05" x14ac:dyDescent="0.3">
      <c r="A1" s="76" t="s">
        <v>449</v>
      </c>
      <c r="B1" s="76" t="s">
        <v>311</v>
      </c>
    </row>
    <row r="2" spans="1:10" ht="18" customHeight="1" x14ac:dyDescent="0.25"/>
    <row r="3" spans="1:10" ht="33.85" customHeight="1" x14ac:dyDescent="0.25">
      <c r="A3" s="385" t="s">
        <v>17</v>
      </c>
      <c r="B3" s="373"/>
      <c r="C3" s="951" t="s">
        <v>28</v>
      </c>
      <c r="D3" s="952"/>
      <c r="E3" s="953" t="s">
        <v>21</v>
      </c>
      <c r="F3" s="954"/>
      <c r="G3" s="955" t="s">
        <v>22</v>
      </c>
      <c r="H3" s="956"/>
      <c r="I3" s="955" t="s">
        <v>23</v>
      </c>
      <c r="J3" s="956"/>
    </row>
    <row r="4" spans="1:10" ht="18" customHeight="1" x14ac:dyDescent="0.25">
      <c r="A4" s="379"/>
      <c r="B4" s="381"/>
      <c r="C4" s="738">
        <v>45351</v>
      </c>
      <c r="D4" s="694">
        <v>45382</v>
      </c>
      <c r="E4" s="738">
        <v>45351</v>
      </c>
      <c r="F4" s="694">
        <v>45382</v>
      </c>
      <c r="G4" s="738">
        <v>45351</v>
      </c>
      <c r="H4" s="694">
        <v>45382</v>
      </c>
      <c r="I4" s="738">
        <v>45351</v>
      </c>
      <c r="J4" s="694">
        <v>45382</v>
      </c>
    </row>
    <row r="5" spans="1:10" ht="18" customHeight="1" x14ac:dyDescent="0.25">
      <c r="A5" s="739" t="s">
        <v>19</v>
      </c>
      <c r="B5" s="740"/>
      <c r="C5" s="111">
        <v>74417</v>
      </c>
      <c r="D5" s="111">
        <v>74042</v>
      </c>
      <c r="E5" s="111">
        <v>8259</v>
      </c>
      <c r="F5" s="111">
        <v>8288</v>
      </c>
      <c r="G5" s="111">
        <v>64904</v>
      </c>
      <c r="H5" s="111">
        <v>64559</v>
      </c>
      <c r="I5" s="111">
        <v>1254</v>
      </c>
      <c r="J5" s="111">
        <v>1195</v>
      </c>
    </row>
    <row r="6" spans="1:10" ht="18" customHeight="1" x14ac:dyDescent="0.25">
      <c r="A6" s="557" t="s">
        <v>312</v>
      </c>
      <c r="B6" s="378"/>
      <c r="C6" s="741">
        <v>70594</v>
      </c>
      <c r="D6" s="741">
        <v>70249</v>
      </c>
      <c r="E6" s="741">
        <v>7729</v>
      </c>
      <c r="F6" s="741">
        <v>7777</v>
      </c>
      <c r="G6" s="741">
        <v>61709</v>
      </c>
      <c r="H6" s="741">
        <v>61383</v>
      </c>
      <c r="I6" s="741">
        <v>1156</v>
      </c>
      <c r="J6" s="741">
        <v>1089</v>
      </c>
    </row>
    <row r="7" spans="1:10" ht="18" customHeight="1" x14ac:dyDescent="0.25">
      <c r="A7" s="560" t="s">
        <v>306</v>
      </c>
      <c r="B7" s="381"/>
      <c r="C7" s="742">
        <v>1014</v>
      </c>
      <c r="D7" s="742">
        <v>1017</v>
      </c>
      <c r="E7" s="558">
        <v>399</v>
      </c>
      <c r="F7" s="558">
        <v>399</v>
      </c>
      <c r="G7" s="558">
        <v>585</v>
      </c>
      <c r="H7" s="558">
        <v>584</v>
      </c>
      <c r="I7" s="558">
        <v>30</v>
      </c>
      <c r="J7" s="558">
        <v>34</v>
      </c>
    </row>
    <row r="8" spans="1:10" ht="18" customHeight="1" x14ac:dyDescent="0.25">
      <c r="A8" s="560" t="s">
        <v>307</v>
      </c>
      <c r="B8" s="381"/>
      <c r="C8" s="89">
        <v>69580</v>
      </c>
      <c r="D8" s="89">
        <v>69232</v>
      </c>
      <c r="E8" s="558">
        <v>7330</v>
      </c>
      <c r="F8" s="558">
        <v>7378</v>
      </c>
      <c r="G8" s="558">
        <v>61124</v>
      </c>
      <c r="H8" s="558">
        <v>60799</v>
      </c>
      <c r="I8" s="558">
        <v>1126</v>
      </c>
      <c r="J8" s="558">
        <v>1055</v>
      </c>
    </row>
    <row r="9" spans="1:10" ht="18" customHeight="1" x14ac:dyDescent="0.25">
      <c r="A9" s="743" t="s">
        <v>305</v>
      </c>
      <c r="B9" s="740"/>
      <c r="C9" s="741">
        <v>3823</v>
      </c>
      <c r="D9" s="741">
        <v>3793</v>
      </c>
      <c r="E9" s="741">
        <v>530</v>
      </c>
      <c r="F9" s="741">
        <v>511</v>
      </c>
      <c r="G9" s="741">
        <v>3195</v>
      </c>
      <c r="H9" s="741">
        <v>3176</v>
      </c>
      <c r="I9" s="741">
        <v>98</v>
      </c>
      <c r="J9" s="741">
        <v>106</v>
      </c>
    </row>
    <row r="10" spans="1:10" ht="18" customHeight="1" x14ac:dyDescent="0.25">
      <c r="A10" s="560" t="s">
        <v>308</v>
      </c>
      <c r="B10" s="381"/>
      <c r="C10" s="742">
        <v>55</v>
      </c>
      <c r="D10" s="742">
        <v>53</v>
      </c>
      <c r="E10" s="558">
        <v>32</v>
      </c>
      <c r="F10" s="558">
        <v>31</v>
      </c>
      <c r="G10" s="558">
        <v>22</v>
      </c>
      <c r="H10" s="558">
        <v>22</v>
      </c>
      <c r="I10" s="558">
        <v>1</v>
      </c>
      <c r="J10" s="558">
        <v>0</v>
      </c>
    </row>
    <row r="11" spans="1:10" ht="18" customHeight="1" x14ac:dyDescent="0.25">
      <c r="A11" s="744" t="s">
        <v>309</v>
      </c>
      <c r="B11" s="375"/>
      <c r="C11" s="89">
        <v>3768</v>
      </c>
      <c r="D11" s="89">
        <v>3740</v>
      </c>
      <c r="E11" s="89">
        <v>498</v>
      </c>
      <c r="F11" s="89">
        <v>480</v>
      </c>
      <c r="G11" s="89">
        <v>3173</v>
      </c>
      <c r="H11" s="89">
        <v>3154</v>
      </c>
      <c r="I11" s="89">
        <v>97</v>
      </c>
      <c r="J11" s="89">
        <v>106</v>
      </c>
    </row>
    <row r="14" spans="1:10" ht="15.05" x14ac:dyDescent="0.3">
      <c r="A14" s="70" t="s">
        <v>783</v>
      </c>
      <c r="B14" s="70"/>
    </row>
    <row r="15" spans="1:10" ht="15.05" x14ac:dyDescent="0.3">
      <c r="A15" s="70"/>
      <c r="B15" s="70" t="s">
        <v>1002</v>
      </c>
    </row>
    <row r="18" ht="13.65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>
      <selection activeCell="D30" sqref="D30"/>
    </sheetView>
  </sheetViews>
  <sheetFormatPr defaultColWidth="9.109375" defaultRowHeight="13.15" x14ac:dyDescent="0.25"/>
  <cols>
    <col min="1" max="1" width="11" style="54" customWidth="1"/>
    <col min="2" max="2" width="18.21875" style="54" customWidth="1"/>
    <col min="3" max="7" width="11.77734375" style="54" customWidth="1"/>
    <col min="8" max="8" width="12.88671875" style="54" customWidth="1"/>
    <col min="9" max="9" width="12.6640625" style="54" customWidth="1"/>
    <col min="10" max="10" width="9.77734375" style="54" customWidth="1"/>
    <col min="11" max="16384" width="9.109375" style="54"/>
  </cols>
  <sheetData>
    <row r="1" spans="1:9" ht="15.05" x14ac:dyDescent="0.3">
      <c r="A1" s="76" t="s">
        <v>450</v>
      </c>
      <c r="B1" s="76" t="s">
        <v>508</v>
      </c>
      <c r="C1" s="112"/>
    </row>
    <row r="2" spans="1:9" ht="15.05" customHeight="1" x14ac:dyDescent="0.25"/>
    <row r="3" spans="1:9" ht="15.65" x14ac:dyDescent="0.3">
      <c r="A3" s="371" t="s">
        <v>438</v>
      </c>
      <c r="B3" s="745"/>
      <c r="C3" s="957" t="s">
        <v>28</v>
      </c>
      <c r="D3" s="958"/>
      <c r="E3" s="667" t="s">
        <v>48</v>
      </c>
      <c r="F3" s="959" t="s">
        <v>439</v>
      </c>
      <c r="G3" s="960"/>
      <c r="H3" s="960"/>
      <c r="I3" s="961"/>
    </row>
    <row r="4" spans="1:9" ht="15.65" x14ac:dyDescent="0.3">
      <c r="A4" s="416" t="s">
        <v>440</v>
      </c>
      <c r="B4" s="746"/>
      <c r="C4" s="738">
        <v>45351</v>
      </c>
      <c r="D4" s="738">
        <v>45382</v>
      </c>
      <c r="E4" s="391" t="s">
        <v>335</v>
      </c>
      <c r="F4" s="666" t="s">
        <v>441</v>
      </c>
      <c r="G4" s="666" t="s">
        <v>442</v>
      </c>
      <c r="H4" s="666" t="s">
        <v>443</v>
      </c>
      <c r="I4" s="666" t="s">
        <v>655</v>
      </c>
    </row>
    <row r="5" spans="1:9" ht="16.3" thickBot="1" x14ac:dyDescent="0.35">
      <c r="A5" s="747" t="s">
        <v>4</v>
      </c>
      <c r="B5" s="748"/>
      <c r="C5" s="749">
        <v>66158</v>
      </c>
      <c r="D5" s="750">
        <v>65754</v>
      </c>
      <c r="E5" s="751">
        <v>1</v>
      </c>
      <c r="F5" s="752">
        <v>34552</v>
      </c>
      <c r="G5" s="749">
        <v>28372</v>
      </c>
      <c r="H5" s="753">
        <v>1363</v>
      </c>
      <c r="I5" s="750">
        <v>1467</v>
      </c>
    </row>
    <row r="6" spans="1:9" ht="15.65" thickTop="1" x14ac:dyDescent="0.3">
      <c r="A6" s="385"/>
      <c r="B6" s="754" t="s">
        <v>444</v>
      </c>
      <c r="C6" s="755">
        <v>31029</v>
      </c>
      <c r="D6" s="756">
        <v>30382</v>
      </c>
      <c r="E6" s="757">
        <v>0.4620555403473553</v>
      </c>
      <c r="F6" s="416">
        <v>17676</v>
      </c>
      <c r="G6" s="756">
        <v>12547</v>
      </c>
      <c r="H6" s="758">
        <v>159</v>
      </c>
      <c r="I6" s="759"/>
    </row>
    <row r="7" spans="1:9" ht="15.05" x14ac:dyDescent="0.3">
      <c r="A7" s="379" t="s">
        <v>445</v>
      </c>
      <c r="B7" s="758" t="s">
        <v>446</v>
      </c>
      <c r="C7" s="113">
        <v>28877</v>
      </c>
      <c r="D7" s="756">
        <v>28791</v>
      </c>
      <c r="E7" s="757">
        <v>0.43785929373117988</v>
      </c>
      <c r="F7" s="416">
        <v>13061</v>
      </c>
      <c r="G7" s="756">
        <v>14530</v>
      </c>
      <c r="H7" s="758">
        <v>1200</v>
      </c>
      <c r="I7" s="759"/>
    </row>
    <row r="8" spans="1:9" ht="15.05" x14ac:dyDescent="0.3">
      <c r="A8" s="379"/>
      <c r="B8" s="758" t="s">
        <v>447</v>
      </c>
      <c r="C8" s="113">
        <v>5116</v>
      </c>
      <c r="D8" s="756">
        <v>5114</v>
      </c>
      <c r="E8" s="757">
        <v>7.7774736137725467E-2</v>
      </c>
      <c r="F8" s="416">
        <v>3815</v>
      </c>
      <c r="G8" s="756">
        <v>1295</v>
      </c>
      <c r="H8" s="758">
        <v>4</v>
      </c>
      <c r="I8" s="759"/>
    </row>
    <row r="9" spans="1:9" ht="15.65" thickBot="1" x14ac:dyDescent="0.35">
      <c r="A9" s="760"/>
      <c r="B9" s="761" t="s">
        <v>654</v>
      </c>
      <c r="C9" s="762">
        <v>1136</v>
      </c>
      <c r="D9" s="763">
        <v>1467</v>
      </c>
      <c r="E9" s="764">
        <v>2.2310429783739393E-2</v>
      </c>
      <c r="F9" s="765"/>
      <c r="G9" s="766"/>
      <c r="H9" s="767"/>
      <c r="I9" s="768"/>
    </row>
    <row r="10" spans="1:9" ht="15.05" x14ac:dyDescent="0.3">
      <c r="A10" s="769" t="s">
        <v>332</v>
      </c>
      <c r="B10" s="770"/>
      <c r="C10" s="771">
        <v>623</v>
      </c>
      <c r="D10" s="771">
        <v>619</v>
      </c>
      <c r="E10" s="772"/>
      <c r="F10" s="771">
        <v>377</v>
      </c>
      <c r="G10" s="771">
        <v>242</v>
      </c>
      <c r="H10" s="771">
        <v>0</v>
      </c>
      <c r="I10" s="773"/>
    </row>
    <row r="11" spans="1:9" ht="15.05" x14ac:dyDescent="0.3">
      <c r="A11" s="385"/>
      <c r="B11" s="754" t="s">
        <v>444</v>
      </c>
      <c r="C11" s="755">
        <v>27</v>
      </c>
      <c r="D11" s="774">
        <v>24</v>
      </c>
      <c r="E11" s="775" t="s">
        <v>8</v>
      </c>
      <c r="F11" s="774">
        <v>12</v>
      </c>
      <c r="G11" s="774">
        <v>12</v>
      </c>
      <c r="H11" s="774">
        <v>0</v>
      </c>
      <c r="I11" s="759"/>
    </row>
    <row r="12" spans="1:9" ht="15.05" x14ac:dyDescent="0.3">
      <c r="A12" s="379" t="s">
        <v>445</v>
      </c>
      <c r="B12" s="758" t="s">
        <v>446</v>
      </c>
      <c r="C12" s="113">
        <v>557</v>
      </c>
      <c r="D12" s="756">
        <v>547</v>
      </c>
      <c r="E12" s="757">
        <v>9.4138759619186666E-3</v>
      </c>
      <c r="F12" s="756">
        <v>328</v>
      </c>
      <c r="G12" s="756">
        <v>219</v>
      </c>
      <c r="H12" s="756">
        <v>0</v>
      </c>
      <c r="I12" s="759"/>
    </row>
    <row r="13" spans="1:9" ht="15.65" thickBot="1" x14ac:dyDescent="0.35">
      <c r="A13" s="379"/>
      <c r="B13" s="758" t="s">
        <v>447</v>
      </c>
      <c r="C13" s="113">
        <v>39</v>
      </c>
      <c r="D13" s="776">
        <v>48</v>
      </c>
      <c r="E13" s="777"/>
      <c r="F13" s="776">
        <v>37</v>
      </c>
      <c r="G13" s="776">
        <v>11</v>
      </c>
      <c r="H13" s="776">
        <v>0</v>
      </c>
      <c r="I13" s="778"/>
    </row>
    <row r="14" spans="1:9" ht="15.65" thickTop="1" x14ac:dyDescent="0.3">
      <c r="A14" s="779" t="s">
        <v>334</v>
      </c>
      <c r="B14" s="780"/>
      <c r="C14" s="781">
        <v>24546</v>
      </c>
      <c r="D14" s="781">
        <v>24167</v>
      </c>
      <c r="E14" s="782"/>
      <c r="F14" s="781">
        <v>12390</v>
      </c>
      <c r="G14" s="781">
        <v>11015</v>
      </c>
      <c r="H14" s="781">
        <v>762</v>
      </c>
      <c r="I14" s="783"/>
    </row>
    <row r="15" spans="1:9" ht="15.05" x14ac:dyDescent="0.3">
      <c r="A15" s="385"/>
      <c r="B15" s="754" t="s">
        <v>444</v>
      </c>
      <c r="C15" s="755">
        <v>10423</v>
      </c>
      <c r="D15" s="774">
        <v>10142</v>
      </c>
      <c r="E15" s="775" t="s">
        <v>9</v>
      </c>
      <c r="F15" s="774">
        <v>5736</v>
      </c>
      <c r="G15" s="774">
        <v>4326</v>
      </c>
      <c r="H15" s="774">
        <v>80</v>
      </c>
      <c r="I15" s="759"/>
    </row>
    <row r="16" spans="1:9" ht="15.05" x14ac:dyDescent="0.3">
      <c r="A16" s="379" t="s">
        <v>445</v>
      </c>
      <c r="B16" s="758" t="s">
        <v>446</v>
      </c>
      <c r="C16" s="113">
        <v>12034</v>
      </c>
      <c r="D16" s="756">
        <v>11967</v>
      </c>
      <c r="E16" s="757">
        <v>0.36753657572162912</v>
      </c>
      <c r="F16" s="756">
        <v>5135</v>
      </c>
      <c r="G16" s="756">
        <v>6153</v>
      </c>
      <c r="H16" s="756">
        <v>679</v>
      </c>
      <c r="I16" s="759"/>
    </row>
    <row r="17" spans="1:9" ht="15.65" thickBot="1" x14ac:dyDescent="0.35">
      <c r="A17" s="379"/>
      <c r="B17" s="758" t="s">
        <v>447</v>
      </c>
      <c r="C17" s="113">
        <v>2089</v>
      </c>
      <c r="D17" s="776">
        <v>2058</v>
      </c>
      <c r="E17" s="784"/>
      <c r="F17" s="776">
        <v>1519</v>
      </c>
      <c r="G17" s="776">
        <v>536</v>
      </c>
      <c r="H17" s="776">
        <v>3</v>
      </c>
      <c r="I17" s="778"/>
    </row>
    <row r="18" spans="1:9" ht="15.65" thickTop="1" x14ac:dyDescent="0.3">
      <c r="A18" s="785" t="s">
        <v>333</v>
      </c>
      <c r="B18" s="780"/>
      <c r="C18" s="781">
        <v>39853</v>
      </c>
      <c r="D18" s="781">
        <v>39501</v>
      </c>
      <c r="E18" s="782"/>
      <c r="F18" s="781">
        <v>21785</v>
      </c>
      <c r="G18" s="781">
        <v>17115</v>
      </c>
      <c r="H18" s="781">
        <v>601</v>
      </c>
      <c r="I18" s="783"/>
    </row>
    <row r="19" spans="1:9" ht="15.05" x14ac:dyDescent="0.3">
      <c r="A19" s="385"/>
      <c r="B19" s="754" t="s">
        <v>444</v>
      </c>
      <c r="C19" s="755">
        <v>20579</v>
      </c>
      <c r="D19" s="774">
        <v>20216</v>
      </c>
      <c r="E19" s="775" t="s">
        <v>10</v>
      </c>
      <c r="F19" s="774">
        <v>11928</v>
      </c>
      <c r="G19" s="774">
        <v>8209</v>
      </c>
      <c r="H19" s="774">
        <v>79</v>
      </c>
      <c r="I19" s="759"/>
    </row>
    <row r="20" spans="1:9" ht="15.05" x14ac:dyDescent="0.3">
      <c r="A20" s="379" t="s">
        <v>445</v>
      </c>
      <c r="B20" s="758" t="s">
        <v>446</v>
      </c>
      <c r="C20" s="113">
        <v>16286</v>
      </c>
      <c r="D20" s="756">
        <v>16277</v>
      </c>
      <c r="E20" s="757">
        <v>0.60073911853271289</v>
      </c>
      <c r="F20" s="756">
        <v>7598</v>
      </c>
      <c r="G20" s="756">
        <v>8158</v>
      </c>
      <c r="H20" s="756">
        <v>521</v>
      </c>
      <c r="I20" s="759"/>
    </row>
    <row r="21" spans="1:9" ht="15.65" thickBot="1" x14ac:dyDescent="0.35">
      <c r="A21" s="786"/>
      <c r="B21" s="787" t="s">
        <v>447</v>
      </c>
      <c r="C21" s="788">
        <v>2988</v>
      </c>
      <c r="D21" s="789">
        <v>3008</v>
      </c>
      <c r="E21" s="790"/>
      <c r="F21" s="789">
        <v>2259</v>
      </c>
      <c r="G21" s="789">
        <v>748</v>
      </c>
      <c r="H21" s="789">
        <v>1</v>
      </c>
      <c r="I21" s="778"/>
    </row>
    <row r="22" spans="1:9" ht="30.05" customHeight="1" thickTop="1" x14ac:dyDescent="0.3">
      <c r="A22" s="964" t="s">
        <v>656</v>
      </c>
      <c r="B22" s="965"/>
      <c r="C22" s="791">
        <v>1136</v>
      </c>
      <c r="D22" s="791">
        <v>1467</v>
      </c>
      <c r="E22" s="792">
        <v>2.2310429783739393E-2</v>
      </c>
      <c r="F22" s="966"/>
      <c r="G22" s="967"/>
      <c r="H22" s="968"/>
      <c r="I22" s="793">
        <v>1467</v>
      </c>
    </row>
    <row r="24" spans="1:9" x14ac:dyDescent="0.25">
      <c r="A24" s="54" t="s">
        <v>657</v>
      </c>
    </row>
    <row r="26" spans="1:9" ht="15.05" x14ac:dyDescent="0.3">
      <c r="A26" s="76" t="s">
        <v>12</v>
      </c>
      <c r="B26" s="76" t="s">
        <v>448</v>
      </c>
    </row>
    <row r="27" spans="1:9" ht="15.05" x14ac:dyDescent="0.3">
      <c r="B27" s="76" t="s">
        <v>398</v>
      </c>
    </row>
    <row r="29" spans="1:9" ht="20.2" customHeight="1" x14ac:dyDescent="0.3">
      <c r="A29" s="371" t="s">
        <v>17</v>
      </c>
      <c r="B29" s="372"/>
      <c r="C29" s="372"/>
      <c r="D29" s="372"/>
      <c r="E29" s="373"/>
      <c r="F29" s="969" t="s">
        <v>321</v>
      </c>
      <c r="G29" s="970"/>
      <c r="H29" s="944" t="s">
        <v>18</v>
      </c>
      <c r="I29" s="945"/>
    </row>
    <row r="30" spans="1:9" ht="21.15" customHeight="1" x14ac:dyDescent="0.3">
      <c r="A30" s="794"/>
      <c r="B30" s="374"/>
      <c r="C30" s="374"/>
      <c r="D30" s="374"/>
      <c r="E30" s="375"/>
      <c r="F30" s="547" t="s">
        <v>970</v>
      </c>
      <c r="G30" s="547" t="s">
        <v>1000</v>
      </c>
      <c r="H30" s="946"/>
      <c r="I30" s="947"/>
    </row>
    <row r="31" spans="1:9" ht="18" customHeight="1" x14ac:dyDescent="0.3">
      <c r="A31" s="416" t="s">
        <v>401</v>
      </c>
      <c r="B31" s="380"/>
      <c r="C31" s="380"/>
      <c r="D31" s="380"/>
      <c r="E31" s="381"/>
      <c r="F31" s="795">
        <v>3425</v>
      </c>
      <c r="G31" s="795">
        <v>3474</v>
      </c>
      <c r="H31" s="971">
        <v>49</v>
      </c>
      <c r="I31" s="972"/>
    </row>
    <row r="32" spans="1:9" ht="16.45" customHeight="1" x14ac:dyDescent="0.3">
      <c r="A32" s="561" t="s">
        <v>402</v>
      </c>
      <c r="B32" s="374"/>
      <c r="C32" s="374"/>
      <c r="D32" s="374"/>
      <c r="E32" s="375"/>
      <c r="F32" s="796">
        <v>413</v>
      </c>
      <c r="G32" s="796">
        <v>397</v>
      </c>
      <c r="H32" s="962">
        <v>-16</v>
      </c>
      <c r="I32" s="963"/>
    </row>
    <row r="35" spans="1:9" ht="15.05" x14ac:dyDescent="0.3">
      <c r="A35" s="70" t="s">
        <v>784</v>
      </c>
      <c r="I35" s="101"/>
    </row>
    <row r="61" spans="1:1" x14ac:dyDescent="0.25">
      <c r="A61" s="54" t="s">
        <v>657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D38" sqref="D38"/>
    </sheetView>
  </sheetViews>
  <sheetFormatPr defaultColWidth="9.109375" defaultRowHeight="13.15" x14ac:dyDescent="0.25"/>
  <cols>
    <col min="1" max="1" width="12.21875" style="54" customWidth="1"/>
    <col min="2" max="2" width="9.21875" style="54" customWidth="1"/>
    <col min="3" max="3" width="11.21875" style="54" customWidth="1"/>
    <col min="4" max="4" width="10.21875" style="54" customWidth="1"/>
    <col min="5" max="5" width="9.6640625" style="54" customWidth="1"/>
    <col min="6" max="8" width="9.21875" style="54" customWidth="1"/>
    <col min="9" max="10" width="8.77734375" style="54" customWidth="1"/>
    <col min="11" max="11" width="9" style="54" customWidth="1"/>
    <col min="12" max="12" width="0" style="54" hidden="1" customWidth="1"/>
    <col min="13" max="16384" width="9.109375" style="54"/>
  </cols>
  <sheetData>
    <row r="1" spans="1:8" x14ac:dyDescent="0.25">
      <c r="A1" s="54" t="s">
        <v>785</v>
      </c>
    </row>
    <row r="3" spans="1:8" ht="14.1" customHeight="1" x14ac:dyDescent="0.25">
      <c r="A3" s="385" t="s">
        <v>17</v>
      </c>
      <c r="B3" s="372"/>
      <c r="C3" s="373"/>
      <c r="D3" s="973" t="s">
        <v>28</v>
      </c>
      <c r="E3" s="974"/>
      <c r="F3" s="797" t="s">
        <v>318</v>
      </c>
      <c r="G3" s="798"/>
      <c r="H3" s="677"/>
    </row>
    <row r="4" spans="1:8" ht="14.1" customHeight="1" x14ac:dyDescent="0.25">
      <c r="A4" s="379"/>
      <c r="B4" s="380"/>
      <c r="C4" s="381"/>
      <c r="D4" s="738">
        <v>45351</v>
      </c>
      <c r="E4" s="738">
        <v>45382</v>
      </c>
      <c r="F4" s="669">
        <v>1</v>
      </c>
      <c r="G4" s="799">
        <v>2</v>
      </c>
      <c r="H4" s="670">
        <v>3</v>
      </c>
    </row>
    <row r="5" spans="1:8" ht="14.1" customHeight="1" x14ac:dyDescent="0.25">
      <c r="A5" s="739" t="s">
        <v>19</v>
      </c>
      <c r="B5" s="800"/>
      <c r="C5" s="740"/>
      <c r="D5" s="414">
        <v>623</v>
      </c>
      <c r="E5" s="707">
        <v>619</v>
      </c>
      <c r="F5" s="707">
        <v>377</v>
      </c>
      <c r="G5" s="707">
        <v>242</v>
      </c>
      <c r="H5" s="707">
        <v>0</v>
      </c>
    </row>
    <row r="6" spans="1:8" ht="14.1" customHeight="1" x14ac:dyDescent="0.25">
      <c r="A6" s="554" t="s">
        <v>315</v>
      </c>
      <c r="B6" s="801"/>
      <c r="C6" s="802"/>
      <c r="D6" s="111">
        <v>594</v>
      </c>
      <c r="E6" s="707">
        <v>595</v>
      </c>
      <c r="F6" s="111">
        <v>366</v>
      </c>
      <c r="G6" s="111">
        <v>229</v>
      </c>
      <c r="H6" s="111">
        <v>0</v>
      </c>
    </row>
    <row r="7" spans="1:8" ht="14.1" customHeight="1" x14ac:dyDescent="0.25">
      <c r="A7" s="803"/>
      <c r="B7" s="557" t="s">
        <v>312</v>
      </c>
      <c r="C7" s="378"/>
      <c r="D7" s="741">
        <v>572</v>
      </c>
      <c r="E7" s="741">
        <v>576</v>
      </c>
      <c r="F7" s="741">
        <v>358</v>
      </c>
      <c r="G7" s="741">
        <v>218</v>
      </c>
      <c r="H7" s="741">
        <v>0</v>
      </c>
    </row>
    <row r="8" spans="1:8" ht="14.1" customHeight="1" x14ac:dyDescent="0.25">
      <c r="A8" s="379"/>
      <c r="B8" s="560" t="s">
        <v>317</v>
      </c>
      <c r="C8" s="381"/>
      <c r="D8" s="87">
        <v>14</v>
      </c>
      <c r="E8" s="409">
        <v>13</v>
      </c>
      <c r="F8" s="558">
        <v>5</v>
      </c>
      <c r="G8" s="558">
        <v>8</v>
      </c>
      <c r="H8" s="558">
        <v>0</v>
      </c>
    </row>
    <row r="9" spans="1:8" ht="14.1" customHeight="1" x14ac:dyDescent="0.25">
      <c r="A9" s="379" t="s">
        <v>324</v>
      </c>
      <c r="B9" s="560" t="s">
        <v>313</v>
      </c>
      <c r="C9" s="381"/>
      <c r="D9" s="87">
        <v>523</v>
      </c>
      <c r="E9" s="409">
        <v>518</v>
      </c>
      <c r="F9" s="558">
        <v>319</v>
      </c>
      <c r="G9" s="558">
        <v>199</v>
      </c>
      <c r="H9" s="558">
        <v>0</v>
      </c>
    </row>
    <row r="10" spans="1:8" ht="14.1" customHeight="1" x14ac:dyDescent="0.25">
      <c r="A10" s="379" t="s">
        <v>325</v>
      </c>
      <c r="B10" s="560" t="s">
        <v>314</v>
      </c>
      <c r="C10" s="381"/>
      <c r="D10" s="87">
        <v>35</v>
      </c>
      <c r="E10" s="409">
        <v>45</v>
      </c>
      <c r="F10" s="558">
        <v>34</v>
      </c>
      <c r="G10" s="558">
        <v>11</v>
      </c>
      <c r="H10" s="558">
        <v>0</v>
      </c>
    </row>
    <row r="11" spans="1:8" ht="14.1" customHeight="1" x14ac:dyDescent="0.25">
      <c r="A11" s="379" t="s">
        <v>316</v>
      </c>
      <c r="B11" s="743" t="s">
        <v>305</v>
      </c>
      <c r="C11" s="740"/>
      <c r="D11" s="377">
        <v>22</v>
      </c>
      <c r="E11" s="741">
        <v>19</v>
      </c>
      <c r="F11" s="741">
        <v>8</v>
      </c>
      <c r="G11" s="741">
        <v>11</v>
      </c>
      <c r="H11" s="741">
        <v>0</v>
      </c>
    </row>
    <row r="12" spans="1:8" ht="14.1" customHeight="1" x14ac:dyDescent="0.25">
      <c r="A12" s="379"/>
      <c r="B12" s="560" t="s">
        <v>317</v>
      </c>
      <c r="C12" s="804"/>
      <c r="D12" s="87">
        <v>3</v>
      </c>
      <c r="E12" s="409">
        <v>1</v>
      </c>
      <c r="F12" s="558">
        <v>1</v>
      </c>
      <c r="G12" s="558">
        <v>0</v>
      </c>
      <c r="H12" s="558">
        <v>0</v>
      </c>
    </row>
    <row r="13" spans="1:8" ht="14.1" customHeight="1" x14ac:dyDescent="0.25">
      <c r="A13" s="379"/>
      <c r="B13" s="560" t="s">
        <v>313</v>
      </c>
      <c r="C13" s="381"/>
      <c r="D13" s="87">
        <v>16</v>
      </c>
      <c r="E13" s="409">
        <v>15</v>
      </c>
      <c r="F13" s="558">
        <v>4</v>
      </c>
      <c r="G13" s="558">
        <v>11</v>
      </c>
      <c r="H13" s="558">
        <v>0</v>
      </c>
    </row>
    <row r="14" spans="1:8" ht="14.1" customHeight="1" x14ac:dyDescent="0.25">
      <c r="A14" s="379"/>
      <c r="B14" s="744" t="s">
        <v>314</v>
      </c>
      <c r="C14" s="381"/>
      <c r="D14" s="87">
        <v>3</v>
      </c>
      <c r="E14" s="409">
        <v>3</v>
      </c>
      <c r="F14" s="558">
        <v>3</v>
      </c>
      <c r="G14" s="558">
        <v>0</v>
      </c>
      <c r="H14" s="558">
        <v>0</v>
      </c>
    </row>
    <row r="15" spans="1:8" ht="14.1" customHeight="1" x14ac:dyDescent="0.25">
      <c r="A15" s="805" t="s">
        <v>319</v>
      </c>
      <c r="B15" s="801"/>
      <c r="C15" s="802"/>
      <c r="D15" s="806">
        <v>29</v>
      </c>
      <c r="E15" s="707">
        <v>24</v>
      </c>
      <c r="F15" s="111">
        <v>11</v>
      </c>
      <c r="G15" s="111">
        <v>13</v>
      </c>
      <c r="H15" s="111">
        <v>0</v>
      </c>
    </row>
    <row r="16" spans="1:8" ht="14.1" customHeight="1" x14ac:dyDescent="0.25">
      <c r="A16" s="379"/>
      <c r="B16" s="557" t="s">
        <v>312</v>
      </c>
      <c r="C16" s="378"/>
      <c r="D16" s="377">
        <v>29</v>
      </c>
      <c r="E16" s="741">
        <v>24</v>
      </c>
      <c r="F16" s="741">
        <v>11</v>
      </c>
      <c r="G16" s="741">
        <v>13</v>
      </c>
      <c r="H16" s="741">
        <v>0</v>
      </c>
    </row>
    <row r="17" spans="1:8" ht="14.1" customHeight="1" x14ac:dyDescent="0.25">
      <c r="A17" s="379"/>
      <c r="B17" s="560" t="s">
        <v>317</v>
      </c>
      <c r="C17" s="381"/>
      <c r="D17" s="87">
        <v>10</v>
      </c>
      <c r="E17" s="409">
        <v>10</v>
      </c>
      <c r="F17" s="558">
        <v>6</v>
      </c>
      <c r="G17" s="558">
        <v>4</v>
      </c>
      <c r="H17" s="558">
        <v>0</v>
      </c>
    </row>
    <row r="18" spans="1:8" ht="14.1" customHeight="1" x14ac:dyDescent="0.25">
      <c r="A18" s="379" t="s">
        <v>324</v>
      </c>
      <c r="B18" s="560" t="s">
        <v>313</v>
      </c>
      <c r="C18" s="381"/>
      <c r="D18" s="87">
        <v>18</v>
      </c>
      <c r="E18" s="409">
        <v>14</v>
      </c>
      <c r="F18" s="558">
        <v>5</v>
      </c>
      <c r="G18" s="558">
        <v>9</v>
      </c>
      <c r="H18" s="558">
        <v>0</v>
      </c>
    </row>
    <row r="19" spans="1:8" ht="14.1" customHeight="1" x14ac:dyDescent="0.25">
      <c r="A19" s="379" t="s">
        <v>325</v>
      </c>
      <c r="B19" s="560" t="s">
        <v>314</v>
      </c>
      <c r="C19" s="381"/>
      <c r="D19" s="87">
        <v>1</v>
      </c>
      <c r="E19" s="409">
        <v>0</v>
      </c>
      <c r="F19" s="558">
        <v>0</v>
      </c>
      <c r="G19" s="558">
        <v>0</v>
      </c>
      <c r="H19" s="558">
        <v>0</v>
      </c>
    </row>
    <row r="20" spans="1:8" ht="14.1" customHeight="1" x14ac:dyDescent="0.25">
      <c r="A20" s="379" t="s">
        <v>316</v>
      </c>
      <c r="B20" s="743" t="s">
        <v>305</v>
      </c>
      <c r="C20" s="740"/>
      <c r="D20" s="377">
        <v>0</v>
      </c>
      <c r="E20" s="741">
        <v>0</v>
      </c>
      <c r="F20" s="741">
        <v>0</v>
      </c>
      <c r="G20" s="741">
        <v>0</v>
      </c>
      <c r="H20" s="741">
        <v>0</v>
      </c>
    </row>
    <row r="21" spans="1:8" ht="14.1" customHeight="1" x14ac:dyDescent="0.25">
      <c r="A21" s="379"/>
      <c r="B21" s="560" t="s">
        <v>317</v>
      </c>
      <c r="C21" s="804"/>
      <c r="D21" s="87">
        <v>0</v>
      </c>
      <c r="E21" s="409">
        <v>0</v>
      </c>
      <c r="F21" s="558">
        <v>0</v>
      </c>
      <c r="G21" s="558">
        <v>0</v>
      </c>
      <c r="H21" s="558">
        <v>0</v>
      </c>
    </row>
    <row r="22" spans="1:8" x14ac:dyDescent="0.25">
      <c r="A22" s="379"/>
      <c r="B22" s="560" t="s">
        <v>313</v>
      </c>
      <c r="C22" s="381"/>
      <c r="D22" s="87">
        <v>0</v>
      </c>
      <c r="E22" s="409">
        <v>0</v>
      </c>
      <c r="F22" s="558">
        <v>0</v>
      </c>
      <c r="G22" s="558">
        <v>0</v>
      </c>
      <c r="H22" s="558">
        <v>0</v>
      </c>
    </row>
    <row r="23" spans="1:8" x14ac:dyDescent="0.25">
      <c r="A23" s="411"/>
      <c r="B23" s="744" t="s">
        <v>314</v>
      </c>
      <c r="C23" s="375"/>
      <c r="D23" s="807">
        <v>0</v>
      </c>
      <c r="E23" s="411">
        <v>0</v>
      </c>
      <c r="F23" s="89">
        <v>0</v>
      </c>
      <c r="G23" s="89">
        <v>0</v>
      </c>
      <c r="H23" s="89">
        <v>0</v>
      </c>
    </row>
    <row r="28" spans="1:8" ht="14.1" customHeight="1" x14ac:dyDescent="0.25">
      <c r="A28" s="54" t="s">
        <v>786</v>
      </c>
    </row>
    <row r="29" spans="1:8" ht="14.1" customHeight="1" x14ac:dyDescent="0.25"/>
    <row r="30" spans="1:8" ht="14.1" customHeight="1" x14ac:dyDescent="0.25">
      <c r="A30" s="385" t="s">
        <v>17</v>
      </c>
      <c r="B30" s="372"/>
      <c r="C30" s="373"/>
      <c r="D30" s="973" t="s">
        <v>28</v>
      </c>
      <c r="E30" s="974"/>
      <c r="F30" s="797" t="s">
        <v>320</v>
      </c>
      <c r="G30" s="798"/>
      <c r="H30" s="677"/>
    </row>
    <row r="31" spans="1:8" ht="14.1" customHeight="1" x14ac:dyDescent="0.25">
      <c r="A31" s="379"/>
      <c r="B31" s="380"/>
      <c r="C31" s="381"/>
      <c r="D31" s="738">
        <v>45351</v>
      </c>
      <c r="E31" s="738">
        <v>45382</v>
      </c>
      <c r="F31" s="669">
        <v>1</v>
      </c>
      <c r="G31" s="799">
        <v>2</v>
      </c>
      <c r="H31" s="670">
        <v>3</v>
      </c>
    </row>
    <row r="32" spans="1:8" ht="14.1" customHeight="1" x14ac:dyDescent="0.25">
      <c r="A32" s="739" t="s">
        <v>19</v>
      </c>
      <c r="B32" s="800"/>
      <c r="C32" s="740"/>
      <c r="D32" s="707">
        <v>24546</v>
      </c>
      <c r="E32" s="707">
        <v>24167</v>
      </c>
      <c r="F32" s="707">
        <v>12390</v>
      </c>
      <c r="G32" s="707">
        <v>11015</v>
      </c>
      <c r="H32" s="707">
        <v>762</v>
      </c>
    </row>
    <row r="33" spans="1:8" ht="14.1" customHeight="1" x14ac:dyDescent="0.25">
      <c r="A33" s="554" t="s">
        <v>315</v>
      </c>
      <c r="B33" s="801"/>
      <c r="C33" s="802"/>
      <c r="D33" s="111">
        <v>24278</v>
      </c>
      <c r="E33" s="707">
        <v>23940</v>
      </c>
      <c r="F33" s="111">
        <v>12320</v>
      </c>
      <c r="G33" s="111">
        <v>10862</v>
      </c>
      <c r="H33" s="111">
        <v>758</v>
      </c>
    </row>
    <row r="34" spans="1:8" ht="14.1" customHeight="1" x14ac:dyDescent="0.25">
      <c r="A34" s="803"/>
      <c r="B34" s="557" t="s">
        <v>312</v>
      </c>
      <c r="C34" s="378"/>
      <c r="D34" s="741">
        <v>22377</v>
      </c>
      <c r="E34" s="741">
        <v>22056</v>
      </c>
      <c r="F34" s="741">
        <v>11658</v>
      </c>
      <c r="G34" s="741">
        <v>9766</v>
      </c>
      <c r="H34" s="741">
        <v>632</v>
      </c>
    </row>
    <row r="35" spans="1:8" ht="14.1" customHeight="1" x14ac:dyDescent="0.25">
      <c r="A35" s="379"/>
      <c r="B35" s="560" t="s">
        <v>317</v>
      </c>
      <c r="C35" s="381"/>
      <c r="D35" s="558">
        <v>9657</v>
      </c>
      <c r="E35" s="409">
        <v>9419</v>
      </c>
      <c r="F35" s="558">
        <v>5472</v>
      </c>
      <c r="G35" s="558">
        <v>3879</v>
      </c>
      <c r="H35" s="558">
        <v>68</v>
      </c>
    </row>
    <row r="36" spans="1:8" ht="14.1" customHeight="1" x14ac:dyDescent="0.25">
      <c r="A36" s="379" t="s">
        <v>324</v>
      </c>
      <c r="B36" s="560" t="s">
        <v>313</v>
      </c>
      <c r="C36" s="381"/>
      <c r="D36" s="558">
        <v>10802</v>
      </c>
      <c r="E36" s="409">
        <v>10752</v>
      </c>
      <c r="F36" s="558">
        <v>4778</v>
      </c>
      <c r="G36" s="558">
        <v>5412</v>
      </c>
      <c r="H36" s="558">
        <v>562</v>
      </c>
    </row>
    <row r="37" spans="1:8" ht="14.1" customHeight="1" x14ac:dyDescent="0.25">
      <c r="A37" s="379" t="s">
        <v>325</v>
      </c>
      <c r="B37" s="560" t="s">
        <v>314</v>
      </c>
      <c r="C37" s="381"/>
      <c r="D37" s="558">
        <v>1918</v>
      </c>
      <c r="E37" s="409">
        <v>1885</v>
      </c>
      <c r="F37" s="558">
        <v>1408</v>
      </c>
      <c r="G37" s="558">
        <v>475</v>
      </c>
      <c r="H37" s="558">
        <v>2</v>
      </c>
    </row>
    <row r="38" spans="1:8" ht="14.1" customHeight="1" x14ac:dyDescent="0.25">
      <c r="A38" s="379" t="s">
        <v>316</v>
      </c>
      <c r="B38" s="743" t="s">
        <v>305</v>
      </c>
      <c r="C38" s="740"/>
      <c r="D38" s="741">
        <v>1901</v>
      </c>
      <c r="E38" s="741">
        <v>1884</v>
      </c>
      <c r="F38" s="741">
        <v>662</v>
      </c>
      <c r="G38" s="741">
        <v>1096</v>
      </c>
      <c r="H38" s="741">
        <v>126</v>
      </c>
    </row>
    <row r="39" spans="1:8" ht="14.1" customHeight="1" x14ac:dyDescent="0.25">
      <c r="A39" s="379"/>
      <c r="B39" s="560" t="s">
        <v>317</v>
      </c>
      <c r="C39" s="804"/>
      <c r="D39" s="558">
        <v>552</v>
      </c>
      <c r="E39" s="409">
        <v>551</v>
      </c>
      <c r="F39" s="558">
        <v>216</v>
      </c>
      <c r="G39" s="558">
        <v>324</v>
      </c>
      <c r="H39" s="558">
        <v>11</v>
      </c>
    </row>
    <row r="40" spans="1:8" ht="14.1" customHeight="1" x14ac:dyDescent="0.25">
      <c r="A40" s="379"/>
      <c r="B40" s="560" t="s">
        <v>313</v>
      </c>
      <c r="C40" s="381"/>
      <c r="D40" s="558">
        <v>1187</v>
      </c>
      <c r="E40" s="409">
        <v>1165</v>
      </c>
      <c r="F40" s="558">
        <v>338</v>
      </c>
      <c r="G40" s="558">
        <v>713</v>
      </c>
      <c r="H40" s="558">
        <v>114</v>
      </c>
    </row>
    <row r="41" spans="1:8" ht="14.1" customHeight="1" x14ac:dyDescent="0.25">
      <c r="A41" s="379"/>
      <c r="B41" s="744" t="s">
        <v>314</v>
      </c>
      <c r="C41" s="381"/>
      <c r="D41" s="558">
        <v>162</v>
      </c>
      <c r="E41" s="409">
        <v>168</v>
      </c>
      <c r="F41" s="558">
        <v>108</v>
      </c>
      <c r="G41" s="558">
        <v>59</v>
      </c>
      <c r="H41" s="558">
        <v>1</v>
      </c>
    </row>
    <row r="42" spans="1:8" ht="14.1" customHeight="1" x14ac:dyDescent="0.25">
      <c r="A42" s="805" t="s">
        <v>319</v>
      </c>
      <c r="B42" s="801"/>
      <c r="C42" s="802"/>
      <c r="D42" s="111">
        <v>268</v>
      </c>
      <c r="E42" s="707">
        <v>227</v>
      </c>
      <c r="F42" s="111">
        <v>70</v>
      </c>
      <c r="G42" s="111">
        <v>153</v>
      </c>
      <c r="H42" s="111">
        <v>4</v>
      </c>
    </row>
    <row r="43" spans="1:8" ht="14.1" customHeight="1" x14ac:dyDescent="0.25">
      <c r="A43" s="379"/>
      <c r="B43" s="557" t="s">
        <v>312</v>
      </c>
      <c r="C43" s="378"/>
      <c r="D43" s="741">
        <v>238</v>
      </c>
      <c r="E43" s="741">
        <v>197</v>
      </c>
      <c r="F43" s="741">
        <v>60</v>
      </c>
      <c r="G43" s="741">
        <v>135</v>
      </c>
      <c r="H43" s="741">
        <v>2</v>
      </c>
    </row>
    <row r="44" spans="1:8" ht="14.1" customHeight="1" x14ac:dyDescent="0.25">
      <c r="A44" s="379"/>
      <c r="B44" s="560" t="s">
        <v>317</v>
      </c>
      <c r="C44" s="381"/>
      <c r="D44" s="558">
        <v>190</v>
      </c>
      <c r="E44" s="409">
        <v>149</v>
      </c>
      <c r="F44" s="558">
        <v>43</v>
      </c>
      <c r="G44" s="558">
        <v>106</v>
      </c>
      <c r="H44" s="558">
        <v>0</v>
      </c>
    </row>
    <row r="45" spans="1:8" ht="14.1" customHeight="1" x14ac:dyDescent="0.25">
      <c r="A45" s="379" t="s">
        <v>324</v>
      </c>
      <c r="B45" s="560" t="s">
        <v>313</v>
      </c>
      <c r="C45" s="381"/>
      <c r="D45" s="558">
        <v>39</v>
      </c>
      <c r="E45" s="409">
        <v>44</v>
      </c>
      <c r="F45" s="558">
        <v>15</v>
      </c>
      <c r="G45" s="558">
        <v>27</v>
      </c>
      <c r="H45" s="558">
        <v>2</v>
      </c>
    </row>
    <row r="46" spans="1:8" ht="14.1" customHeight="1" x14ac:dyDescent="0.25">
      <c r="A46" s="379" t="s">
        <v>325</v>
      </c>
      <c r="B46" s="560" t="s">
        <v>314</v>
      </c>
      <c r="C46" s="381"/>
      <c r="D46" s="558">
        <v>9</v>
      </c>
      <c r="E46" s="409">
        <v>4</v>
      </c>
      <c r="F46" s="558">
        <v>2</v>
      </c>
      <c r="G46" s="558">
        <v>2</v>
      </c>
      <c r="H46" s="558">
        <v>0</v>
      </c>
    </row>
    <row r="47" spans="1:8" ht="14.1" customHeight="1" x14ac:dyDescent="0.25">
      <c r="A47" s="379" t="s">
        <v>316</v>
      </c>
      <c r="B47" s="743" t="s">
        <v>305</v>
      </c>
      <c r="C47" s="740"/>
      <c r="D47" s="741">
        <v>30</v>
      </c>
      <c r="E47" s="741">
        <v>30</v>
      </c>
      <c r="F47" s="741">
        <v>10</v>
      </c>
      <c r="G47" s="741">
        <v>18</v>
      </c>
      <c r="H47" s="741">
        <v>2</v>
      </c>
    </row>
    <row r="48" spans="1:8" ht="14.1" customHeight="1" x14ac:dyDescent="0.25">
      <c r="A48" s="379"/>
      <c r="B48" s="560" t="s">
        <v>317</v>
      </c>
      <c r="C48" s="804"/>
      <c r="D48" s="558">
        <v>24</v>
      </c>
      <c r="E48" s="409">
        <v>23</v>
      </c>
      <c r="F48" s="558">
        <v>5</v>
      </c>
      <c r="G48" s="558">
        <v>17</v>
      </c>
      <c r="H48" s="558">
        <v>1</v>
      </c>
    </row>
    <row r="49" spans="1:8" x14ac:dyDescent="0.25">
      <c r="A49" s="379"/>
      <c r="B49" s="560" t="s">
        <v>313</v>
      </c>
      <c r="C49" s="381"/>
      <c r="D49" s="558">
        <v>6</v>
      </c>
      <c r="E49" s="409">
        <v>6</v>
      </c>
      <c r="F49" s="558">
        <v>4</v>
      </c>
      <c r="G49" s="558">
        <v>1</v>
      </c>
      <c r="H49" s="558">
        <v>1</v>
      </c>
    </row>
    <row r="50" spans="1:8" x14ac:dyDescent="0.25">
      <c r="A50" s="411"/>
      <c r="B50" s="744" t="s">
        <v>314</v>
      </c>
      <c r="C50" s="375"/>
      <c r="D50" s="89">
        <v>0</v>
      </c>
      <c r="E50" s="411">
        <v>1</v>
      </c>
      <c r="F50" s="89">
        <v>1</v>
      </c>
      <c r="G50" s="89">
        <v>0</v>
      </c>
      <c r="H50" s="89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6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topLeftCell="A10" zoomScaleNormal="100" workbookViewId="0">
      <selection activeCell="J27" sqref="J27"/>
    </sheetView>
  </sheetViews>
  <sheetFormatPr defaultColWidth="9.109375" defaultRowHeight="13.15" x14ac:dyDescent="0.25"/>
  <cols>
    <col min="1" max="1" width="12.33203125" style="54" customWidth="1"/>
    <col min="2" max="2" width="9.109375" style="54"/>
    <col min="3" max="3" width="11" style="54" customWidth="1"/>
    <col min="4" max="4" width="10.21875" style="54" customWidth="1"/>
    <col min="5" max="5" width="9.77734375" style="54" customWidth="1"/>
    <col min="6" max="16384" width="9.109375" style="54"/>
  </cols>
  <sheetData>
    <row r="1" spans="1:8" x14ac:dyDescent="0.25">
      <c r="A1" s="101" t="s">
        <v>787</v>
      </c>
    </row>
    <row r="2" spans="1:8" ht="16.45" customHeight="1" x14ac:dyDescent="0.25"/>
    <row r="3" spans="1:8" ht="14.1" customHeight="1" x14ac:dyDescent="0.25">
      <c r="A3" s="385" t="s">
        <v>17</v>
      </c>
      <c r="B3" s="372"/>
      <c r="C3" s="373"/>
      <c r="D3" s="923" t="s">
        <v>28</v>
      </c>
      <c r="E3" s="924"/>
      <c r="F3" s="797" t="s">
        <v>323</v>
      </c>
      <c r="G3" s="798"/>
      <c r="H3" s="677"/>
    </row>
    <row r="4" spans="1:8" ht="14.1" customHeight="1" x14ac:dyDescent="0.25">
      <c r="A4" s="379"/>
      <c r="B4" s="380"/>
      <c r="C4" s="381"/>
      <c r="D4" s="738">
        <v>45351</v>
      </c>
      <c r="E4" s="738">
        <v>45382</v>
      </c>
      <c r="F4" s="669">
        <v>1</v>
      </c>
      <c r="G4" s="799">
        <v>2</v>
      </c>
      <c r="H4" s="670">
        <v>3</v>
      </c>
    </row>
    <row r="5" spans="1:8" ht="14.1" customHeight="1" x14ac:dyDescent="0.25">
      <c r="A5" s="739" t="s">
        <v>19</v>
      </c>
      <c r="B5" s="800"/>
      <c r="C5" s="740"/>
      <c r="D5" s="414">
        <v>39853</v>
      </c>
      <c r="E5" s="707">
        <v>39501</v>
      </c>
      <c r="F5" s="707">
        <v>21785</v>
      </c>
      <c r="G5" s="707">
        <v>17115</v>
      </c>
      <c r="H5" s="707">
        <v>601</v>
      </c>
    </row>
    <row r="6" spans="1:8" ht="14.1" customHeight="1" x14ac:dyDescent="0.25">
      <c r="A6" s="554" t="s">
        <v>315</v>
      </c>
      <c r="B6" s="801"/>
      <c r="C6" s="802"/>
      <c r="D6" s="806">
        <v>39129</v>
      </c>
      <c r="E6" s="707">
        <v>38850</v>
      </c>
      <c r="F6" s="111">
        <v>21483</v>
      </c>
      <c r="G6" s="111">
        <v>16778</v>
      </c>
      <c r="H6" s="111">
        <v>589</v>
      </c>
    </row>
    <row r="7" spans="1:8" ht="14.1" customHeight="1" x14ac:dyDescent="0.25">
      <c r="A7" s="803"/>
      <c r="B7" s="557" t="s">
        <v>312</v>
      </c>
      <c r="C7" s="378"/>
      <c r="D7" s="377">
        <v>37915</v>
      </c>
      <c r="E7" s="741">
        <v>37658</v>
      </c>
      <c r="F7" s="741">
        <v>21047</v>
      </c>
      <c r="G7" s="741">
        <v>16110</v>
      </c>
      <c r="H7" s="741">
        <v>501</v>
      </c>
    </row>
    <row r="8" spans="1:8" ht="14.1" customHeight="1" x14ac:dyDescent="0.25">
      <c r="A8" s="379"/>
      <c r="B8" s="560" t="s">
        <v>317</v>
      </c>
      <c r="C8" s="381"/>
      <c r="D8" s="87">
        <v>19630</v>
      </c>
      <c r="E8" s="409">
        <v>19359</v>
      </c>
      <c r="F8" s="558">
        <v>11568</v>
      </c>
      <c r="G8" s="558">
        <v>7722</v>
      </c>
      <c r="H8" s="558">
        <v>69</v>
      </c>
    </row>
    <row r="9" spans="1:8" ht="14.1" customHeight="1" x14ac:dyDescent="0.25">
      <c r="A9" s="379" t="s">
        <v>324</v>
      </c>
      <c r="B9" s="560" t="s">
        <v>313</v>
      </c>
      <c r="C9" s="381"/>
      <c r="D9" s="87">
        <v>15491</v>
      </c>
      <c r="E9" s="409">
        <v>15484</v>
      </c>
      <c r="F9" s="558">
        <v>7362</v>
      </c>
      <c r="G9" s="558">
        <v>7691</v>
      </c>
      <c r="H9" s="558">
        <v>431</v>
      </c>
    </row>
    <row r="10" spans="1:8" ht="14.1" customHeight="1" x14ac:dyDescent="0.25">
      <c r="A10" s="379" t="s">
        <v>325</v>
      </c>
      <c r="B10" s="560" t="s">
        <v>314</v>
      </c>
      <c r="C10" s="381"/>
      <c r="D10" s="87">
        <v>2794</v>
      </c>
      <c r="E10" s="409">
        <v>2815</v>
      </c>
      <c r="F10" s="558">
        <v>2117</v>
      </c>
      <c r="G10" s="558">
        <v>697</v>
      </c>
      <c r="H10" s="558">
        <v>1</v>
      </c>
    </row>
    <row r="11" spans="1:8" ht="14.1" customHeight="1" x14ac:dyDescent="0.25">
      <c r="A11" s="379" t="s">
        <v>316</v>
      </c>
      <c r="B11" s="743" t="s">
        <v>305</v>
      </c>
      <c r="C11" s="740"/>
      <c r="D11" s="377">
        <v>1214</v>
      </c>
      <c r="E11" s="741">
        <v>1192</v>
      </c>
      <c r="F11" s="741">
        <v>436</v>
      </c>
      <c r="G11" s="741">
        <v>668</v>
      </c>
      <c r="H11" s="741">
        <v>88</v>
      </c>
    </row>
    <row r="12" spans="1:8" ht="14.1" customHeight="1" x14ac:dyDescent="0.25">
      <c r="A12" s="379"/>
      <c r="B12" s="560" t="s">
        <v>317</v>
      </c>
      <c r="C12" s="804"/>
      <c r="D12" s="87">
        <v>394</v>
      </c>
      <c r="E12" s="409">
        <v>371</v>
      </c>
      <c r="F12" s="558">
        <v>144</v>
      </c>
      <c r="G12" s="558">
        <v>220</v>
      </c>
      <c r="H12" s="558">
        <v>7</v>
      </c>
    </row>
    <row r="13" spans="1:8" ht="14.1" customHeight="1" x14ac:dyDescent="0.25">
      <c r="A13" s="379"/>
      <c r="B13" s="560" t="s">
        <v>313</v>
      </c>
      <c r="C13" s="381"/>
      <c r="D13" s="87">
        <v>663</v>
      </c>
      <c r="E13" s="409">
        <v>664</v>
      </c>
      <c r="F13" s="558">
        <v>179</v>
      </c>
      <c r="G13" s="558">
        <v>404</v>
      </c>
      <c r="H13" s="558">
        <v>81</v>
      </c>
    </row>
    <row r="14" spans="1:8" ht="14.1" customHeight="1" x14ac:dyDescent="0.25">
      <c r="A14" s="379"/>
      <c r="B14" s="744" t="s">
        <v>314</v>
      </c>
      <c r="C14" s="381"/>
      <c r="D14" s="87">
        <v>157</v>
      </c>
      <c r="E14" s="409">
        <v>157</v>
      </c>
      <c r="F14" s="558">
        <v>113</v>
      </c>
      <c r="G14" s="558">
        <v>44</v>
      </c>
      <c r="H14" s="558">
        <v>0</v>
      </c>
    </row>
    <row r="15" spans="1:8" ht="14.1" customHeight="1" x14ac:dyDescent="0.25">
      <c r="A15" s="805" t="s">
        <v>319</v>
      </c>
      <c r="B15" s="801"/>
      <c r="C15" s="802"/>
      <c r="D15" s="806">
        <v>724</v>
      </c>
      <c r="E15" s="707">
        <v>651</v>
      </c>
      <c r="F15" s="111">
        <v>302</v>
      </c>
      <c r="G15" s="111">
        <v>337</v>
      </c>
      <c r="H15" s="111">
        <v>12</v>
      </c>
    </row>
    <row r="16" spans="1:8" ht="14.1" customHeight="1" x14ac:dyDescent="0.25">
      <c r="A16" s="379"/>
      <c r="B16" s="557" t="s">
        <v>312</v>
      </c>
      <c r="C16" s="378"/>
      <c r="D16" s="377">
        <v>682</v>
      </c>
      <c r="E16" s="741">
        <v>607</v>
      </c>
      <c r="F16" s="741">
        <v>288</v>
      </c>
      <c r="G16" s="741">
        <v>311</v>
      </c>
      <c r="H16" s="741">
        <v>8</v>
      </c>
    </row>
    <row r="17" spans="1:9" ht="14.1" customHeight="1" x14ac:dyDescent="0.25">
      <c r="A17" s="379"/>
      <c r="B17" s="560" t="s">
        <v>317</v>
      </c>
      <c r="C17" s="381"/>
      <c r="D17" s="87">
        <v>524</v>
      </c>
      <c r="E17" s="409">
        <v>457</v>
      </c>
      <c r="F17" s="558">
        <v>206</v>
      </c>
      <c r="G17" s="558">
        <v>250</v>
      </c>
      <c r="H17" s="558">
        <v>1</v>
      </c>
    </row>
    <row r="18" spans="1:9" ht="14.1" customHeight="1" x14ac:dyDescent="0.25">
      <c r="A18" s="379" t="s">
        <v>324</v>
      </c>
      <c r="B18" s="560" t="s">
        <v>313</v>
      </c>
      <c r="C18" s="381"/>
      <c r="D18" s="87">
        <v>123</v>
      </c>
      <c r="E18" s="409">
        <v>115</v>
      </c>
      <c r="F18" s="558">
        <v>54</v>
      </c>
      <c r="G18" s="558">
        <v>54</v>
      </c>
      <c r="H18" s="558">
        <v>7</v>
      </c>
    </row>
    <row r="19" spans="1:9" ht="14.1" customHeight="1" x14ac:dyDescent="0.25">
      <c r="A19" s="379" t="s">
        <v>325</v>
      </c>
      <c r="B19" s="560" t="s">
        <v>314</v>
      </c>
      <c r="C19" s="381"/>
      <c r="D19" s="87">
        <v>35</v>
      </c>
      <c r="E19" s="409">
        <v>35</v>
      </c>
      <c r="F19" s="558">
        <v>28</v>
      </c>
      <c r="G19" s="558">
        <v>7</v>
      </c>
      <c r="H19" s="558">
        <v>0</v>
      </c>
    </row>
    <row r="20" spans="1:9" ht="14.1" customHeight="1" x14ac:dyDescent="0.25">
      <c r="A20" s="379" t="s">
        <v>316</v>
      </c>
      <c r="B20" s="743" t="s">
        <v>305</v>
      </c>
      <c r="C20" s="740"/>
      <c r="D20" s="377">
        <v>42</v>
      </c>
      <c r="E20" s="741">
        <v>44</v>
      </c>
      <c r="F20" s="741">
        <v>14</v>
      </c>
      <c r="G20" s="741">
        <v>26</v>
      </c>
      <c r="H20" s="741">
        <v>4</v>
      </c>
    </row>
    <row r="21" spans="1:9" ht="14.1" customHeight="1" x14ac:dyDescent="0.25">
      <c r="A21" s="379"/>
      <c r="B21" s="560" t="s">
        <v>317</v>
      </c>
      <c r="C21" s="804"/>
      <c r="D21" s="87">
        <v>31</v>
      </c>
      <c r="E21" s="409">
        <v>29</v>
      </c>
      <c r="F21" s="558">
        <v>10</v>
      </c>
      <c r="G21" s="558">
        <v>17</v>
      </c>
      <c r="H21" s="558">
        <v>2</v>
      </c>
    </row>
    <row r="22" spans="1:9" ht="14.1" customHeight="1" x14ac:dyDescent="0.25">
      <c r="A22" s="379"/>
      <c r="B22" s="560" t="s">
        <v>313</v>
      </c>
      <c r="C22" s="381"/>
      <c r="D22" s="87">
        <v>9</v>
      </c>
      <c r="E22" s="409">
        <v>14</v>
      </c>
      <c r="F22" s="558">
        <v>3</v>
      </c>
      <c r="G22" s="558">
        <v>9</v>
      </c>
      <c r="H22" s="558">
        <v>2</v>
      </c>
    </row>
    <row r="23" spans="1:9" ht="14.1" customHeight="1" x14ac:dyDescent="0.25">
      <c r="A23" s="411"/>
      <c r="B23" s="744" t="s">
        <v>314</v>
      </c>
      <c r="C23" s="375"/>
      <c r="D23" s="807">
        <v>2</v>
      </c>
      <c r="E23" s="411">
        <v>1</v>
      </c>
      <c r="F23" s="89">
        <v>1</v>
      </c>
      <c r="G23" s="89">
        <v>0</v>
      </c>
      <c r="H23" s="89">
        <v>0</v>
      </c>
    </row>
    <row r="25" spans="1:9" ht="15.05" x14ac:dyDescent="0.3">
      <c r="A25" s="70" t="s">
        <v>788</v>
      </c>
    </row>
    <row r="27" spans="1:9" x14ac:dyDescent="0.25">
      <c r="I27" s="101"/>
    </row>
    <row r="28" spans="1:9" x14ac:dyDescent="0.25">
      <c r="I28" s="101"/>
    </row>
    <row r="29" spans="1:9" x14ac:dyDescent="0.25">
      <c r="I29" s="101"/>
    </row>
    <row r="30" spans="1:9" x14ac:dyDescent="0.25">
      <c r="I30" s="101"/>
    </row>
    <row r="31" spans="1:9" x14ac:dyDescent="0.25">
      <c r="I31" s="101"/>
    </row>
    <row r="32" spans="1:9" x14ac:dyDescent="0.25">
      <c r="I32" s="101"/>
    </row>
    <row r="33" spans="9:9" x14ac:dyDescent="0.25">
      <c r="I33" s="101"/>
    </row>
    <row r="34" spans="9:9" x14ac:dyDescent="0.25">
      <c r="I34" s="101"/>
    </row>
    <row r="35" spans="9:9" x14ac:dyDescent="0.25">
      <c r="I35" s="101"/>
    </row>
    <row r="36" spans="9:9" x14ac:dyDescent="0.25">
      <c r="I36" s="101"/>
    </row>
    <row r="37" spans="9:9" x14ac:dyDescent="0.25">
      <c r="I37" s="101"/>
    </row>
    <row r="38" spans="9:9" x14ac:dyDescent="0.25">
      <c r="I38" s="101"/>
    </row>
    <row r="39" spans="9:9" x14ac:dyDescent="0.25">
      <c r="I39" s="101"/>
    </row>
    <row r="40" spans="9:9" x14ac:dyDescent="0.25">
      <c r="I40" s="101"/>
    </row>
    <row r="41" spans="9:9" x14ac:dyDescent="0.25">
      <c r="I41" s="101"/>
    </row>
    <row r="42" spans="9:9" x14ac:dyDescent="0.25">
      <c r="I42" s="101"/>
    </row>
    <row r="43" spans="9:9" x14ac:dyDescent="0.25">
      <c r="I43" s="101"/>
    </row>
    <row r="44" spans="9:9" x14ac:dyDescent="0.25">
      <c r="I44" s="101"/>
    </row>
    <row r="45" spans="9:9" x14ac:dyDescent="0.25">
      <c r="I45" s="101"/>
    </row>
    <row r="46" spans="9:9" x14ac:dyDescent="0.25">
      <c r="I46" s="101"/>
    </row>
    <row r="47" spans="9:9" x14ac:dyDescent="0.25">
      <c r="I47" s="101"/>
    </row>
    <row r="48" spans="9:9" x14ac:dyDescent="0.25">
      <c r="I48" s="101"/>
    </row>
    <row r="49" spans="1:9" x14ac:dyDescent="0.25">
      <c r="I49" s="101"/>
    </row>
    <row r="50" spans="1:9" x14ac:dyDescent="0.25">
      <c r="I50" s="101"/>
    </row>
    <row r="51" spans="1:9" x14ac:dyDescent="0.25">
      <c r="I51" s="101"/>
    </row>
    <row r="52" spans="1:9" x14ac:dyDescent="0.25">
      <c r="I52" s="101"/>
    </row>
    <row r="54" spans="1:9" x14ac:dyDescent="0.25">
      <c r="A54" s="54" t="s">
        <v>657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scale="9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9"/>
  <sheetViews>
    <sheetView topLeftCell="A73" workbookViewId="0">
      <selection activeCell="E99" sqref="E99"/>
    </sheetView>
  </sheetViews>
  <sheetFormatPr defaultColWidth="9.109375" defaultRowHeight="12.55" x14ac:dyDescent="0.2"/>
  <cols>
    <col min="1" max="1" width="5.77734375" style="2" customWidth="1"/>
    <col min="2" max="2" width="6.21875" style="596" customWidth="1"/>
    <col min="3" max="5" width="9.109375" style="2"/>
    <col min="6" max="6" width="12.21875" style="2" customWidth="1"/>
    <col min="7" max="7" width="20.21875" style="2" customWidth="1"/>
    <col min="8" max="8" width="10.6640625" style="2" customWidth="1"/>
    <col min="9" max="16384" width="9.109375" style="2"/>
  </cols>
  <sheetData>
    <row r="1" spans="1:9" ht="8.15" customHeight="1" x14ac:dyDescent="0.2"/>
    <row r="2" spans="1:9" ht="15.05" x14ac:dyDescent="0.25">
      <c r="A2" s="37" t="s">
        <v>538</v>
      </c>
      <c r="H2" s="38" t="s">
        <v>539</v>
      </c>
    </row>
    <row r="5" spans="1:9" ht="12.85" customHeight="1" x14ac:dyDescent="0.2">
      <c r="A5" s="48" t="s">
        <v>540</v>
      </c>
      <c r="B5" s="48">
        <v>1</v>
      </c>
      <c r="C5" s="915" t="s">
        <v>541</v>
      </c>
      <c r="D5" s="915"/>
      <c r="E5" s="915"/>
      <c r="F5" s="915"/>
      <c r="G5" s="915"/>
      <c r="H5" s="49"/>
      <c r="I5" s="49">
        <v>1</v>
      </c>
    </row>
    <row r="6" spans="1:9" ht="8.15" customHeight="1" x14ac:dyDescent="0.2"/>
    <row r="7" spans="1:9" ht="12.85" customHeight="1" x14ac:dyDescent="0.2">
      <c r="A7" s="48" t="s">
        <v>542</v>
      </c>
      <c r="B7" s="48">
        <v>2</v>
      </c>
      <c r="C7" s="49" t="s">
        <v>543</v>
      </c>
      <c r="D7" s="49"/>
      <c r="E7" s="49"/>
      <c r="F7" s="49"/>
      <c r="G7" s="49"/>
      <c r="H7" s="49"/>
      <c r="I7" s="49">
        <v>2</v>
      </c>
    </row>
    <row r="8" spans="1:9" ht="8.15" customHeight="1" x14ac:dyDescent="0.2"/>
    <row r="9" spans="1:9" ht="12.85" customHeight="1" x14ac:dyDescent="0.2">
      <c r="A9" s="48" t="s">
        <v>544</v>
      </c>
      <c r="B9" s="48">
        <v>3</v>
      </c>
      <c r="C9" s="49" t="s">
        <v>545</v>
      </c>
      <c r="D9" s="49"/>
      <c r="E9" s="49"/>
      <c r="F9" s="49"/>
      <c r="G9" s="49"/>
      <c r="H9" s="49"/>
      <c r="I9" s="50"/>
    </row>
    <row r="10" spans="1:9" ht="12.85" customHeight="1" x14ac:dyDescent="0.2">
      <c r="A10" s="48"/>
      <c r="B10" s="48"/>
      <c r="C10" s="49" t="s">
        <v>546</v>
      </c>
      <c r="D10" s="49"/>
      <c r="E10" s="49"/>
      <c r="F10" s="49"/>
      <c r="G10" s="49"/>
      <c r="H10" s="49"/>
      <c r="I10" s="50" t="s">
        <v>547</v>
      </c>
    </row>
    <row r="11" spans="1:9" ht="8.15" customHeight="1" x14ac:dyDescent="0.2"/>
    <row r="12" spans="1:9" ht="12.85" customHeight="1" x14ac:dyDescent="0.2">
      <c r="A12" s="48" t="s">
        <v>548</v>
      </c>
      <c r="B12" s="48">
        <v>4</v>
      </c>
      <c r="C12" s="49" t="s">
        <v>549</v>
      </c>
      <c r="D12" s="49"/>
      <c r="E12" s="49"/>
      <c r="F12" s="49"/>
      <c r="G12" s="49"/>
      <c r="H12" s="49"/>
      <c r="I12" s="50" t="s">
        <v>550</v>
      </c>
    </row>
    <row r="13" spans="1:9" ht="7.55" customHeight="1" x14ac:dyDescent="0.2">
      <c r="A13" s="1"/>
      <c r="B13" s="1"/>
      <c r="I13" s="39"/>
    </row>
    <row r="14" spans="1:9" ht="12.25" customHeight="1" x14ac:dyDescent="0.2">
      <c r="A14" s="51" t="s">
        <v>551</v>
      </c>
      <c r="B14" s="48">
        <v>5</v>
      </c>
      <c r="C14" s="49" t="s">
        <v>552</v>
      </c>
      <c r="D14" s="49"/>
      <c r="E14" s="49"/>
      <c r="F14" s="49"/>
      <c r="G14" s="49"/>
      <c r="H14" s="49"/>
      <c r="I14" s="50" t="s">
        <v>824</v>
      </c>
    </row>
    <row r="15" spans="1:9" ht="8.15" customHeight="1" x14ac:dyDescent="0.2">
      <c r="I15" s="39"/>
    </row>
    <row r="16" spans="1:9" ht="12.85" customHeight="1" x14ac:dyDescent="0.2">
      <c r="A16" s="550" t="s">
        <v>553</v>
      </c>
      <c r="B16" s="597">
        <v>6</v>
      </c>
      <c r="C16" s="549" t="s">
        <v>331</v>
      </c>
      <c r="D16" s="549"/>
      <c r="E16" s="549"/>
      <c r="F16" s="549"/>
      <c r="G16" s="549"/>
      <c r="H16" s="549"/>
      <c r="I16" s="550">
        <v>11</v>
      </c>
    </row>
    <row r="18" spans="1:9" x14ac:dyDescent="0.2">
      <c r="A18" s="550" t="s">
        <v>553</v>
      </c>
      <c r="B18" s="598">
        <v>7</v>
      </c>
      <c r="C18" s="549" t="s">
        <v>431</v>
      </c>
      <c r="D18" s="549"/>
      <c r="E18" s="549"/>
      <c r="F18" s="549"/>
      <c r="G18" s="549"/>
      <c r="H18" s="549"/>
      <c r="I18" s="549">
        <v>12</v>
      </c>
    </row>
    <row r="20" spans="1:9" x14ac:dyDescent="0.2">
      <c r="A20" s="550" t="s">
        <v>554</v>
      </c>
      <c r="B20" s="599">
        <v>8</v>
      </c>
      <c r="C20" s="549" t="s">
        <v>311</v>
      </c>
      <c r="D20" s="549"/>
      <c r="E20" s="549"/>
      <c r="F20" s="549"/>
      <c r="G20" s="549"/>
      <c r="H20" s="549"/>
      <c r="I20" s="549">
        <v>13</v>
      </c>
    </row>
    <row r="22" spans="1:9" x14ac:dyDescent="0.2">
      <c r="A22" s="550" t="s">
        <v>554</v>
      </c>
      <c r="B22" s="598">
        <v>9</v>
      </c>
      <c r="C22" s="549" t="s">
        <v>618</v>
      </c>
      <c r="D22" s="549"/>
      <c r="E22" s="549"/>
      <c r="F22" s="549"/>
      <c r="G22" s="549"/>
      <c r="H22" s="549"/>
      <c r="I22" s="549">
        <v>14</v>
      </c>
    </row>
    <row r="24" spans="1:9" x14ac:dyDescent="0.2">
      <c r="A24" s="550" t="s">
        <v>554</v>
      </c>
      <c r="B24" s="598">
        <v>10</v>
      </c>
      <c r="C24" s="549" t="s">
        <v>555</v>
      </c>
      <c r="D24" s="549"/>
      <c r="E24" s="549"/>
      <c r="F24" s="549"/>
      <c r="G24" s="549"/>
      <c r="H24" s="549"/>
      <c r="I24" s="549"/>
    </row>
    <row r="25" spans="1:9" x14ac:dyDescent="0.2">
      <c r="A25" s="549"/>
      <c r="B25" s="598"/>
      <c r="C25" s="549" t="s">
        <v>398</v>
      </c>
      <c r="D25" s="549"/>
      <c r="E25" s="549"/>
      <c r="F25" s="549"/>
      <c r="G25" s="549"/>
      <c r="H25" s="549"/>
      <c r="I25" s="549">
        <v>14</v>
      </c>
    </row>
    <row r="27" spans="1:9" x14ac:dyDescent="0.2">
      <c r="A27" s="550" t="s">
        <v>556</v>
      </c>
      <c r="B27" s="599">
        <v>11</v>
      </c>
      <c r="C27" s="549" t="s">
        <v>557</v>
      </c>
      <c r="D27" s="549"/>
      <c r="E27" s="549"/>
      <c r="F27" s="549"/>
      <c r="G27" s="549"/>
      <c r="H27" s="549"/>
      <c r="I27" s="549">
        <v>15</v>
      </c>
    </row>
    <row r="28" spans="1:9" x14ac:dyDescent="0.2">
      <c r="A28" s="1"/>
      <c r="B28" s="1"/>
    </row>
    <row r="29" spans="1:9" x14ac:dyDescent="0.2">
      <c r="A29" s="549" t="s">
        <v>558</v>
      </c>
      <c r="B29" s="598">
        <v>12</v>
      </c>
      <c r="C29" s="549" t="s">
        <v>559</v>
      </c>
      <c r="D29" s="549"/>
      <c r="E29" s="549"/>
      <c r="F29" s="549"/>
      <c r="G29" s="549"/>
      <c r="H29" s="549"/>
      <c r="I29" s="549">
        <v>15</v>
      </c>
    </row>
    <row r="31" spans="1:9" x14ac:dyDescent="0.2">
      <c r="A31" s="550" t="s">
        <v>560</v>
      </c>
      <c r="B31" s="599">
        <v>13</v>
      </c>
      <c r="C31" s="549" t="s">
        <v>561</v>
      </c>
      <c r="D31" s="549"/>
      <c r="E31" s="549"/>
      <c r="F31" s="549"/>
      <c r="G31" s="549"/>
      <c r="H31" s="549"/>
      <c r="I31" s="549">
        <v>16</v>
      </c>
    </row>
    <row r="32" spans="1:9" x14ac:dyDescent="0.2">
      <c r="A32" s="1"/>
      <c r="B32" s="1"/>
    </row>
    <row r="33" spans="1:9" x14ac:dyDescent="0.2">
      <c r="A33" s="549" t="s">
        <v>12</v>
      </c>
      <c r="B33" s="598">
        <v>14</v>
      </c>
      <c r="C33" s="549" t="s">
        <v>562</v>
      </c>
      <c r="D33" s="549"/>
      <c r="E33" s="549"/>
      <c r="F33" s="549"/>
      <c r="G33" s="549"/>
      <c r="H33" s="549"/>
      <c r="I33" s="549">
        <v>17</v>
      </c>
    </row>
    <row r="35" spans="1:9" x14ac:dyDescent="0.2">
      <c r="A35" s="549" t="s">
        <v>551</v>
      </c>
      <c r="B35" s="598">
        <v>15</v>
      </c>
      <c r="C35" s="549" t="s">
        <v>640</v>
      </c>
      <c r="D35" s="549"/>
      <c r="E35" s="549"/>
      <c r="F35" s="549"/>
      <c r="G35" s="549"/>
      <c r="H35" s="549"/>
      <c r="I35" s="549">
        <v>18</v>
      </c>
    </row>
    <row r="37" spans="1:9" x14ac:dyDescent="0.2">
      <c r="A37" s="549" t="s">
        <v>551</v>
      </c>
      <c r="B37" s="598">
        <v>16</v>
      </c>
      <c r="C37" s="549" t="s">
        <v>641</v>
      </c>
      <c r="D37" s="549"/>
      <c r="E37" s="549"/>
      <c r="F37" s="549"/>
      <c r="G37" s="549"/>
      <c r="H37" s="549"/>
      <c r="I37" s="549"/>
    </row>
    <row r="38" spans="1:9" x14ac:dyDescent="0.2">
      <c r="A38" s="549"/>
      <c r="B38" s="598"/>
      <c r="C38" s="549" t="s">
        <v>642</v>
      </c>
      <c r="D38" s="549"/>
      <c r="E38" s="549"/>
      <c r="F38" s="549"/>
      <c r="G38" s="549"/>
      <c r="H38" s="549"/>
      <c r="I38" s="549">
        <v>19</v>
      </c>
    </row>
    <row r="39" spans="1:9" x14ac:dyDescent="0.2">
      <c r="A39" s="579"/>
      <c r="B39" s="598"/>
      <c r="C39" s="579"/>
      <c r="D39" s="579"/>
      <c r="E39" s="579"/>
      <c r="F39" s="579"/>
      <c r="G39" s="579"/>
      <c r="H39" s="579"/>
      <c r="I39" s="579"/>
    </row>
    <row r="40" spans="1:9" x14ac:dyDescent="0.2">
      <c r="A40" s="579" t="s">
        <v>551</v>
      </c>
      <c r="B40" s="598">
        <v>17</v>
      </c>
      <c r="C40" s="579" t="s">
        <v>882</v>
      </c>
      <c r="D40" s="579"/>
      <c r="E40" s="579"/>
      <c r="F40" s="579"/>
      <c r="G40" s="579"/>
      <c r="H40" s="579"/>
      <c r="I40" s="579">
        <v>19</v>
      </c>
    </row>
    <row r="42" spans="1:9" x14ac:dyDescent="0.2">
      <c r="A42" s="549" t="s">
        <v>563</v>
      </c>
      <c r="B42" s="598">
        <v>18</v>
      </c>
      <c r="C42" s="549" t="s">
        <v>564</v>
      </c>
      <c r="D42" s="549"/>
      <c r="E42" s="549"/>
      <c r="F42" s="549"/>
      <c r="G42" s="549"/>
      <c r="H42" s="549"/>
      <c r="I42" s="549">
        <v>20</v>
      </c>
    </row>
    <row r="43" spans="1:9" ht="13.15" x14ac:dyDescent="0.25">
      <c r="A43" s="12"/>
    </row>
    <row r="44" spans="1:9" x14ac:dyDescent="0.2">
      <c r="A44" s="549" t="s">
        <v>565</v>
      </c>
      <c r="B44" s="598">
        <v>19</v>
      </c>
      <c r="C44" s="549" t="s">
        <v>566</v>
      </c>
      <c r="D44" s="549"/>
      <c r="E44" s="549"/>
      <c r="F44" s="549"/>
      <c r="G44" s="549"/>
      <c r="H44" s="549"/>
      <c r="I44" s="549">
        <v>21</v>
      </c>
    </row>
    <row r="46" spans="1:9" x14ac:dyDescent="0.2">
      <c r="A46" s="549" t="s">
        <v>567</v>
      </c>
      <c r="B46" s="598">
        <v>20</v>
      </c>
      <c r="C46" s="549" t="s">
        <v>568</v>
      </c>
      <c r="D46" s="549"/>
      <c r="E46" s="549"/>
      <c r="F46" s="549"/>
      <c r="G46" s="549"/>
      <c r="H46" s="549"/>
      <c r="I46" s="549"/>
    </row>
    <row r="47" spans="1:9" x14ac:dyDescent="0.2">
      <c r="A47" s="549"/>
      <c r="B47" s="598"/>
      <c r="C47" s="549" t="s">
        <v>399</v>
      </c>
      <c r="D47" s="549"/>
      <c r="E47" s="549"/>
      <c r="F47" s="549"/>
      <c r="G47" s="549"/>
      <c r="H47" s="549"/>
      <c r="I47" s="549">
        <v>22</v>
      </c>
    </row>
    <row r="49" spans="1:9" x14ac:dyDescent="0.2">
      <c r="A49" s="549" t="s">
        <v>551</v>
      </c>
      <c r="B49" s="598">
        <v>21</v>
      </c>
      <c r="C49" s="549" t="s">
        <v>900</v>
      </c>
      <c r="D49" s="549"/>
      <c r="E49" s="549"/>
      <c r="F49" s="549"/>
      <c r="G49" s="549"/>
      <c r="H49" s="549"/>
      <c r="I49" s="549">
        <v>22</v>
      </c>
    </row>
    <row r="51" spans="1:9" x14ac:dyDescent="0.2">
      <c r="A51" s="550" t="s">
        <v>554</v>
      </c>
      <c r="B51" s="598">
        <v>22</v>
      </c>
      <c r="C51" s="549" t="s">
        <v>569</v>
      </c>
      <c r="D51" s="549"/>
      <c r="E51" s="549"/>
      <c r="F51" s="549"/>
      <c r="G51" s="549"/>
      <c r="H51" s="549"/>
      <c r="I51" s="549"/>
    </row>
    <row r="52" spans="1:9" x14ac:dyDescent="0.2">
      <c r="A52" s="549"/>
      <c r="B52" s="598"/>
      <c r="C52" s="549" t="s">
        <v>432</v>
      </c>
      <c r="D52" s="549"/>
      <c r="E52" s="549"/>
      <c r="F52" s="549"/>
      <c r="G52" s="549"/>
      <c r="H52" s="549"/>
      <c r="I52" s="549"/>
    </row>
    <row r="53" spans="1:9" x14ac:dyDescent="0.2">
      <c r="A53" s="549"/>
      <c r="B53" s="598"/>
      <c r="C53" s="549" t="s">
        <v>570</v>
      </c>
      <c r="D53" s="549"/>
      <c r="E53" s="549"/>
      <c r="F53" s="549"/>
      <c r="G53" s="549"/>
      <c r="H53" s="549"/>
      <c r="I53" s="549"/>
    </row>
    <row r="54" spans="1:9" x14ac:dyDescent="0.2">
      <c r="A54" s="549"/>
      <c r="B54" s="598"/>
      <c r="C54" s="549" t="s">
        <v>571</v>
      </c>
      <c r="D54" s="549"/>
      <c r="E54" s="549"/>
      <c r="F54" s="549"/>
      <c r="G54" s="549"/>
      <c r="H54" s="549"/>
      <c r="I54" s="549">
        <v>22</v>
      </c>
    </row>
    <row r="56" spans="1:9" x14ac:dyDescent="0.2">
      <c r="A56" s="549" t="s">
        <v>660</v>
      </c>
      <c r="B56" s="598">
        <v>23</v>
      </c>
      <c r="C56" s="549" t="s">
        <v>572</v>
      </c>
      <c r="D56" s="549"/>
      <c r="E56" s="549"/>
      <c r="F56" s="549"/>
      <c r="G56" s="549"/>
      <c r="H56" s="549"/>
      <c r="I56" s="549">
        <v>22</v>
      </c>
    </row>
    <row r="58" spans="1:9" x14ac:dyDescent="0.2">
      <c r="A58" s="550" t="s">
        <v>554</v>
      </c>
      <c r="B58" s="598">
        <v>24</v>
      </c>
      <c r="C58" s="549" t="s">
        <v>697</v>
      </c>
      <c r="D58" s="549"/>
      <c r="E58" s="549"/>
      <c r="F58" s="549"/>
      <c r="G58" s="549"/>
      <c r="H58" s="549"/>
      <c r="I58" s="549"/>
    </row>
    <row r="59" spans="1:9" x14ac:dyDescent="0.2">
      <c r="A59" s="549"/>
      <c r="B59" s="598"/>
      <c r="C59" s="549" t="s">
        <v>698</v>
      </c>
      <c r="D59" s="549"/>
      <c r="E59" s="549"/>
      <c r="F59" s="549"/>
      <c r="G59" s="549"/>
      <c r="H59" s="549"/>
      <c r="I59" s="549"/>
    </row>
    <row r="60" spans="1:9" x14ac:dyDescent="0.2">
      <c r="A60" s="549"/>
      <c r="B60" s="598"/>
      <c r="C60" s="549" t="s">
        <v>709</v>
      </c>
      <c r="D60" s="549"/>
      <c r="E60" s="549"/>
      <c r="F60" s="549"/>
      <c r="G60" s="549"/>
      <c r="H60" s="549"/>
      <c r="I60" s="549"/>
    </row>
    <row r="61" spans="1:9" x14ac:dyDescent="0.2">
      <c r="A61" s="549"/>
      <c r="B61" s="598"/>
      <c r="C61" s="549" t="s">
        <v>710</v>
      </c>
      <c r="D61" s="549"/>
      <c r="E61" s="549"/>
      <c r="F61" s="549"/>
      <c r="G61" s="549"/>
      <c r="H61" s="549"/>
      <c r="I61" s="549"/>
    </row>
    <row r="62" spans="1:9" x14ac:dyDescent="0.2">
      <c r="A62" s="549"/>
      <c r="B62" s="598"/>
      <c r="C62" s="549" t="s">
        <v>701</v>
      </c>
      <c r="D62" s="549"/>
      <c r="E62" s="549"/>
      <c r="F62" s="549"/>
      <c r="G62" s="549"/>
      <c r="H62" s="549"/>
      <c r="I62" s="549">
        <v>23</v>
      </c>
    </row>
    <row r="64" spans="1:9" x14ac:dyDescent="0.2">
      <c r="A64" s="550" t="s">
        <v>554</v>
      </c>
      <c r="B64" s="598">
        <v>25</v>
      </c>
      <c r="C64" s="549" t="s">
        <v>612</v>
      </c>
      <c r="D64" s="549"/>
      <c r="E64" s="549"/>
      <c r="F64" s="549"/>
      <c r="G64" s="549"/>
      <c r="H64" s="549"/>
      <c r="I64" s="549"/>
    </row>
    <row r="65" spans="1:9" x14ac:dyDescent="0.2">
      <c r="A65" s="549"/>
      <c r="B65" s="598"/>
      <c r="C65" s="549" t="s">
        <v>619</v>
      </c>
      <c r="D65" s="549"/>
      <c r="E65" s="549"/>
      <c r="F65" s="549"/>
      <c r="G65" s="549"/>
      <c r="H65" s="549"/>
      <c r="I65" s="549">
        <v>23</v>
      </c>
    </row>
    <row r="67" spans="1:9" x14ac:dyDescent="0.2">
      <c r="A67" s="549" t="s">
        <v>573</v>
      </c>
      <c r="B67" s="598">
        <v>26</v>
      </c>
      <c r="C67" s="549" t="s">
        <v>574</v>
      </c>
      <c r="D67" s="549"/>
      <c r="E67" s="549"/>
      <c r="F67" s="549"/>
      <c r="G67" s="549"/>
      <c r="H67" s="549"/>
      <c r="I67" s="549">
        <v>24</v>
      </c>
    </row>
    <row r="69" spans="1:9" x14ac:dyDescent="0.2">
      <c r="A69" s="549" t="s">
        <v>326</v>
      </c>
      <c r="B69" s="598">
        <v>27</v>
      </c>
      <c r="C69" s="549" t="s">
        <v>575</v>
      </c>
      <c r="D69" s="549"/>
      <c r="E69" s="549"/>
      <c r="F69" s="549"/>
      <c r="G69" s="549"/>
      <c r="H69" s="549"/>
      <c r="I69" s="549">
        <v>24</v>
      </c>
    </row>
    <row r="71" spans="1:9" x14ac:dyDescent="0.2">
      <c r="A71" s="549" t="s">
        <v>327</v>
      </c>
      <c r="B71" s="598">
        <v>28</v>
      </c>
      <c r="C71" s="549" t="s">
        <v>576</v>
      </c>
      <c r="D71" s="549"/>
      <c r="E71" s="549"/>
      <c r="F71" s="549"/>
      <c r="G71" s="549"/>
      <c r="H71" s="549"/>
      <c r="I71" s="549">
        <v>24</v>
      </c>
    </row>
    <row r="73" spans="1:9" x14ac:dyDescent="0.2">
      <c r="A73" s="550" t="s">
        <v>328</v>
      </c>
      <c r="B73" s="599">
        <v>29</v>
      </c>
      <c r="C73" s="549" t="s">
        <v>577</v>
      </c>
      <c r="D73" s="549"/>
      <c r="E73" s="549"/>
      <c r="F73" s="549"/>
      <c r="G73" s="549"/>
      <c r="H73" s="549"/>
      <c r="I73" s="549">
        <v>25</v>
      </c>
    </row>
    <row r="75" spans="1:9" x14ac:dyDescent="0.2">
      <c r="A75" s="550" t="s">
        <v>330</v>
      </c>
      <c r="B75" s="599">
        <v>30</v>
      </c>
      <c r="C75" s="549" t="s">
        <v>578</v>
      </c>
      <c r="D75" s="549"/>
      <c r="E75" s="549"/>
      <c r="F75" s="549"/>
      <c r="G75" s="549"/>
      <c r="H75" s="549"/>
      <c r="I75" s="549">
        <v>26</v>
      </c>
    </row>
    <row r="77" spans="1:9" x14ac:dyDescent="0.2">
      <c r="A77" s="550" t="s">
        <v>343</v>
      </c>
      <c r="B77" s="599">
        <v>31</v>
      </c>
      <c r="C77" s="549" t="s">
        <v>579</v>
      </c>
      <c r="D77" s="549"/>
      <c r="E77" s="549"/>
      <c r="F77" s="549"/>
      <c r="G77" s="549"/>
      <c r="H77" s="549"/>
      <c r="I77" s="549">
        <v>27</v>
      </c>
    </row>
    <row r="79" spans="1:9" x14ac:dyDescent="0.2">
      <c r="A79" s="550" t="s">
        <v>344</v>
      </c>
      <c r="B79" s="599">
        <v>32</v>
      </c>
      <c r="C79" s="549" t="s">
        <v>580</v>
      </c>
      <c r="D79" s="549"/>
      <c r="E79" s="549"/>
      <c r="F79" s="549"/>
      <c r="G79" s="549"/>
      <c r="H79" s="549"/>
      <c r="I79" s="549">
        <v>27</v>
      </c>
    </row>
    <row r="80" spans="1:9" x14ac:dyDescent="0.2">
      <c r="A80" s="1"/>
      <c r="B80" s="1"/>
    </row>
    <row r="81" spans="1:9" x14ac:dyDescent="0.2">
      <c r="A81" s="549" t="s">
        <v>345</v>
      </c>
      <c r="B81" s="598">
        <v>33</v>
      </c>
      <c r="C81" s="549" t="s">
        <v>621</v>
      </c>
      <c r="D81" s="549"/>
      <c r="E81" s="549"/>
      <c r="F81" s="549"/>
      <c r="G81" s="549"/>
      <c r="H81" s="549"/>
      <c r="I81" s="549"/>
    </row>
    <row r="82" spans="1:9" x14ac:dyDescent="0.2">
      <c r="A82" s="549"/>
      <c r="B82" s="598"/>
      <c r="C82" s="549" t="s">
        <v>581</v>
      </c>
      <c r="D82" s="549"/>
      <c r="E82" s="549"/>
      <c r="F82" s="549"/>
      <c r="G82" s="549"/>
      <c r="H82" s="549"/>
      <c r="I82" s="549">
        <v>28</v>
      </c>
    </row>
    <row r="84" spans="1:9" x14ac:dyDescent="0.2">
      <c r="A84" s="549" t="s">
        <v>346</v>
      </c>
      <c r="B84" s="598">
        <v>34</v>
      </c>
      <c r="C84" s="549" t="s">
        <v>620</v>
      </c>
      <c r="D84" s="549"/>
      <c r="E84" s="549"/>
      <c r="F84" s="549"/>
      <c r="G84" s="549"/>
      <c r="H84" s="549"/>
      <c r="I84" s="549">
        <v>29</v>
      </c>
    </row>
    <row r="86" spans="1:9" x14ac:dyDescent="0.2">
      <c r="A86" s="549" t="s">
        <v>347</v>
      </c>
      <c r="B86" s="598">
        <v>35</v>
      </c>
      <c r="C86" s="550" t="s">
        <v>582</v>
      </c>
      <c r="D86" s="549"/>
      <c r="E86" s="549"/>
      <c r="F86" s="549"/>
      <c r="G86" s="549"/>
      <c r="H86" s="549"/>
      <c r="I86" s="549"/>
    </row>
    <row r="87" spans="1:9" x14ac:dyDescent="0.2">
      <c r="A87" s="549"/>
      <c r="B87" s="598"/>
      <c r="C87" s="549" t="s">
        <v>986</v>
      </c>
      <c r="D87" s="549"/>
      <c r="E87" s="549"/>
      <c r="F87" s="549"/>
      <c r="G87" s="549"/>
      <c r="H87" s="549"/>
      <c r="I87" s="549">
        <v>29</v>
      </c>
    </row>
    <row r="88" spans="1:9" x14ac:dyDescent="0.2">
      <c r="C88" s="2" t="s">
        <v>11</v>
      </c>
    </row>
    <row r="89" spans="1:9" x14ac:dyDescent="0.2">
      <c r="A89" s="549" t="s">
        <v>583</v>
      </c>
      <c r="B89" s="598">
        <v>36</v>
      </c>
      <c r="C89" s="549" t="s">
        <v>584</v>
      </c>
      <c r="D89" s="549"/>
      <c r="E89" s="549"/>
      <c r="F89" s="549"/>
      <c r="G89" s="549"/>
      <c r="H89" s="549"/>
      <c r="I89" s="549">
        <v>30</v>
      </c>
    </row>
    <row r="91" spans="1:9" x14ac:dyDescent="0.2">
      <c r="A91" s="549" t="s">
        <v>585</v>
      </c>
      <c r="B91" s="598">
        <v>37</v>
      </c>
      <c r="C91" s="549" t="s">
        <v>13</v>
      </c>
      <c r="D91" s="549"/>
      <c r="E91" s="549"/>
      <c r="F91" s="549"/>
      <c r="G91" s="549"/>
      <c r="H91" s="549"/>
      <c r="I91" s="549">
        <v>30</v>
      </c>
    </row>
    <row r="93" spans="1:9" x14ac:dyDescent="0.2">
      <c r="A93" s="549" t="s">
        <v>586</v>
      </c>
      <c r="B93" s="598">
        <v>38</v>
      </c>
      <c r="C93" s="550" t="s">
        <v>14</v>
      </c>
      <c r="D93" s="549"/>
      <c r="E93" s="549"/>
      <c r="F93" s="549"/>
      <c r="G93" s="549"/>
      <c r="H93" s="549"/>
      <c r="I93" s="549">
        <v>30</v>
      </c>
    </row>
    <row r="95" spans="1:9" x14ac:dyDescent="0.2">
      <c r="A95" s="549" t="s">
        <v>587</v>
      </c>
      <c r="B95" s="598">
        <v>39</v>
      </c>
      <c r="C95" s="549" t="s">
        <v>588</v>
      </c>
      <c r="D95" s="549"/>
      <c r="E95" s="549"/>
      <c r="F95" s="549"/>
      <c r="G95" s="549"/>
      <c r="H95" s="549"/>
      <c r="I95" s="549">
        <v>30</v>
      </c>
    </row>
    <row r="97" spans="1:14" x14ac:dyDescent="0.2">
      <c r="A97" s="550" t="s">
        <v>589</v>
      </c>
      <c r="B97" s="599">
        <v>40</v>
      </c>
      <c r="C97" s="549" t="s">
        <v>329</v>
      </c>
      <c r="D97" s="549"/>
      <c r="E97" s="549"/>
      <c r="F97" s="549"/>
      <c r="G97" s="549"/>
      <c r="H97" s="549"/>
      <c r="I97" s="549">
        <v>31</v>
      </c>
    </row>
    <row r="99" spans="1:14" x14ac:dyDescent="0.2">
      <c r="A99" s="549" t="s">
        <v>590</v>
      </c>
      <c r="B99" s="598">
        <v>41</v>
      </c>
      <c r="C99" s="549" t="s">
        <v>591</v>
      </c>
      <c r="D99" s="549"/>
      <c r="E99" s="549"/>
      <c r="F99" s="549"/>
      <c r="G99" s="549"/>
      <c r="H99" s="549"/>
      <c r="I99" s="549"/>
    </row>
    <row r="100" spans="1:14" x14ac:dyDescent="0.2">
      <c r="A100" s="549"/>
      <c r="B100" s="598"/>
      <c r="C100" s="549" t="s">
        <v>592</v>
      </c>
      <c r="D100" s="549"/>
      <c r="E100" s="549"/>
      <c r="F100" s="549"/>
      <c r="G100" s="549"/>
      <c r="H100" s="549"/>
      <c r="I100" s="549">
        <v>31</v>
      </c>
    </row>
    <row r="102" spans="1:14" x14ac:dyDescent="0.2">
      <c r="A102" s="549" t="s">
        <v>593</v>
      </c>
      <c r="B102" s="598">
        <v>42</v>
      </c>
      <c r="C102" s="549" t="s">
        <v>596</v>
      </c>
      <c r="D102" s="549"/>
      <c r="E102" s="549"/>
      <c r="F102" s="549"/>
      <c r="G102" s="549"/>
      <c r="H102" s="549"/>
      <c r="I102" s="593" t="s">
        <v>904</v>
      </c>
    </row>
    <row r="103" spans="1:14" ht="15.05" x14ac:dyDescent="0.25">
      <c r="A103" s="37"/>
      <c r="B103" s="600"/>
      <c r="C103" s="37"/>
      <c r="D103" s="37"/>
      <c r="E103" s="37"/>
      <c r="F103" s="37"/>
      <c r="G103" s="37"/>
      <c r="H103" s="37"/>
    </row>
    <row r="104" spans="1:14" x14ac:dyDescent="0.2">
      <c r="I104" s="40"/>
    </row>
    <row r="105" spans="1:14" ht="15.05" x14ac:dyDescent="0.25">
      <c r="A105" s="37"/>
      <c r="B105" s="600"/>
      <c r="C105" s="37"/>
      <c r="D105" s="37"/>
      <c r="E105" s="37"/>
      <c r="F105" s="37"/>
      <c r="G105" s="37"/>
      <c r="H105" s="37"/>
      <c r="N105" s="54"/>
    </row>
    <row r="106" spans="1:14" ht="15.05" x14ac:dyDescent="0.25">
      <c r="A106" s="37"/>
      <c r="B106" s="600"/>
      <c r="C106" s="37"/>
      <c r="D106" s="37"/>
      <c r="E106" s="37"/>
      <c r="F106" s="37"/>
      <c r="G106" s="37"/>
      <c r="H106" s="37"/>
    </row>
    <row r="107" spans="1:14" ht="15.05" x14ac:dyDescent="0.25">
      <c r="A107" s="37"/>
      <c r="B107" s="600"/>
      <c r="C107" s="37"/>
      <c r="D107" s="37"/>
      <c r="E107" s="37"/>
      <c r="F107" s="37"/>
      <c r="G107" s="37"/>
      <c r="H107" s="37"/>
    </row>
    <row r="108" spans="1:14" ht="15.05" x14ac:dyDescent="0.25">
      <c r="A108" s="37"/>
      <c r="B108" s="600"/>
      <c r="C108" s="37"/>
      <c r="D108" s="37"/>
      <c r="E108" s="37"/>
      <c r="F108" s="37"/>
      <c r="G108" s="37"/>
      <c r="H108" s="37"/>
    </row>
    <row r="109" spans="1:14" ht="15.05" x14ac:dyDescent="0.25">
      <c r="A109" s="37"/>
      <c r="B109" s="600"/>
      <c r="C109" s="37"/>
      <c r="D109" s="37"/>
      <c r="E109" s="37"/>
      <c r="F109" s="37"/>
      <c r="G109" s="37"/>
      <c r="H109" s="37"/>
    </row>
    <row r="110" spans="1:14" ht="15.05" x14ac:dyDescent="0.25">
      <c r="A110" s="37"/>
      <c r="B110" s="600"/>
      <c r="C110" s="37"/>
      <c r="D110" s="37"/>
      <c r="E110" s="37"/>
      <c r="F110" s="37"/>
      <c r="G110" s="37"/>
      <c r="H110" s="37"/>
    </row>
    <row r="111" spans="1:14" ht="15.05" x14ac:dyDescent="0.25">
      <c r="A111" s="37"/>
      <c r="B111" s="600"/>
      <c r="C111" s="37"/>
      <c r="D111" s="37"/>
      <c r="E111" s="37"/>
      <c r="F111" s="37"/>
      <c r="G111" s="37"/>
      <c r="H111" s="37"/>
    </row>
    <row r="112" spans="1:14" ht="15.05" x14ac:dyDescent="0.25">
      <c r="A112" s="37"/>
      <c r="B112" s="600"/>
      <c r="C112" s="37"/>
      <c r="D112" s="37"/>
      <c r="E112" s="37"/>
      <c r="F112" s="37"/>
      <c r="G112" s="37"/>
      <c r="H112" s="37"/>
    </row>
    <row r="113" spans="1:8" ht="15.05" x14ac:dyDescent="0.25">
      <c r="A113" s="37"/>
      <c r="B113" s="600"/>
      <c r="C113" s="37"/>
      <c r="D113" s="37"/>
      <c r="E113" s="37"/>
      <c r="F113" s="37"/>
      <c r="G113" s="37"/>
      <c r="H113" s="37"/>
    </row>
    <row r="114" spans="1:8" ht="15.05" x14ac:dyDescent="0.25">
      <c r="A114" s="37"/>
      <c r="B114" s="600"/>
      <c r="C114" s="37"/>
      <c r="D114" s="37"/>
      <c r="E114" s="37"/>
      <c r="F114" s="37"/>
      <c r="G114" s="37"/>
      <c r="H114" s="37"/>
    </row>
    <row r="115" spans="1:8" ht="15.05" x14ac:dyDescent="0.25">
      <c r="A115" s="37"/>
      <c r="B115" s="600"/>
      <c r="C115" s="37"/>
      <c r="D115" s="37"/>
      <c r="E115" s="37"/>
      <c r="F115" s="37"/>
      <c r="G115" s="37"/>
      <c r="H115" s="37"/>
    </row>
    <row r="116" spans="1:8" ht="15.05" x14ac:dyDescent="0.25">
      <c r="A116" s="37"/>
      <c r="B116" s="600"/>
      <c r="C116" s="37"/>
      <c r="D116" s="37"/>
      <c r="E116" s="37"/>
      <c r="F116" s="37"/>
      <c r="G116" s="37"/>
      <c r="H116" s="37"/>
    </row>
    <row r="117" spans="1:8" ht="15.05" x14ac:dyDescent="0.25">
      <c r="A117" s="37"/>
      <c r="B117" s="600"/>
      <c r="C117" s="37"/>
      <c r="D117" s="37"/>
      <c r="E117" s="37"/>
      <c r="F117" s="37"/>
      <c r="G117" s="37"/>
      <c r="H117" s="37"/>
    </row>
    <row r="118" spans="1:8" ht="15.05" x14ac:dyDescent="0.25">
      <c r="A118" s="37"/>
      <c r="B118" s="600"/>
      <c r="C118" s="37"/>
      <c r="D118" s="37"/>
      <c r="E118" s="37"/>
      <c r="F118" s="37"/>
      <c r="G118" s="37"/>
      <c r="H118" s="37"/>
    </row>
    <row r="119" spans="1:8" ht="15.05" x14ac:dyDescent="0.25">
      <c r="A119" s="37"/>
      <c r="B119" s="600"/>
      <c r="C119" s="37"/>
      <c r="D119" s="37"/>
      <c r="E119" s="37"/>
      <c r="F119" s="37"/>
      <c r="G119" s="37"/>
      <c r="H119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2:I42" location="strona20!A1" display="TABL. 29" xr:uid="{FC60BE2B-721C-488C-ADF3-F9A702D6DB7C}"/>
    <hyperlink ref="A44:I44" location="strona21!A1" display="TABL. 30" xr:uid="{734E83F3-98C7-401A-8D6F-2706DB526191}"/>
    <hyperlink ref="A46:I47" location="strona22!A1" display="TABL. 31" xr:uid="{1270B2E5-5CBB-4744-961D-5204FD925463}"/>
    <hyperlink ref="A49:I49" location="strona22!A1" display="TABL." xr:uid="{490B0748-F622-48E0-859C-DCD160A7ECE7}"/>
    <hyperlink ref="A51:I54" location="strona22!A1" display="TABL.   6" xr:uid="{E5DB0127-EBF6-4F20-AA9A-93D6FB4A882C}"/>
    <hyperlink ref="A56:I56" location="strona22!A1" display="TABL.   22" xr:uid="{31A815CE-76CA-441B-81C3-0DDB2FCA2783}"/>
    <hyperlink ref="A58:I62" location="Arkusz23!A1" display="TABL.   6" xr:uid="{7FB253EE-37A6-4375-AD15-85E220028163}"/>
    <hyperlink ref="A64:I65" location="Arkusz23!A1" display="TABL.   6" xr:uid="{6DFC06A3-7D8F-40B1-B208-975E6B081B05}"/>
    <hyperlink ref="A67:I67" location="strona24!A1" display="TABL. 32" xr:uid="{F5873A30-879A-4A86-9D31-F25CA931F01A}"/>
    <hyperlink ref="A69:I69" location="strona24!A1" display="TABL. 33" xr:uid="{BDF6108E-6905-4647-9247-D819E5645CA8}"/>
    <hyperlink ref="A71:I71" location="'spis treści'!A1" display="TABL. 34" xr:uid="{4A05ED8F-C8EB-4226-B581-63F200C316F0}"/>
    <hyperlink ref="A73:I73" location="strona25!A1" display="TABL. 35" xr:uid="{EF014E72-8F17-4A27-A3C5-B778794D0051}"/>
    <hyperlink ref="A75:I75" location="strona26!A1" display="TABL. 36" xr:uid="{74F623F5-472B-41DF-BFDD-7A717E3BAD67}"/>
    <hyperlink ref="A77:I77" location="strona27!A1" display="TABL. 37" xr:uid="{05D88DDF-4BC1-4226-BCEA-87A64FF25D91}"/>
    <hyperlink ref="A79:I79" location="strona27!A1" display="TABL. 38" xr:uid="{DF097217-6BBA-44F0-8769-F6FF6EB6B46C}"/>
    <hyperlink ref="A81:I82" location="strona28!A1" display="TABL. 39" xr:uid="{96E88B82-AE8F-4579-BBE1-E53297E00212}"/>
    <hyperlink ref="A84:I84" location="'strona 29'!A1" display="TABL. 40" xr:uid="{6E24CF84-1BB9-4173-8F37-4DB2CB468BE2}"/>
    <hyperlink ref="A86:I87" location="'strona 29'!A1" display="TABL. 41" xr:uid="{EF42BE03-5F30-4D3C-8EC4-B22117A3FBD5}"/>
    <hyperlink ref="A89:I89" location="'strona 30'!A1" display="TABL. 42" xr:uid="{E8CC0C14-CFBD-4408-ABD7-21C0F88CF0FB}"/>
    <hyperlink ref="A91:I91" location="'strona 30'!A1" display="TABL. 43" xr:uid="{B17B0C5E-FDF6-4CA9-A73E-A2E7A61CE55C}"/>
    <hyperlink ref="A93:I93" location="'strona 30'!A1" display="TABL. 44" xr:uid="{DB8B4D6D-A8FD-4D31-B798-5259721E21BD}"/>
    <hyperlink ref="A95:I95" location="'strona 30'!A1" display="TABL. 45" xr:uid="{442A692A-72FE-4311-8C79-2811BA58F6FC}"/>
    <hyperlink ref="A97:I97" location="'strona 31'!A1" display="TABL. 49" xr:uid="{E094BAA2-CD69-469E-9143-2F78A5F4502E}"/>
    <hyperlink ref="A99:I100" location="'strona 31'!A1" display="TABL. 50" xr:uid="{A0087002-85BE-440C-89DB-5AC00A706EE9}"/>
    <hyperlink ref="A102:I102" location="'strona 31'!A1" display="TABL. 51" xr:uid="{A3CF1E3F-D352-4E34-91B6-695773389FF0}"/>
    <hyperlink ref="I14" location="strona8!A1" display="8 - 10" xr:uid="{CDB8A557-9C6F-4BD5-855C-CE97D09CDA7D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J36" sqref="J36"/>
    </sheetView>
  </sheetViews>
  <sheetFormatPr defaultColWidth="9.109375" defaultRowHeight="13.15" x14ac:dyDescent="0.25"/>
  <cols>
    <col min="1" max="1" width="9.109375" style="54"/>
    <col min="2" max="2" width="8.77734375" style="54" customWidth="1"/>
    <col min="3" max="3" width="11.77734375" style="54" customWidth="1"/>
    <col min="4" max="4" width="14" style="54" customWidth="1"/>
    <col min="5" max="8" width="12.77734375" style="54" customWidth="1"/>
    <col min="9" max="16384" width="9.109375" style="54"/>
  </cols>
  <sheetData>
    <row r="1" spans="1:7" ht="15.05" x14ac:dyDescent="0.3">
      <c r="A1" s="114" t="s">
        <v>534</v>
      </c>
      <c r="B1" s="62" t="s">
        <v>369</v>
      </c>
      <c r="C1" s="76"/>
      <c r="D1" s="76"/>
      <c r="E1" s="76"/>
      <c r="F1" s="76"/>
      <c r="G1" s="76"/>
    </row>
    <row r="2" spans="1:7" ht="15.05" x14ac:dyDescent="0.3">
      <c r="A2" s="76"/>
      <c r="B2" s="62" t="s">
        <v>370</v>
      </c>
      <c r="C2" s="76"/>
      <c r="D2" s="76"/>
      <c r="E2" s="76"/>
      <c r="F2" s="76"/>
      <c r="G2" s="76"/>
    </row>
    <row r="3" spans="1:7" ht="15.05" x14ac:dyDescent="0.3">
      <c r="A3" s="76"/>
      <c r="B3" s="76"/>
      <c r="C3" s="76"/>
      <c r="D3" s="76"/>
      <c r="E3" s="76"/>
      <c r="F3" s="76"/>
      <c r="G3" s="76"/>
    </row>
    <row r="4" spans="1:7" ht="28.5" customHeight="1" x14ac:dyDescent="0.3">
      <c r="A4" s="808" t="s">
        <v>17</v>
      </c>
      <c r="B4" s="809"/>
      <c r="C4" s="809"/>
      <c r="D4" s="809"/>
      <c r="E4" s="810" t="s">
        <v>970</v>
      </c>
      <c r="F4" s="810" t="s">
        <v>1000</v>
      </c>
      <c r="G4" s="811" t="s">
        <v>18</v>
      </c>
    </row>
    <row r="5" spans="1:7" ht="15.05" x14ac:dyDescent="0.3">
      <c r="A5" s="794" t="s">
        <v>28</v>
      </c>
      <c r="B5" s="417"/>
      <c r="C5" s="417"/>
      <c r="D5" s="417"/>
      <c r="E5" s="794">
        <v>7643</v>
      </c>
      <c r="F5" s="794">
        <v>8158</v>
      </c>
      <c r="G5" s="812">
        <v>515</v>
      </c>
    </row>
    <row r="6" spans="1:7" ht="15.05" x14ac:dyDescent="0.3">
      <c r="A6" s="813" t="s">
        <v>363</v>
      </c>
      <c r="B6" s="814"/>
      <c r="C6" s="814"/>
      <c r="D6" s="814"/>
      <c r="E6" s="815"/>
      <c r="F6" s="815"/>
      <c r="G6" s="784"/>
    </row>
    <row r="7" spans="1:7" ht="15.05" x14ac:dyDescent="0.3">
      <c r="A7" s="813" t="s">
        <v>364</v>
      </c>
      <c r="B7" s="814"/>
      <c r="C7" s="814"/>
      <c r="D7" s="814"/>
      <c r="E7" s="815">
        <v>2071</v>
      </c>
      <c r="F7" s="815">
        <v>2140</v>
      </c>
      <c r="G7" s="816">
        <v>69</v>
      </c>
    </row>
    <row r="8" spans="1:7" ht="15.05" x14ac:dyDescent="0.3">
      <c r="A8" s="817" t="s">
        <v>358</v>
      </c>
      <c r="B8" s="814"/>
      <c r="C8" s="814"/>
      <c r="D8" s="814"/>
      <c r="E8" s="818">
        <v>949</v>
      </c>
      <c r="F8" s="818">
        <v>1072</v>
      </c>
      <c r="G8" s="784">
        <v>123</v>
      </c>
    </row>
    <row r="9" spans="1:7" ht="15.05" x14ac:dyDescent="0.3">
      <c r="A9" s="817" t="s">
        <v>359</v>
      </c>
      <c r="B9" s="814"/>
      <c r="C9" s="814"/>
      <c r="D9" s="814"/>
      <c r="E9" s="818">
        <v>1102</v>
      </c>
      <c r="F9" s="818">
        <v>1056</v>
      </c>
      <c r="G9" s="784">
        <v>-46</v>
      </c>
    </row>
    <row r="10" spans="1:7" ht="15.05" x14ac:dyDescent="0.3">
      <c r="A10" s="817" t="s">
        <v>360</v>
      </c>
      <c r="B10" s="814"/>
      <c r="C10" s="814"/>
      <c r="D10" s="814"/>
      <c r="E10" s="818">
        <v>20</v>
      </c>
      <c r="F10" s="818">
        <v>12</v>
      </c>
      <c r="G10" s="784">
        <v>-8</v>
      </c>
    </row>
    <row r="11" spans="1:7" ht="15.05" x14ac:dyDescent="0.3">
      <c r="A11" s="813" t="s">
        <v>365</v>
      </c>
      <c r="B11" s="814"/>
      <c r="C11" s="814"/>
      <c r="D11" s="814"/>
      <c r="E11" s="818"/>
      <c r="F11" s="818"/>
      <c r="G11" s="784"/>
    </row>
    <row r="12" spans="1:7" ht="15.05" x14ac:dyDescent="0.3">
      <c r="A12" s="819" t="s">
        <v>357</v>
      </c>
      <c r="B12" s="814"/>
      <c r="C12" s="814"/>
      <c r="D12" s="814"/>
      <c r="E12" s="815">
        <v>4828</v>
      </c>
      <c r="F12" s="815">
        <v>5140</v>
      </c>
      <c r="G12" s="816">
        <v>312</v>
      </c>
    </row>
    <row r="13" spans="1:7" ht="15.05" x14ac:dyDescent="0.3">
      <c r="A13" s="817" t="s">
        <v>358</v>
      </c>
      <c r="B13" s="418"/>
      <c r="C13" s="418"/>
      <c r="D13" s="418"/>
      <c r="E13" s="818">
        <v>54</v>
      </c>
      <c r="F13" s="818">
        <v>39</v>
      </c>
      <c r="G13" s="784">
        <v>-15</v>
      </c>
    </row>
    <row r="14" spans="1:7" ht="15.05" x14ac:dyDescent="0.3">
      <c r="A14" s="817" t="s">
        <v>359</v>
      </c>
      <c r="B14" s="418"/>
      <c r="C14" s="418"/>
      <c r="D14" s="418"/>
      <c r="E14" s="818">
        <v>3188</v>
      </c>
      <c r="F14" s="818">
        <v>3552</v>
      </c>
      <c r="G14" s="784">
        <v>364</v>
      </c>
    </row>
    <row r="15" spans="1:7" ht="15.05" x14ac:dyDescent="0.3">
      <c r="A15" s="817" t="s">
        <v>360</v>
      </c>
      <c r="B15" s="418"/>
      <c r="C15" s="418"/>
      <c r="D15" s="418"/>
      <c r="E15" s="818">
        <v>1586</v>
      </c>
      <c r="F15" s="818">
        <v>1549</v>
      </c>
      <c r="G15" s="784">
        <v>-37</v>
      </c>
    </row>
    <row r="16" spans="1:7" ht="15.05" x14ac:dyDescent="0.3">
      <c r="A16" s="819" t="s">
        <v>366</v>
      </c>
      <c r="B16" s="418"/>
      <c r="C16" s="418"/>
      <c r="D16" s="418"/>
      <c r="E16" s="815">
        <v>417</v>
      </c>
      <c r="F16" s="815">
        <v>490</v>
      </c>
      <c r="G16" s="816">
        <v>73</v>
      </c>
    </row>
    <row r="17" spans="1:7" ht="15.05" x14ac:dyDescent="0.3">
      <c r="A17" s="819" t="s">
        <v>367</v>
      </c>
      <c r="B17" s="418"/>
      <c r="C17" s="418"/>
      <c r="D17" s="418"/>
      <c r="E17" s="815">
        <v>204</v>
      </c>
      <c r="F17" s="815">
        <v>247</v>
      </c>
      <c r="G17" s="816">
        <v>43</v>
      </c>
    </row>
    <row r="18" spans="1:7" ht="15.05" x14ac:dyDescent="0.3">
      <c r="A18" s="817" t="s">
        <v>359</v>
      </c>
      <c r="B18" s="418"/>
      <c r="C18" s="418"/>
      <c r="D18" s="418"/>
      <c r="E18" s="818">
        <v>105</v>
      </c>
      <c r="F18" s="818">
        <v>145</v>
      </c>
      <c r="G18" s="784">
        <v>40</v>
      </c>
    </row>
    <row r="19" spans="1:7" ht="15.05" x14ac:dyDescent="0.3">
      <c r="A19" s="817" t="s">
        <v>360</v>
      </c>
      <c r="B19" s="418"/>
      <c r="C19" s="418"/>
      <c r="D19" s="418"/>
      <c r="E19" s="818">
        <v>99</v>
      </c>
      <c r="F19" s="818">
        <v>102</v>
      </c>
      <c r="G19" s="784">
        <v>3</v>
      </c>
    </row>
    <row r="20" spans="1:7" ht="15.05" x14ac:dyDescent="0.3">
      <c r="A20" s="819" t="s">
        <v>368</v>
      </c>
      <c r="B20" s="814"/>
      <c r="C20" s="814"/>
      <c r="D20" s="814"/>
      <c r="E20" s="815">
        <v>90</v>
      </c>
      <c r="F20" s="815">
        <v>109</v>
      </c>
      <c r="G20" s="816">
        <v>19</v>
      </c>
    </row>
    <row r="21" spans="1:7" ht="15.05" x14ac:dyDescent="0.3">
      <c r="A21" s="817" t="s">
        <v>359</v>
      </c>
      <c r="B21" s="418"/>
      <c r="C21" s="418"/>
      <c r="D21" s="418"/>
      <c r="E21" s="818">
        <v>89</v>
      </c>
      <c r="F21" s="818">
        <v>108</v>
      </c>
      <c r="G21" s="784">
        <v>19</v>
      </c>
    </row>
    <row r="22" spans="1:7" ht="15.05" x14ac:dyDescent="0.3">
      <c r="A22" s="817" t="s">
        <v>360</v>
      </c>
      <c r="B22" s="418"/>
      <c r="C22" s="418"/>
      <c r="D22" s="418"/>
      <c r="E22" s="818">
        <v>1</v>
      </c>
      <c r="F22" s="818">
        <v>1</v>
      </c>
      <c r="G22" s="784">
        <v>0</v>
      </c>
    </row>
    <row r="23" spans="1:7" ht="15.05" x14ac:dyDescent="0.3">
      <c r="A23" s="819" t="s">
        <v>361</v>
      </c>
      <c r="B23" s="418"/>
      <c r="C23" s="418"/>
      <c r="D23" s="418"/>
      <c r="E23" s="815">
        <v>16</v>
      </c>
      <c r="F23" s="815">
        <v>16</v>
      </c>
      <c r="G23" s="816">
        <v>0</v>
      </c>
    </row>
    <row r="24" spans="1:7" ht="15.05" x14ac:dyDescent="0.3">
      <c r="A24" s="817" t="s">
        <v>358</v>
      </c>
      <c r="B24" s="418"/>
      <c r="C24" s="418"/>
      <c r="D24" s="418"/>
      <c r="E24" s="818">
        <v>4</v>
      </c>
      <c r="F24" s="818">
        <v>4</v>
      </c>
      <c r="G24" s="784">
        <v>0</v>
      </c>
    </row>
    <row r="25" spans="1:7" ht="15.05" x14ac:dyDescent="0.3">
      <c r="A25" s="817" t="s">
        <v>359</v>
      </c>
      <c r="B25" s="418"/>
      <c r="C25" s="418"/>
      <c r="D25" s="418"/>
      <c r="E25" s="818">
        <v>11</v>
      </c>
      <c r="F25" s="818">
        <v>12</v>
      </c>
      <c r="G25" s="784">
        <v>1</v>
      </c>
    </row>
    <row r="26" spans="1:7" ht="15.05" x14ac:dyDescent="0.3">
      <c r="A26" s="817" t="s">
        <v>360</v>
      </c>
      <c r="B26" s="418"/>
      <c r="C26" s="418"/>
      <c r="D26" s="418"/>
      <c r="E26" s="818">
        <v>1</v>
      </c>
      <c r="F26" s="818">
        <v>0</v>
      </c>
      <c r="G26" s="784">
        <v>-1</v>
      </c>
    </row>
    <row r="27" spans="1:7" ht="15.05" x14ac:dyDescent="0.3">
      <c r="A27" s="819" t="s">
        <v>362</v>
      </c>
      <c r="B27" s="418"/>
      <c r="C27" s="418"/>
      <c r="D27" s="418"/>
      <c r="E27" s="815">
        <v>17</v>
      </c>
      <c r="F27" s="815">
        <v>16</v>
      </c>
      <c r="G27" s="816">
        <v>-1</v>
      </c>
    </row>
    <row r="28" spans="1:7" ht="15.05" x14ac:dyDescent="0.3">
      <c r="A28" s="817" t="s">
        <v>358</v>
      </c>
      <c r="B28" s="418"/>
      <c r="C28" s="418"/>
      <c r="D28" s="418"/>
      <c r="E28" s="818">
        <v>10</v>
      </c>
      <c r="F28" s="818">
        <v>12</v>
      </c>
      <c r="G28" s="784">
        <v>2</v>
      </c>
    </row>
    <row r="29" spans="1:7" ht="15.05" x14ac:dyDescent="0.3">
      <c r="A29" s="817" t="s">
        <v>359</v>
      </c>
      <c r="B29" s="418"/>
      <c r="C29" s="418"/>
      <c r="D29" s="418"/>
      <c r="E29" s="818">
        <v>7</v>
      </c>
      <c r="F29" s="818">
        <v>3</v>
      </c>
      <c r="G29" s="784">
        <v>-4</v>
      </c>
    </row>
    <row r="30" spans="1:7" ht="15.05" x14ac:dyDescent="0.3">
      <c r="A30" s="820" t="s">
        <v>360</v>
      </c>
      <c r="B30" s="417"/>
      <c r="C30" s="417"/>
      <c r="D30" s="417"/>
      <c r="E30" s="821">
        <v>0</v>
      </c>
      <c r="F30" s="821">
        <v>1</v>
      </c>
      <c r="G30" s="822">
        <v>1</v>
      </c>
    </row>
    <row r="32" spans="1:7" x14ac:dyDescent="0.25">
      <c r="A32" s="98" t="s">
        <v>1003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88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workbookViewId="0">
      <selection activeCell="J41" sqref="J41"/>
    </sheetView>
  </sheetViews>
  <sheetFormatPr defaultColWidth="9.109375" defaultRowHeight="13.15" x14ac:dyDescent="0.25"/>
  <cols>
    <col min="1" max="4" width="15.77734375" style="54" customWidth="1"/>
    <col min="5" max="16384" width="9.109375" style="54"/>
  </cols>
  <sheetData>
    <row r="1" spans="1:4" ht="15.05" x14ac:dyDescent="0.3">
      <c r="A1" s="76" t="s">
        <v>629</v>
      </c>
      <c r="B1" s="76"/>
    </row>
    <row r="2" spans="1:4" ht="15.05" x14ac:dyDescent="0.3">
      <c r="A2" s="76" t="s">
        <v>630</v>
      </c>
      <c r="B2" s="76"/>
    </row>
    <row r="3" spans="1:4" ht="17.399999999999999" customHeight="1" x14ac:dyDescent="0.25"/>
    <row r="4" spans="1:4" ht="51.85" customHeight="1" x14ac:dyDescent="0.25">
      <c r="A4" s="975" t="s">
        <v>24</v>
      </c>
      <c r="B4" s="953" t="s">
        <v>636</v>
      </c>
      <c r="C4" s="954"/>
      <c r="D4" s="975" t="s">
        <v>18</v>
      </c>
    </row>
    <row r="5" spans="1:4" ht="18" customHeight="1" x14ac:dyDescent="0.25">
      <c r="A5" s="976"/>
      <c r="B5" s="823" t="s">
        <v>970</v>
      </c>
      <c r="C5" s="823" t="s">
        <v>1000</v>
      </c>
      <c r="D5" s="976"/>
    </row>
    <row r="6" spans="1:4" ht="18" customHeight="1" x14ac:dyDescent="0.3">
      <c r="A6" s="824" t="s">
        <v>28</v>
      </c>
      <c r="B6" s="825">
        <v>885</v>
      </c>
      <c r="C6" s="825">
        <v>869</v>
      </c>
      <c r="D6" s="825">
        <v>-16</v>
      </c>
    </row>
    <row r="7" spans="1:4" ht="15.05" customHeight="1" x14ac:dyDescent="0.3">
      <c r="A7" s="756" t="s">
        <v>30</v>
      </c>
      <c r="B7" s="73">
        <v>60</v>
      </c>
      <c r="C7" s="73">
        <v>60</v>
      </c>
      <c r="D7" s="73">
        <v>0</v>
      </c>
    </row>
    <row r="8" spans="1:4" ht="15.05" customHeight="1" x14ac:dyDescent="0.3">
      <c r="A8" s="826" t="s">
        <v>32</v>
      </c>
      <c r="B8" s="73">
        <v>74</v>
      </c>
      <c r="C8" s="73">
        <v>73</v>
      </c>
      <c r="D8" s="73">
        <v>-1</v>
      </c>
    </row>
    <row r="9" spans="1:4" ht="15.05" customHeight="1" x14ac:dyDescent="0.3">
      <c r="A9" s="756" t="s">
        <v>33</v>
      </c>
      <c r="B9" s="73">
        <v>74</v>
      </c>
      <c r="C9" s="73">
        <v>54</v>
      </c>
      <c r="D9" s="73">
        <v>-20</v>
      </c>
    </row>
    <row r="10" spans="1:4" ht="15.05" customHeight="1" x14ac:dyDescent="0.3">
      <c r="A10" s="756" t="s">
        <v>34</v>
      </c>
      <c r="B10" s="73">
        <v>89</v>
      </c>
      <c r="C10" s="73">
        <v>82</v>
      </c>
      <c r="D10" s="73">
        <v>-7</v>
      </c>
    </row>
    <row r="11" spans="1:4" ht="15.05" customHeight="1" x14ac:dyDescent="0.3">
      <c r="A11" s="756" t="s">
        <v>35</v>
      </c>
      <c r="B11" s="73">
        <v>77</v>
      </c>
      <c r="C11" s="73">
        <v>80</v>
      </c>
      <c r="D11" s="73">
        <v>3</v>
      </c>
    </row>
    <row r="12" spans="1:4" ht="15.05" customHeight="1" x14ac:dyDescent="0.3">
      <c r="A12" s="756" t="s">
        <v>36</v>
      </c>
      <c r="B12" s="73">
        <v>79</v>
      </c>
      <c r="C12" s="73">
        <v>84</v>
      </c>
      <c r="D12" s="73">
        <v>5</v>
      </c>
    </row>
    <row r="13" spans="1:4" ht="15.05" customHeight="1" x14ac:dyDescent="0.3">
      <c r="A13" s="756" t="s">
        <v>37</v>
      </c>
      <c r="B13" s="73">
        <v>115</v>
      </c>
      <c r="C13" s="73">
        <v>114</v>
      </c>
      <c r="D13" s="73">
        <v>-1</v>
      </c>
    </row>
    <row r="14" spans="1:4" ht="15.05" customHeight="1" x14ac:dyDescent="0.3">
      <c r="A14" s="756" t="s">
        <v>38</v>
      </c>
      <c r="B14" s="73">
        <v>129</v>
      </c>
      <c r="C14" s="73">
        <v>135</v>
      </c>
      <c r="D14" s="73">
        <v>6</v>
      </c>
    </row>
    <row r="15" spans="1:4" ht="15.05" customHeight="1" x14ac:dyDescent="0.3">
      <c r="A15" s="756" t="s">
        <v>39</v>
      </c>
      <c r="B15" s="73">
        <v>73</v>
      </c>
      <c r="C15" s="73">
        <v>60</v>
      </c>
      <c r="D15" s="73">
        <v>-13</v>
      </c>
    </row>
    <row r="16" spans="1:4" ht="15.05" customHeight="1" x14ac:dyDescent="0.3">
      <c r="A16" s="756" t="s">
        <v>40</v>
      </c>
      <c r="B16" s="73">
        <v>33</v>
      </c>
      <c r="C16" s="73">
        <v>37</v>
      </c>
      <c r="D16" s="73">
        <v>4</v>
      </c>
    </row>
    <row r="17" spans="1:4" ht="15.05" customHeight="1" x14ac:dyDescent="0.3">
      <c r="A17" s="776" t="s">
        <v>42</v>
      </c>
      <c r="B17" s="75">
        <v>82</v>
      </c>
      <c r="C17" s="75">
        <v>90</v>
      </c>
      <c r="D17" s="75">
        <v>8</v>
      </c>
    </row>
    <row r="19" spans="1:4" ht="13.65" customHeight="1" x14ac:dyDescent="0.25">
      <c r="A19" s="115" t="s">
        <v>789</v>
      </c>
    </row>
    <row r="20" spans="1:4" ht="13.65" customHeight="1" x14ac:dyDescent="0.25">
      <c r="A20" s="115" t="s">
        <v>1004</v>
      </c>
    </row>
    <row r="41" spans="1:1" ht="13.65" customHeight="1" x14ac:dyDescent="0.25">
      <c r="A41" s="115" t="s">
        <v>1005</v>
      </c>
    </row>
    <row r="42" spans="1:1" ht="13.65" customHeight="1" x14ac:dyDescent="0.25">
      <c r="A42" s="115" t="s">
        <v>639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2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0"/>
  <sheetViews>
    <sheetView workbookViewId="0">
      <selection activeCell="H53" sqref="H53:I53"/>
    </sheetView>
  </sheetViews>
  <sheetFormatPr defaultColWidth="9.109375" defaultRowHeight="13.15" x14ac:dyDescent="0.25"/>
  <cols>
    <col min="1" max="1" width="16.88671875" style="54" customWidth="1"/>
    <col min="2" max="2" width="15.77734375" style="54" customWidth="1"/>
    <col min="3" max="3" width="15.33203125" style="54" customWidth="1"/>
    <col min="4" max="5" width="15.77734375" style="54" customWidth="1"/>
    <col min="6" max="16384" width="9.109375" style="54"/>
  </cols>
  <sheetData>
    <row r="1" spans="1:5" ht="15.05" x14ac:dyDescent="0.3">
      <c r="A1" s="76" t="s">
        <v>631</v>
      </c>
    </row>
    <row r="2" spans="1:5" ht="16.899999999999999" x14ac:dyDescent="0.3">
      <c r="A2" s="76" t="s">
        <v>790</v>
      </c>
    </row>
    <row r="3" spans="1:5" ht="16.45" customHeight="1" x14ac:dyDescent="0.25"/>
    <row r="4" spans="1:5" ht="33.85" customHeight="1" x14ac:dyDescent="0.25">
      <c r="A4" s="827" t="s">
        <v>632</v>
      </c>
      <c r="B4" s="953" t="s">
        <v>633</v>
      </c>
      <c r="C4" s="977"/>
      <c r="D4" s="953" t="s">
        <v>634</v>
      </c>
      <c r="E4" s="977"/>
    </row>
    <row r="5" spans="1:5" ht="18" customHeight="1" x14ac:dyDescent="0.25">
      <c r="A5" s="828" t="s">
        <v>635</v>
      </c>
      <c r="B5" s="829">
        <v>45351</v>
      </c>
      <c r="C5" s="837">
        <v>45382</v>
      </c>
      <c r="D5" s="830" t="s">
        <v>1006</v>
      </c>
      <c r="E5" s="830" t="s">
        <v>1007</v>
      </c>
    </row>
    <row r="6" spans="1:5" ht="18" customHeight="1" x14ac:dyDescent="0.3">
      <c r="A6" s="831" t="s">
        <v>28</v>
      </c>
      <c r="B6" s="838">
        <v>6554</v>
      </c>
      <c r="C6" s="838">
        <v>6739</v>
      </c>
      <c r="D6" s="839">
        <v>1259</v>
      </c>
      <c r="E6" s="839">
        <v>1330</v>
      </c>
    </row>
    <row r="7" spans="1:5" ht="15.05" customHeight="1" x14ac:dyDescent="0.3">
      <c r="A7" s="756" t="s">
        <v>29</v>
      </c>
      <c r="B7" s="832">
        <v>566</v>
      </c>
      <c r="C7" s="833">
        <v>548</v>
      </c>
      <c r="D7" s="833">
        <v>88</v>
      </c>
      <c r="E7" s="833">
        <v>137</v>
      </c>
    </row>
    <row r="8" spans="1:5" ht="15.05" customHeight="1" x14ac:dyDescent="0.3">
      <c r="A8" s="756" t="s">
        <v>31</v>
      </c>
      <c r="B8" s="832">
        <v>632</v>
      </c>
      <c r="C8" s="833">
        <v>646</v>
      </c>
      <c r="D8" s="833">
        <v>147</v>
      </c>
      <c r="E8" s="833">
        <v>141</v>
      </c>
    </row>
    <row r="9" spans="1:5" ht="15.05" customHeight="1" x14ac:dyDescent="0.3">
      <c r="A9" s="756" t="s">
        <v>32</v>
      </c>
      <c r="B9" s="832">
        <v>803</v>
      </c>
      <c r="C9" s="833">
        <v>818</v>
      </c>
      <c r="D9" s="833">
        <v>169</v>
      </c>
      <c r="E9" s="833">
        <v>178</v>
      </c>
    </row>
    <row r="10" spans="1:5" ht="15.05" customHeight="1" x14ac:dyDescent="0.3">
      <c r="A10" s="756" t="s">
        <v>34</v>
      </c>
      <c r="B10" s="832">
        <v>422</v>
      </c>
      <c r="C10" s="833">
        <v>438</v>
      </c>
      <c r="D10" s="833">
        <v>142</v>
      </c>
      <c r="E10" s="833">
        <v>93</v>
      </c>
    </row>
    <row r="11" spans="1:5" ht="15.05" customHeight="1" x14ac:dyDescent="0.3">
      <c r="A11" s="834" t="s">
        <v>35</v>
      </c>
      <c r="B11" s="832">
        <v>678</v>
      </c>
      <c r="C11" s="833">
        <v>708</v>
      </c>
      <c r="D11" s="833">
        <v>117</v>
      </c>
      <c r="E11" s="833">
        <v>132</v>
      </c>
    </row>
    <row r="12" spans="1:5" ht="15.05" customHeight="1" x14ac:dyDescent="0.3">
      <c r="A12" s="756" t="s">
        <v>36</v>
      </c>
      <c r="B12" s="832">
        <v>655</v>
      </c>
      <c r="C12" s="833">
        <v>698</v>
      </c>
      <c r="D12" s="833">
        <v>116</v>
      </c>
      <c r="E12" s="833">
        <v>124</v>
      </c>
    </row>
    <row r="13" spans="1:5" ht="15.05" customHeight="1" x14ac:dyDescent="0.3">
      <c r="A13" s="756" t="s">
        <v>39</v>
      </c>
      <c r="B13" s="832">
        <v>644</v>
      </c>
      <c r="C13" s="833">
        <v>653</v>
      </c>
      <c r="D13" s="833">
        <v>91</v>
      </c>
      <c r="E13" s="833">
        <v>126</v>
      </c>
    </row>
    <row r="14" spans="1:5" ht="15.05" customHeight="1" x14ac:dyDescent="0.3">
      <c r="A14" s="756" t="s">
        <v>40</v>
      </c>
      <c r="B14" s="832">
        <v>187</v>
      </c>
      <c r="C14" s="833">
        <v>197</v>
      </c>
      <c r="D14" s="833">
        <v>29</v>
      </c>
      <c r="E14" s="833">
        <v>21</v>
      </c>
    </row>
    <row r="15" spans="1:5" ht="15.05" customHeight="1" x14ac:dyDescent="0.3">
      <c r="A15" s="756" t="s">
        <v>41</v>
      </c>
      <c r="B15" s="832">
        <v>359</v>
      </c>
      <c r="C15" s="833">
        <v>361</v>
      </c>
      <c r="D15" s="833">
        <v>65</v>
      </c>
      <c r="E15" s="833">
        <v>74</v>
      </c>
    </row>
    <row r="16" spans="1:5" ht="15.05" customHeight="1" x14ac:dyDescent="0.3">
      <c r="A16" s="756" t="s">
        <v>42</v>
      </c>
      <c r="B16" s="832">
        <v>441</v>
      </c>
      <c r="C16" s="833">
        <v>468</v>
      </c>
      <c r="D16" s="833">
        <v>103</v>
      </c>
      <c r="E16" s="833">
        <v>94</v>
      </c>
    </row>
    <row r="17" spans="1:5" ht="15.05" customHeight="1" x14ac:dyDescent="0.3">
      <c r="A17" s="776" t="s">
        <v>43</v>
      </c>
      <c r="B17" s="835">
        <v>1167</v>
      </c>
      <c r="C17" s="836">
        <v>1204</v>
      </c>
      <c r="D17" s="836">
        <v>192</v>
      </c>
      <c r="E17" s="836">
        <v>210</v>
      </c>
    </row>
    <row r="18" spans="1:5" ht="15.05" x14ac:dyDescent="0.25">
      <c r="A18" s="116"/>
    </row>
    <row r="19" spans="1:5" ht="15.65" x14ac:dyDescent="0.3">
      <c r="A19" s="578" t="s">
        <v>864</v>
      </c>
    </row>
    <row r="20" spans="1:5" ht="15.65" x14ac:dyDescent="0.3">
      <c r="A20" s="47" t="s">
        <v>863</v>
      </c>
    </row>
    <row r="22" spans="1:5" ht="13.65" customHeight="1" x14ac:dyDescent="0.25"/>
    <row r="23" spans="1:5" ht="13.65" customHeight="1" x14ac:dyDescent="0.25"/>
    <row r="42" spans="1:5" ht="13.8" customHeight="1" x14ac:dyDescent="0.3">
      <c r="A42" s="76" t="s">
        <v>883</v>
      </c>
    </row>
    <row r="43" spans="1:5" ht="13.65" customHeight="1" x14ac:dyDescent="0.3">
      <c r="A43" s="76"/>
    </row>
    <row r="44" spans="1:5" ht="21.95" customHeight="1" x14ac:dyDescent="0.25">
      <c r="A44" s="413" t="s">
        <v>847</v>
      </c>
      <c r="B44" s="840">
        <v>45351</v>
      </c>
      <c r="C44" s="848">
        <v>45382</v>
      </c>
      <c r="D44" s="413" t="s">
        <v>848</v>
      </c>
      <c r="E44" s="849" t="s">
        <v>20</v>
      </c>
    </row>
    <row r="45" spans="1:5" ht="20.7" customHeight="1" x14ac:dyDescent="0.3">
      <c r="A45" s="841" t="s">
        <v>28</v>
      </c>
      <c r="B45" s="842">
        <v>6554</v>
      </c>
      <c r="C45" s="843">
        <v>6739</v>
      </c>
      <c r="D45" s="843">
        <v>6048</v>
      </c>
      <c r="E45" s="843">
        <v>691</v>
      </c>
    </row>
    <row r="46" spans="1:5" ht="15.05" x14ac:dyDescent="0.3">
      <c r="A46" s="850" t="s">
        <v>849</v>
      </c>
      <c r="B46" s="851">
        <v>130</v>
      </c>
      <c r="C46" s="852">
        <v>130</v>
      </c>
      <c r="D46" s="853">
        <v>118</v>
      </c>
      <c r="E46" s="854">
        <v>12</v>
      </c>
    </row>
    <row r="47" spans="1:5" ht="15.05" x14ac:dyDescent="0.25">
      <c r="A47" s="855" t="s">
        <v>850</v>
      </c>
      <c r="B47" s="856">
        <v>681</v>
      </c>
      <c r="C47" s="844">
        <v>697</v>
      </c>
      <c r="D47" s="845">
        <v>606</v>
      </c>
      <c r="E47" s="833">
        <v>91</v>
      </c>
    </row>
    <row r="48" spans="1:5" ht="15.05" x14ac:dyDescent="0.25">
      <c r="A48" s="855" t="s">
        <v>851</v>
      </c>
      <c r="B48" s="856">
        <v>1031</v>
      </c>
      <c r="C48" s="844">
        <v>1024</v>
      </c>
      <c r="D48" s="845">
        <v>921</v>
      </c>
      <c r="E48" s="833">
        <v>103</v>
      </c>
    </row>
    <row r="49" spans="1:5" ht="15.05" x14ac:dyDescent="0.25">
      <c r="A49" s="855" t="s">
        <v>852</v>
      </c>
      <c r="B49" s="856">
        <v>1178</v>
      </c>
      <c r="C49" s="844">
        <v>1215</v>
      </c>
      <c r="D49" s="845">
        <v>1094</v>
      </c>
      <c r="E49" s="833">
        <v>121</v>
      </c>
    </row>
    <row r="50" spans="1:5" ht="15.05" x14ac:dyDescent="0.25">
      <c r="A50" s="855" t="s">
        <v>853</v>
      </c>
      <c r="B50" s="856">
        <v>1148</v>
      </c>
      <c r="C50" s="844">
        <v>1233</v>
      </c>
      <c r="D50" s="845">
        <v>1108</v>
      </c>
      <c r="E50" s="833">
        <v>125</v>
      </c>
    </row>
    <row r="51" spans="1:5" ht="15.05" x14ac:dyDescent="0.25">
      <c r="A51" s="855" t="s">
        <v>854</v>
      </c>
      <c r="B51" s="856">
        <v>854</v>
      </c>
      <c r="C51" s="844">
        <v>900</v>
      </c>
      <c r="D51" s="845">
        <v>808</v>
      </c>
      <c r="E51" s="833">
        <v>92</v>
      </c>
    </row>
    <row r="52" spans="1:5" ht="15.05" x14ac:dyDescent="0.25">
      <c r="A52" s="855" t="s">
        <v>855</v>
      </c>
      <c r="B52" s="856">
        <v>655</v>
      </c>
      <c r="C52" s="844">
        <v>656</v>
      </c>
      <c r="D52" s="845">
        <v>582</v>
      </c>
      <c r="E52" s="833">
        <v>74</v>
      </c>
    </row>
    <row r="53" spans="1:5" ht="15.05" x14ac:dyDescent="0.25">
      <c r="A53" s="855" t="s">
        <v>856</v>
      </c>
      <c r="B53" s="856">
        <v>378</v>
      </c>
      <c r="C53" s="844">
        <v>378</v>
      </c>
      <c r="D53" s="845">
        <v>344</v>
      </c>
      <c r="E53" s="833">
        <v>34</v>
      </c>
    </row>
    <row r="54" spans="1:5" ht="15.05" x14ac:dyDescent="0.25">
      <c r="A54" s="855" t="s">
        <v>857</v>
      </c>
      <c r="B54" s="856">
        <v>214</v>
      </c>
      <c r="C54" s="844">
        <v>215</v>
      </c>
      <c r="D54" s="845">
        <v>197</v>
      </c>
      <c r="E54" s="833">
        <v>18</v>
      </c>
    </row>
    <row r="55" spans="1:5" ht="15.05" x14ac:dyDescent="0.25">
      <c r="A55" s="855" t="s">
        <v>858</v>
      </c>
      <c r="B55" s="856">
        <v>161</v>
      </c>
      <c r="C55" s="844">
        <v>161</v>
      </c>
      <c r="D55" s="845">
        <v>155</v>
      </c>
      <c r="E55" s="833">
        <v>6</v>
      </c>
    </row>
    <row r="56" spans="1:5" ht="15.05" x14ac:dyDescent="0.25">
      <c r="A56" s="855" t="s">
        <v>859</v>
      </c>
      <c r="B56" s="856">
        <v>74</v>
      </c>
      <c r="C56" s="844">
        <v>78</v>
      </c>
      <c r="D56" s="845">
        <v>68</v>
      </c>
      <c r="E56" s="833">
        <v>10</v>
      </c>
    </row>
    <row r="57" spans="1:5" ht="15.05" x14ac:dyDescent="0.25">
      <c r="A57" s="855" t="s">
        <v>860</v>
      </c>
      <c r="B57" s="856">
        <v>28</v>
      </c>
      <c r="C57" s="844">
        <v>30</v>
      </c>
      <c r="D57" s="845">
        <v>27</v>
      </c>
      <c r="E57" s="833">
        <v>3</v>
      </c>
    </row>
    <row r="58" spans="1:5" ht="15.05" x14ac:dyDescent="0.25">
      <c r="A58" s="855" t="s">
        <v>861</v>
      </c>
      <c r="B58" s="857">
        <v>22</v>
      </c>
      <c r="C58" s="846">
        <v>22</v>
      </c>
      <c r="D58" s="847">
        <v>20</v>
      </c>
      <c r="E58" s="836">
        <v>2</v>
      </c>
    </row>
    <row r="60" spans="1:5" ht="15.05" x14ac:dyDescent="0.25">
      <c r="A60" s="116" t="s">
        <v>862</v>
      </c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2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1"/>
  <sheetViews>
    <sheetView zoomScaleNormal="100" workbookViewId="0">
      <selection activeCell="M13" sqref="M13"/>
    </sheetView>
  </sheetViews>
  <sheetFormatPr defaultColWidth="9.109375" defaultRowHeight="13.15" x14ac:dyDescent="0.25"/>
  <cols>
    <col min="1" max="1" width="3.77734375" style="54" customWidth="1"/>
    <col min="2" max="2" width="26.6640625" style="54" customWidth="1"/>
    <col min="3" max="3" width="11.109375" style="54" customWidth="1"/>
    <col min="4" max="7" width="9.109375" style="54"/>
    <col min="8" max="8" width="9.109375" style="54" customWidth="1"/>
    <col min="9" max="9" width="9.109375" style="54"/>
    <col min="10" max="10" width="9.109375" style="54" customWidth="1"/>
    <col min="11" max="16384" width="9.109375" style="54"/>
  </cols>
  <sheetData>
    <row r="1" spans="1:11" ht="15.05" customHeight="1" x14ac:dyDescent="0.3">
      <c r="A1" s="62" t="s">
        <v>1008</v>
      </c>
      <c r="B1" s="117"/>
      <c r="C1" s="118"/>
    </row>
    <row r="2" spans="1:11" ht="12.7" customHeight="1" x14ac:dyDescent="0.3">
      <c r="A2" s="119"/>
      <c r="B2" s="120"/>
      <c r="C2" s="121"/>
      <c r="D2" s="67"/>
      <c r="E2" s="67"/>
      <c r="F2" s="67"/>
      <c r="G2" s="67"/>
    </row>
    <row r="3" spans="1:11" ht="22.55" customHeight="1" x14ac:dyDescent="0.25">
      <c r="A3" s="944" t="s">
        <v>187</v>
      </c>
      <c r="B3" s="975" t="s">
        <v>188</v>
      </c>
      <c r="C3" s="980" t="s">
        <v>28</v>
      </c>
      <c r="D3" s="983" t="s">
        <v>312</v>
      </c>
      <c r="E3" s="984"/>
      <c r="F3" s="984"/>
      <c r="G3" s="985"/>
      <c r="H3" s="984" t="s">
        <v>305</v>
      </c>
      <c r="I3" s="984"/>
      <c r="J3" s="984"/>
      <c r="K3" s="986"/>
    </row>
    <row r="4" spans="1:11" ht="12.7" customHeight="1" x14ac:dyDescent="0.25">
      <c r="A4" s="978"/>
      <c r="B4" s="979"/>
      <c r="C4" s="981"/>
      <c r="D4" s="419" t="s">
        <v>25</v>
      </c>
      <c r="E4" s="420" t="s">
        <v>55</v>
      </c>
      <c r="F4" s="401" t="s">
        <v>22</v>
      </c>
      <c r="G4" s="421" t="s">
        <v>23</v>
      </c>
      <c r="H4" s="422" t="s">
        <v>25</v>
      </c>
      <c r="I4" s="420" t="s">
        <v>55</v>
      </c>
      <c r="J4" s="401" t="s">
        <v>536</v>
      </c>
      <c r="K4" s="668" t="s">
        <v>537</v>
      </c>
    </row>
    <row r="5" spans="1:11" ht="12.7" customHeight="1" x14ac:dyDescent="0.25">
      <c r="A5" s="946"/>
      <c r="B5" s="976"/>
      <c r="C5" s="982"/>
      <c r="D5" s="520"/>
      <c r="E5" s="423" t="s">
        <v>189</v>
      </c>
      <c r="F5" s="520"/>
      <c r="G5" s="424"/>
      <c r="H5" s="425"/>
      <c r="I5" s="423" t="s">
        <v>189</v>
      </c>
      <c r="J5" s="520"/>
      <c r="K5" s="391"/>
    </row>
    <row r="6" spans="1:11" ht="14.25" customHeight="1" x14ac:dyDescent="0.25">
      <c r="A6" s="520"/>
      <c r="B6" s="393" t="s">
        <v>28</v>
      </c>
      <c r="C6" s="122">
        <f>D6+H6</f>
        <v>2417</v>
      </c>
      <c r="D6" s="108">
        <f t="shared" ref="D6:K6" si="0">SUM(D7:D81)</f>
        <v>2310</v>
      </c>
      <c r="E6" s="108">
        <f t="shared" si="0"/>
        <v>984</v>
      </c>
      <c r="F6" s="108">
        <f t="shared" si="0"/>
        <v>1307</v>
      </c>
      <c r="G6" s="123">
        <f t="shared" si="0"/>
        <v>19</v>
      </c>
      <c r="H6" s="124">
        <f t="shared" si="0"/>
        <v>107</v>
      </c>
      <c r="I6" s="108">
        <f t="shared" si="0"/>
        <v>58</v>
      </c>
      <c r="J6" s="108">
        <f t="shared" si="0"/>
        <v>48</v>
      </c>
      <c r="K6" s="111">
        <f t="shared" si="0"/>
        <v>1</v>
      </c>
    </row>
    <row r="7" spans="1:11" x14ac:dyDescent="0.25">
      <c r="A7" s="401">
        <v>1</v>
      </c>
      <c r="B7" s="409" t="s">
        <v>912</v>
      </c>
      <c r="C7" s="125">
        <f>D7+H7</f>
        <v>3</v>
      </c>
      <c r="D7" s="107">
        <f>+E7+F7+G7</f>
        <v>3</v>
      </c>
      <c r="E7" s="68">
        <v>3</v>
      </c>
      <c r="F7" s="68">
        <v>0</v>
      </c>
      <c r="G7" s="594">
        <v>0</v>
      </c>
      <c r="H7" s="115">
        <f t="shared" ref="H7:H77" si="1">+I7+J7+K7</f>
        <v>0</v>
      </c>
      <c r="I7" s="68">
        <v>0</v>
      </c>
      <c r="J7" s="68">
        <v>0</v>
      </c>
      <c r="K7" s="558">
        <v>0</v>
      </c>
    </row>
    <row r="8" spans="1:11" x14ac:dyDescent="0.25">
      <c r="A8" s="668">
        <v>2</v>
      </c>
      <c r="B8" s="409" t="s">
        <v>706</v>
      </c>
      <c r="C8" s="125">
        <f>D8+H8</f>
        <v>6</v>
      </c>
      <c r="D8" s="107">
        <f>+E8+F8+G8</f>
        <v>6</v>
      </c>
      <c r="E8" s="73">
        <v>4</v>
      </c>
      <c r="F8" s="73">
        <v>2</v>
      </c>
      <c r="G8" s="126">
        <v>0</v>
      </c>
      <c r="H8" s="115">
        <f t="shared" si="1"/>
        <v>0</v>
      </c>
      <c r="I8" s="72">
        <v>0</v>
      </c>
      <c r="J8" s="72">
        <v>0</v>
      </c>
      <c r="K8" s="73">
        <v>0</v>
      </c>
    </row>
    <row r="9" spans="1:11" x14ac:dyDescent="0.25">
      <c r="A9" s="668">
        <v>3</v>
      </c>
      <c r="B9" s="409" t="s">
        <v>192</v>
      </c>
      <c r="C9" s="125">
        <f t="shared" ref="C9:C79" si="2">D9+H9</f>
        <v>2</v>
      </c>
      <c r="D9" s="107">
        <f t="shared" ref="D9:D79" si="3">+E9+F9+G9</f>
        <v>2</v>
      </c>
      <c r="E9" s="73">
        <v>1</v>
      </c>
      <c r="F9" s="73">
        <v>1</v>
      </c>
      <c r="G9" s="126">
        <v>0</v>
      </c>
      <c r="H9" s="115">
        <f t="shared" si="1"/>
        <v>0</v>
      </c>
      <c r="I9" s="72">
        <v>0</v>
      </c>
      <c r="J9" s="72">
        <v>0</v>
      </c>
      <c r="K9" s="73">
        <v>0</v>
      </c>
    </row>
    <row r="10" spans="1:11" x14ac:dyDescent="0.25">
      <c r="A10" s="668">
        <v>4</v>
      </c>
      <c r="B10" s="409" t="s">
        <v>194</v>
      </c>
      <c r="C10" s="125">
        <f t="shared" si="2"/>
        <v>33</v>
      </c>
      <c r="D10" s="107">
        <f t="shared" si="3"/>
        <v>33</v>
      </c>
      <c r="E10" s="73">
        <v>4</v>
      </c>
      <c r="F10" s="73">
        <v>29</v>
      </c>
      <c r="G10" s="126">
        <v>0</v>
      </c>
      <c r="H10" s="115">
        <f t="shared" si="1"/>
        <v>0</v>
      </c>
      <c r="I10" s="72">
        <v>0</v>
      </c>
      <c r="J10" s="72">
        <v>0</v>
      </c>
      <c r="K10" s="73">
        <v>0</v>
      </c>
    </row>
    <row r="11" spans="1:11" x14ac:dyDescent="0.25">
      <c r="A11" s="668">
        <v>5</v>
      </c>
      <c r="B11" s="408" t="s">
        <v>196</v>
      </c>
      <c r="C11" s="125">
        <f t="shared" si="2"/>
        <v>9</v>
      </c>
      <c r="D11" s="107">
        <f t="shared" si="3"/>
        <v>9</v>
      </c>
      <c r="E11" s="73">
        <v>6</v>
      </c>
      <c r="F11" s="73">
        <v>3</v>
      </c>
      <c r="G11" s="126">
        <v>0</v>
      </c>
      <c r="H11" s="115">
        <f t="shared" si="1"/>
        <v>0</v>
      </c>
      <c r="I11" s="72">
        <v>0</v>
      </c>
      <c r="J11" s="72">
        <v>0</v>
      </c>
      <c r="K11" s="73">
        <v>0</v>
      </c>
    </row>
    <row r="12" spans="1:11" x14ac:dyDescent="0.25">
      <c r="A12" s="668">
        <v>6</v>
      </c>
      <c r="B12" s="410" t="s">
        <v>766</v>
      </c>
      <c r="C12" s="125">
        <f t="shared" si="2"/>
        <v>3</v>
      </c>
      <c r="D12" s="107">
        <f t="shared" si="3"/>
        <v>3</v>
      </c>
      <c r="E12" s="73">
        <v>1</v>
      </c>
      <c r="F12" s="73">
        <v>2</v>
      </c>
      <c r="G12" s="126">
        <v>0</v>
      </c>
      <c r="H12" s="115">
        <f t="shared" si="1"/>
        <v>0</v>
      </c>
      <c r="I12" s="72">
        <v>0</v>
      </c>
      <c r="J12" s="72">
        <v>0</v>
      </c>
      <c r="K12" s="73">
        <v>0</v>
      </c>
    </row>
    <row r="13" spans="1:11" x14ac:dyDescent="0.25">
      <c r="A13" s="668">
        <v>7</v>
      </c>
      <c r="B13" s="409" t="s">
        <v>744</v>
      </c>
      <c r="C13" s="125">
        <f t="shared" si="2"/>
        <v>3</v>
      </c>
      <c r="D13" s="107">
        <f t="shared" si="3"/>
        <v>3</v>
      </c>
      <c r="E13" s="73">
        <v>0</v>
      </c>
      <c r="F13" s="73">
        <v>3</v>
      </c>
      <c r="G13" s="126">
        <v>0</v>
      </c>
      <c r="H13" s="115">
        <f t="shared" si="1"/>
        <v>0</v>
      </c>
      <c r="I13" s="72">
        <v>0</v>
      </c>
      <c r="J13" s="72">
        <v>0</v>
      </c>
      <c r="K13" s="73">
        <v>0</v>
      </c>
    </row>
    <row r="14" spans="1:11" x14ac:dyDescent="0.25">
      <c r="A14" s="668">
        <v>8</v>
      </c>
      <c r="B14" s="409" t="s">
        <v>197</v>
      </c>
      <c r="C14" s="125">
        <f t="shared" si="2"/>
        <v>146</v>
      </c>
      <c r="D14" s="107">
        <f t="shared" si="3"/>
        <v>134</v>
      </c>
      <c r="E14" s="73">
        <v>74</v>
      </c>
      <c r="F14" s="73">
        <v>59</v>
      </c>
      <c r="G14" s="126">
        <v>1</v>
      </c>
      <c r="H14" s="115">
        <f t="shared" si="1"/>
        <v>12</v>
      </c>
      <c r="I14" s="72">
        <v>8</v>
      </c>
      <c r="J14" s="72">
        <v>4</v>
      </c>
      <c r="K14" s="73">
        <v>0</v>
      </c>
    </row>
    <row r="15" spans="1:11" x14ac:dyDescent="0.25">
      <c r="A15" s="668">
        <v>9</v>
      </c>
      <c r="B15" s="409" t="s">
        <v>731</v>
      </c>
      <c r="C15" s="125">
        <f t="shared" si="2"/>
        <v>1</v>
      </c>
      <c r="D15" s="107">
        <f t="shared" si="3"/>
        <v>0</v>
      </c>
      <c r="E15" s="73">
        <v>0</v>
      </c>
      <c r="F15" s="73">
        <v>0</v>
      </c>
      <c r="G15" s="126">
        <v>0</v>
      </c>
      <c r="H15" s="115">
        <f t="shared" si="1"/>
        <v>1</v>
      </c>
      <c r="I15" s="72">
        <v>0</v>
      </c>
      <c r="J15" s="72">
        <v>1</v>
      </c>
      <c r="K15" s="73">
        <v>0</v>
      </c>
    </row>
    <row r="16" spans="1:11" x14ac:dyDescent="0.25">
      <c r="A16" s="668">
        <v>10</v>
      </c>
      <c r="B16" s="409" t="s">
        <v>200</v>
      </c>
      <c r="C16" s="125">
        <f t="shared" si="2"/>
        <v>40</v>
      </c>
      <c r="D16" s="107">
        <f t="shared" si="3"/>
        <v>39</v>
      </c>
      <c r="E16" s="73">
        <v>7</v>
      </c>
      <c r="F16" s="73">
        <v>32</v>
      </c>
      <c r="G16" s="126">
        <v>0</v>
      </c>
      <c r="H16" s="115">
        <f t="shared" si="1"/>
        <v>1</v>
      </c>
      <c r="I16" s="72">
        <v>0</v>
      </c>
      <c r="J16" s="72">
        <v>1</v>
      </c>
      <c r="K16" s="73">
        <v>0</v>
      </c>
    </row>
    <row r="17" spans="1:11" x14ac:dyDescent="0.25">
      <c r="A17" s="668">
        <v>11</v>
      </c>
      <c r="B17" s="409" t="s">
        <v>695</v>
      </c>
      <c r="C17" s="125">
        <f t="shared" si="2"/>
        <v>4</v>
      </c>
      <c r="D17" s="107">
        <f t="shared" si="3"/>
        <v>3</v>
      </c>
      <c r="E17" s="73">
        <v>2</v>
      </c>
      <c r="F17" s="73">
        <v>1</v>
      </c>
      <c r="G17" s="126">
        <v>0</v>
      </c>
      <c r="H17" s="115">
        <f t="shared" si="1"/>
        <v>1</v>
      </c>
      <c r="I17" s="72">
        <v>0</v>
      </c>
      <c r="J17" s="72">
        <v>1</v>
      </c>
      <c r="K17" s="73">
        <v>0</v>
      </c>
    </row>
    <row r="18" spans="1:11" x14ac:dyDescent="0.25">
      <c r="A18" s="668">
        <v>12</v>
      </c>
      <c r="B18" s="409" t="s">
        <v>962</v>
      </c>
      <c r="C18" s="125">
        <f t="shared" si="2"/>
        <v>1</v>
      </c>
      <c r="D18" s="107">
        <f t="shared" si="3"/>
        <v>1</v>
      </c>
      <c r="E18" s="73">
        <v>1</v>
      </c>
      <c r="F18" s="73">
        <v>0</v>
      </c>
      <c r="G18" s="126">
        <v>0</v>
      </c>
      <c r="H18" s="115">
        <f t="shared" si="1"/>
        <v>0</v>
      </c>
      <c r="I18" s="72">
        <v>0</v>
      </c>
      <c r="J18" s="72">
        <v>0</v>
      </c>
      <c r="K18" s="73">
        <v>0</v>
      </c>
    </row>
    <row r="19" spans="1:11" x14ac:dyDescent="0.25">
      <c r="A19" s="668">
        <v>13</v>
      </c>
      <c r="B19" s="409" t="s">
        <v>201</v>
      </c>
      <c r="C19" s="125">
        <f t="shared" si="2"/>
        <v>24</v>
      </c>
      <c r="D19" s="107">
        <f t="shared" si="3"/>
        <v>24</v>
      </c>
      <c r="E19" s="73">
        <v>10</v>
      </c>
      <c r="F19" s="73">
        <v>13</v>
      </c>
      <c r="G19" s="126">
        <v>1</v>
      </c>
      <c r="H19" s="115">
        <f t="shared" si="1"/>
        <v>0</v>
      </c>
      <c r="I19" s="72">
        <v>0</v>
      </c>
      <c r="J19" s="72">
        <v>0</v>
      </c>
      <c r="K19" s="73">
        <v>0</v>
      </c>
    </row>
    <row r="20" spans="1:11" x14ac:dyDescent="0.25">
      <c r="A20" s="668">
        <v>14</v>
      </c>
      <c r="B20" s="409" t="s">
        <v>803</v>
      </c>
      <c r="C20" s="125">
        <f t="shared" si="2"/>
        <v>2</v>
      </c>
      <c r="D20" s="107">
        <f t="shared" si="3"/>
        <v>2</v>
      </c>
      <c r="E20" s="73">
        <v>2</v>
      </c>
      <c r="F20" s="73">
        <v>0</v>
      </c>
      <c r="G20" s="126">
        <v>0</v>
      </c>
      <c r="H20" s="115">
        <f t="shared" si="1"/>
        <v>0</v>
      </c>
      <c r="I20" s="72">
        <v>0</v>
      </c>
      <c r="J20" s="72">
        <v>0</v>
      </c>
      <c r="K20" s="73">
        <v>0</v>
      </c>
    </row>
    <row r="21" spans="1:11" x14ac:dyDescent="0.25">
      <c r="A21" s="668">
        <v>15</v>
      </c>
      <c r="B21" s="409" t="s">
        <v>663</v>
      </c>
      <c r="C21" s="125">
        <f t="shared" si="2"/>
        <v>5</v>
      </c>
      <c r="D21" s="107">
        <f t="shared" si="3"/>
        <v>5</v>
      </c>
      <c r="E21" s="73">
        <v>3</v>
      </c>
      <c r="F21" s="73">
        <v>2</v>
      </c>
      <c r="G21" s="126">
        <v>0</v>
      </c>
      <c r="H21" s="115">
        <f t="shared" si="1"/>
        <v>0</v>
      </c>
      <c r="I21" s="72">
        <v>0</v>
      </c>
      <c r="J21" s="72">
        <v>0</v>
      </c>
      <c r="K21" s="73">
        <v>0</v>
      </c>
    </row>
    <row r="22" spans="1:11" x14ac:dyDescent="0.25">
      <c r="A22" s="668">
        <v>16</v>
      </c>
      <c r="B22" s="409" t="s">
        <v>661</v>
      </c>
      <c r="C22" s="125">
        <f t="shared" si="2"/>
        <v>8</v>
      </c>
      <c r="D22" s="107">
        <f t="shared" si="3"/>
        <v>8</v>
      </c>
      <c r="E22" s="73">
        <v>3</v>
      </c>
      <c r="F22" s="73">
        <v>5</v>
      </c>
      <c r="G22" s="126">
        <v>0</v>
      </c>
      <c r="H22" s="115">
        <f t="shared" si="1"/>
        <v>0</v>
      </c>
      <c r="I22" s="72">
        <v>0</v>
      </c>
      <c r="J22" s="72">
        <v>0</v>
      </c>
      <c r="K22" s="73">
        <v>0</v>
      </c>
    </row>
    <row r="23" spans="1:11" x14ac:dyDescent="0.25">
      <c r="A23" s="668">
        <v>17</v>
      </c>
      <c r="B23" s="409" t="s">
        <v>909</v>
      </c>
      <c r="C23" s="125">
        <f t="shared" si="2"/>
        <v>2</v>
      </c>
      <c r="D23" s="107">
        <f t="shared" si="3"/>
        <v>2</v>
      </c>
      <c r="E23" s="73">
        <v>1</v>
      </c>
      <c r="F23" s="73">
        <v>1</v>
      </c>
      <c r="G23" s="126">
        <v>0</v>
      </c>
      <c r="H23" s="115">
        <f t="shared" si="1"/>
        <v>0</v>
      </c>
      <c r="I23" s="72">
        <v>0</v>
      </c>
      <c r="J23" s="72">
        <v>0</v>
      </c>
      <c r="K23" s="73">
        <v>0</v>
      </c>
    </row>
    <row r="24" spans="1:11" x14ac:dyDescent="0.25">
      <c r="A24" s="668">
        <v>18</v>
      </c>
      <c r="B24" s="409" t="s">
        <v>927</v>
      </c>
      <c r="C24" s="125">
        <f t="shared" si="2"/>
        <v>1</v>
      </c>
      <c r="D24" s="107">
        <f t="shared" si="3"/>
        <v>1</v>
      </c>
      <c r="E24" s="73">
        <v>1</v>
      </c>
      <c r="F24" s="73">
        <v>0</v>
      </c>
      <c r="G24" s="126">
        <v>0</v>
      </c>
      <c r="H24" s="115">
        <f t="shared" si="1"/>
        <v>0</v>
      </c>
      <c r="I24" s="72">
        <v>0</v>
      </c>
      <c r="J24" s="72">
        <v>0</v>
      </c>
      <c r="K24" s="73">
        <v>0</v>
      </c>
    </row>
    <row r="25" spans="1:11" x14ac:dyDescent="0.25">
      <c r="A25" s="668">
        <v>19</v>
      </c>
      <c r="B25" s="409" t="s">
        <v>688</v>
      </c>
      <c r="C25" s="125">
        <f t="shared" si="2"/>
        <v>5</v>
      </c>
      <c r="D25" s="107">
        <f t="shared" si="3"/>
        <v>5</v>
      </c>
      <c r="E25" s="73">
        <v>4</v>
      </c>
      <c r="F25" s="73">
        <v>1</v>
      </c>
      <c r="G25" s="126">
        <v>0</v>
      </c>
      <c r="H25" s="115">
        <f t="shared" si="1"/>
        <v>0</v>
      </c>
      <c r="I25" s="72">
        <v>0</v>
      </c>
      <c r="J25" s="72">
        <v>0</v>
      </c>
      <c r="K25" s="73">
        <v>0</v>
      </c>
    </row>
    <row r="26" spans="1:11" x14ac:dyDescent="0.25">
      <c r="A26" s="668">
        <v>20</v>
      </c>
      <c r="B26" s="409" t="s">
        <v>971</v>
      </c>
      <c r="C26" s="125">
        <f t="shared" si="2"/>
        <v>2</v>
      </c>
      <c r="D26" s="107">
        <f t="shared" si="3"/>
        <v>2</v>
      </c>
      <c r="E26" s="73">
        <v>2</v>
      </c>
      <c r="F26" s="73">
        <v>0</v>
      </c>
      <c r="G26" s="126">
        <v>0</v>
      </c>
      <c r="H26" s="115">
        <f t="shared" si="1"/>
        <v>0</v>
      </c>
      <c r="I26" s="72">
        <v>0</v>
      </c>
      <c r="J26" s="72">
        <v>0</v>
      </c>
      <c r="K26" s="73">
        <v>0</v>
      </c>
    </row>
    <row r="27" spans="1:11" x14ac:dyDescent="0.25">
      <c r="A27" s="668">
        <v>21</v>
      </c>
      <c r="B27" s="409" t="s">
        <v>203</v>
      </c>
      <c r="C27" s="125">
        <f t="shared" si="2"/>
        <v>338</v>
      </c>
      <c r="D27" s="107">
        <f t="shared" si="3"/>
        <v>337</v>
      </c>
      <c r="E27" s="73">
        <v>158</v>
      </c>
      <c r="F27" s="73">
        <v>177</v>
      </c>
      <c r="G27" s="126">
        <v>2</v>
      </c>
      <c r="H27" s="115">
        <f t="shared" si="1"/>
        <v>1</v>
      </c>
      <c r="I27" s="72">
        <v>0</v>
      </c>
      <c r="J27" s="72">
        <v>1</v>
      </c>
      <c r="K27" s="73">
        <v>0</v>
      </c>
    </row>
    <row r="28" spans="1:11" x14ac:dyDescent="0.25">
      <c r="A28" s="668">
        <v>22</v>
      </c>
      <c r="B28" s="409" t="s">
        <v>745</v>
      </c>
      <c r="C28" s="125">
        <f t="shared" si="2"/>
        <v>3</v>
      </c>
      <c r="D28" s="107">
        <f t="shared" si="3"/>
        <v>3</v>
      </c>
      <c r="E28" s="73">
        <v>3</v>
      </c>
      <c r="F28" s="73">
        <v>0</v>
      </c>
      <c r="G28" s="126">
        <v>0</v>
      </c>
      <c r="H28" s="115">
        <f t="shared" si="1"/>
        <v>0</v>
      </c>
      <c r="I28" s="72">
        <v>0</v>
      </c>
      <c r="J28" s="72">
        <v>0</v>
      </c>
      <c r="K28" s="73">
        <v>0</v>
      </c>
    </row>
    <row r="29" spans="1:11" x14ac:dyDescent="0.25">
      <c r="A29" s="668">
        <v>23</v>
      </c>
      <c r="B29" s="409" t="s">
        <v>469</v>
      </c>
      <c r="C29" s="125">
        <f t="shared" si="2"/>
        <v>14</v>
      </c>
      <c r="D29" s="107">
        <f t="shared" si="3"/>
        <v>14</v>
      </c>
      <c r="E29" s="73">
        <v>12</v>
      </c>
      <c r="F29" s="73">
        <v>2</v>
      </c>
      <c r="G29" s="126">
        <v>0</v>
      </c>
      <c r="H29" s="115">
        <f t="shared" si="1"/>
        <v>0</v>
      </c>
      <c r="I29" s="72">
        <v>0</v>
      </c>
      <c r="J29" s="72">
        <v>0</v>
      </c>
      <c r="K29" s="73">
        <v>0</v>
      </c>
    </row>
    <row r="30" spans="1:11" x14ac:dyDescent="0.25">
      <c r="A30" s="668">
        <v>24</v>
      </c>
      <c r="B30" s="409" t="s">
        <v>746</v>
      </c>
      <c r="C30" s="125">
        <f t="shared" si="2"/>
        <v>11</v>
      </c>
      <c r="D30" s="107">
        <f t="shared" si="3"/>
        <v>11</v>
      </c>
      <c r="E30" s="73">
        <v>4</v>
      </c>
      <c r="F30" s="73">
        <v>7</v>
      </c>
      <c r="G30" s="126">
        <v>0</v>
      </c>
      <c r="H30" s="115">
        <f t="shared" si="1"/>
        <v>0</v>
      </c>
      <c r="I30" s="72">
        <v>0</v>
      </c>
      <c r="J30" s="72">
        <v>0</v>
      </c>
      <c r="K30" s="73">
        <v>0</v>
      </c>
    </row>
    <row r="31" spans="1:11" x14ac:dyDescent="0.25">
      <c r="A31" s="668">
        <v>25</v>
      </c>
      <c r="B31" s="409" t="s">
        <v>767</v>
      </c>
      <c r="C31" s="125">
        <f t="shared" si="2"/>
        <v>1</v>
      </c>
      <c r="D31" s="107">
        <f t="shared" si="3"/>
        <v>1</v>
      </c>
      <c r="E31" s="73">
        <v>1</v>
      </c>
      <c r="F31" s="73">
        <v>0</v>
      </c>
      <c r="G31" s="126">
        <v>0</v>
      </c>
      <c r="H31" s="115">
        <f t="shared" si="1"/>
        <v>0</v>
      </c>
      <c r="I31" s="72">
        <v>0</v>
      </c>
      <c r="J31" s="72">
        <v>0</v>
      </c>
      <c r="K31" s="73">
        <v>0</v>
      </c>
    </row>
    <row r="32" spans="1:11" x14ac:dyDescent="0.25">
      <c r="A32" s="668">
        <v>26</v>
      </c>
      <c r="B32" s="409" t="s">
        <v>901</v>
      </c>
      <c r="C32" s="125">
        <f t="shared" si="2"/>
        <v>1</v>
      </c>
      <c r="D32" s="107">
        <f t="shared" si="3"/>
        <v>1</v>
      </c>
      <c r="E32" s="73">
        <v>1</v>
      </c>
      <c r="F32" s="73">
        <v>0</v>
      </c>
      <c r="G32" s="126">
        <v>0</v>
      </c>
      <c r="H32" s="115">
        <f t="shared" si="1"/>
        <v>0</v>
      </c>
      <c r="I32" s="72">
        <v>0</v>
      </c>
      <c r="J32" s="72">
        <v>0</v>
      </c>
      <c r="K32" s="73">
        <v>0</v>
      </c>
    </row>
    <row r="33" spans="1:11" x14ac:dyDescent="0.25">
      <c r="A33" s="668">
        <v>27</v>
      </c>
      <c r="B33" s="409" t="s">
        <v>490</v>
      </c>
      <c r="C33" s="125">
        <f t="shared" si="2"/>
        <v>4</v>
      </c>
      <c r="D33" s="107">
        <f t="shared" si="3"/>
        <v>4</v>
      </c>
      <c r="E33" s="73">
        <v>3</v>
      </c>
      <c r="F33" s="73">
        <v>1</v>
      </c>
      <c r="G33" s="126">
        <v>0</v>
      </c>
      <c r="H33" s="115">
        <f t="shared" si="1"/>
        <v>0</v>
      </c>
      <c r="I33" s="72">
        <v>0</v>
      </c>
      <c r="J33" s="72">
        <v>0</v>
      </c>
      <c r="K33" s="73">
        <v>0</v>
      </c>
    </row>
    <row r="34" spans="1:11" x14ac:dyDescent="0.25">
      <c r="A34" s="668">
        <v>28</v>
      </c>
      <c r="B34" s="409" t="s">
        <v>841</v>
      </c>
      <c r="C34" s="125">
        <f t="shared" si="2"/>
        <v>1</v>
      </c>
      <c r="D34" s="107">
        <f t="shared" si="3"/>
        <v>1</v>
      </c>
      <c r="E34" s="73">
        <v>0</v>
      </c>
      <c r="F34" s="73">
        <v>1</v>
      </c>
      <c r="G34" s="126">
        <v>0</v>
      </c>
      <c r="H34" s="115">
        <f t="shared" si="1"/>
        <v>0</v>
      </c>
      <c r="I34" s="72">
        <v>0</v>
      </c>
      <c r="J34" s="72">
        <v>0</v>
      </c>
      <c r="K34" s="73">
        <v>0</v>
      </c>
    </row>
    <row r="35" spans="1:11" x14ac:dyDescent="0.25">
      <c r="A35" s="668">
        <v>29</v>
      </c>
      <c r="B35" s="409" t="s">
        <v>781</v>
      </c>
      <c r="C35" s="125">
        <f>D35+H35</f>
        <v>1</v>
      </c>
      <c r="D35" s="107">
        <f t="shared" si="3"/>
        <v>1</v>
      </c>
      <c r="E35" s="73">
        <v>0</v>
      </c>
      <c r="F35" s="73">
        <v>1</v>
      </c>
      <c r="G35" s="126">
        <v>0</v>
      </c>
      <c r="H35" s="115">
        <f t="shared" si="1"/>
        <v>0</v>
      </c>
      <c r="I35" s="72">
        <v>0</v>
      </c>
      <c r="J35" s="72">
        <v>0</v>
      </c>
      <c r="K35" s="73">
        <v>0</v>
      </c>
    </row>
    <row r="36" spans="1:11" x14ac:dyDescent="0.25">
      <c r="A36" s="668">
        <v>30</v>
      </c>
      <c r="B36" s="409" t="s">
        <v>763</v>
      </c>
      <c r="C36" s="125">
        <f t="shared" si="2"/>
        <v>2</v>
      </c>
      <c r="D36" s="107">
        <f t="shared" si="3"/>
        <v>2</v>
      </c>
      <c r="E36" s="73">
        <v>1</v>
      </c>
      <c r="F36" s="73">
        <v>1</v>
      </c>
      <c r="G36" s="126">
        <v>0</v>
      </c>
      <c r="H36" s="115">
        <f t="shared" si="1"/>
        <v>0</v>
      </c>
      <c r="I36" s="72">
        <v>0</v>
      </c>
      <c r="J36" s="72">
        <v>0</v>
      </c>
      <c r="K36" s="73">
        <v>0</v>
      </c>
    </row>
    <row r="37" spans="1:11" x14ac:dyDescent="0.25">
      <c r="A37" s="668">
        <v>31</v>
      </c>
      <c r="B37" s="409" t="s">
        <v>691</v>
      </c>
      <c r="C37" s="125">
        <f t="shared" si="2"/>
        <v>11</v>
      </c>
      <c r="D37" s="107">
        <f t="shared" si="3"/>
        <v>9</v>
      </c>
      <c r="E37" s="73">
        <v>4</v>
      </c>
      <c r="F37" s="73">
        <v>5</v>
      </c>
      <c r="G37" s="126">
        <v>0</v>
      </c>
      <c r="H37" s="115">
        <f t="shared" si="1"/>
        <v>2</v>
      </c>
      <c r="I37" s="72">
        <v>1</v>
      </c>
      <c r="J37" s="72">
        <v>1</v>
      </c>
      <c r="K37" s="73">
        <v>0</v>
      </c>
    </row>
    <row r="38" spans="1:11" x14ac:dyDescent="0.25">
      <c r="A38" s="668">
        <v>32</v>
      </c>
      <c r="B38" s="409" t="s">
        <v>662</v>
      </c>
      <c r="C38" s="125">
        <f t="shared" si="2"/>
        <v>2</v>
      </c>
      <c r="D38" s="107">
        <f t="shared" si="3"/>
        <v>2</v>
      </c>
      <c r="E38" s="73">
        <v>1</v>
      </c>
      <c r="F38" s="73">
        <v>1</v>
      </c>
      <c r="G38" s="126">
        <v>0</v>
      </c>
      <c r="H38" s="115">
        <f t="shared" si="1"/>
        <v>0</v>
      </c>
      <c r="I38" s="72">
        <v>0</v>
      </c>
      <c r="J38" s="72">
        <v>0</v>
      </c>
      <c r="K38" s="73">
        <v>0</v>
      </c>
    </row>
    <row r="39" spans="1:11" x14ac:dyDescent="0.25">
      <c r="A39" s="668">
        <v>33</v>
      </c>
      <c r="B39" s="409" t="s">
        <v>777</v>
      </c>
      <c r="C39" s="125">
        <f t="shared" si="2"/>
        <v>10</v>
      </c>
      <c r="D39" s="107">
        <f t="shared" si="3"/>
        <v>10</v>
      </c>
      <c r="E39" s="73">
        <v>10</v>
      </c>
      <c r="F39" s="73">
        <v>0</v>
      </c>
      <c r="G39" s="126">
        <v>0</v>
      </c>
      <c r="H39" s="115">
        <f t="shared" si="1"/>
        <v>0</v>
      </c>
      <c r="I39" s="72">
        <v>0</v>
      </c>
      <c r="J39" s="72">
        <v>0</v>
      </c>
      <c r="K39" s="73">
        <v>0</v>
      </c>
    </row>
    <row r="40" spans="1:11" x14ac:dyDescent="0.25">
      <c r="A40" s="668">
        <v>34</v>
      </c>
      <c r="B40" s="409" t="s">
        <v>910</v>
      </c>
      <c r="C40" s="125">
        <f t="shared" si="2"/>
        <v>1</v>
      </c>
      <c r="D40" s="107">
        <f t="shared" si="3"/>
        <v>1</v>
      </c>
      <c r="E40" s="73">
        <v>1</v>
      </c>
      <c r="F40" s="73">
        <v>0</v>
      </c>
      <c r="G40" s="126">
        <v>0</v>
      </c>
      <c r="H40" s="115">
        <f>+I40+J40+K40</f>
        <v>0</v>
      </c>
      <c r="I40" s="72">
        <v>0</v>
      </c>
      <c r="J40" s="72">
        <v>0</v>
      </c>
      <c r="K40" s="73">
        <v>0</v>
      </c>
    </row>
    <row r="41" spans="1:11" x14ac:dyDescent="0.25">
      <c r="A41" s="668">
        <v>35</v>
      </c>
      <c r="B41" s="409" t="s">
        <v>829</v>
      </c>
      <c r="C41" s="125">
        <f t="shared" si="2"/>
        <v>1</v>
      </c>
      <c r="D41" s="107">
        <f t="shared" si="3"/>
        <v>1</v>
      </c>
      <c r="E41" s="73">
        <v>0</v>
      </c>
      <c r="F41" s="73">
        <v>1</v>
      </c>
      <c r="G41" s="126">
        <v>0</v>
      </c>
      <c r="H41" s="115">
        <f t="shared" si="1"/>
        <v>0</v>
      </c>
      <c r="I41" s="72">
        <v>0</v>
      </c>
      <c r="J41" s="72">
        <v>0</v>
      </c>
      <c r="K41" s="73">
        <v>0</v>
      </c>
    </row>
    <row r="42" spans="1:11" x14ac:dyDescent="0.25">
      <c r="A42" s="668">
        <v>36</v>
      </c>
      <c r="B42" s="409" t="s">
        <v>604</v>
      </c>
      <c r="C42" s="125">
        <f t="shared" si="2"/>
        <v>1</v>
      </c>
      <c r="D42" s="107">
        <f t="shared" si="3"/>
        <v>1</v>
      </c>
      <c r="E42" s="73">
        <v>0</v>
      </c>
      <c r="F42" s="73">
        <v>1</v>
      </c>
      <c r="G42" s="126">
        <v>0</v>
      </c>
      <c r="H42" s="115">
        <f t="shared" si="1"/>
        <v>0</v>
      </c>
      <c r="I42" s="72">
        <v>0</v>
      </c>
      <c r="J42" s="72">
        <v>0</v>
      </c>
      <c r="K42" s="73">
        <v>0</v>
      </c>
    </row>
    <row r="43" spans="1:11" x14ac:dyDescent="0.25">
      <c r="A43" s="668">
        <v>37</v>
      </c>
      <c r="B43" s="410" t="s">
        <v>190</v>
      </c>
      <c r="C43" s="125">
        <f t="shared" si="2"/>
        <v>22</v>
      </c>
      <c r="D43" s="107">
        <f t="shared" si="3"/>
        <v>21</v>
      </c>
      <c r="E43" s="73">
        <v>9</v>
      </c>
      <c r="F43" s="73">
        <v>12</v>
      </c>
      <c r="G43" s="126">
        <v>0</v>
      </c>
      <c r="H43" s="115">
        <f t="shared" si="1"/>
        <v>1</v>
      </c>
      <c r="I43" s="72">
        <v>1</v>
      </c>
      <c r="J43" s="72">
        <v>0</v>
      </c>
      <c r="K43" s="73">
        <v>0</v>
      </c>
    </row>
    <row r="44" spans="1:11" x14ac:dyDescent="0.25">
      <c r="A44" s="668">
        <v>38</v>
      </c>
      <c r="B44" s="409" t="s">
        <v>191</v>
      </c>
      <c r="C44" s="125">
        <f t="shared" si="2"/>
        <v>13</v>
      </c>
      <c r="D44" s="107">
        <f t="shared" si="3"/>
        <v>13</v>
      </c>
      <c r="E44" s="73">
        <v>5</v>
      </c>
      <c r="F44" s="73">
        <v>8</v>
      </c>
      <c r="G44" s="126">
        <v>0</v>
      </c>
      <c r="H44" s="115">
        <f t="shared" si="1"/>
        <v>0</v>
      </c>
      <c r="I44" s="72">
        <v>0</v>
      </c>
      <c r="J44" s="72">
        <v>0</v>
      </c>
      <c r="K44" s="73">
        <v>0</v>
      </c>
    </row>
    <row r="45" spans="1:11" x14ac:dyDescent="0.25">
      <c r="A45" s="668">
        <v>39</v>
      </c>
      <c r="B45" s="409" t="s">
        <v>963</v>
      </c>
      <c r="C45" s="125">
        <f t="shared" si="2"/>
        <v>1</v>
      </c>
      <c r="D45" s="107">
        <f t="shared" si="3"/>
        <v>1</v>
      </c>
      <c r="E45" s="73">
        <v>1</v>
      </c>
      <c r="F45" s="73">
        <v>0</v>
      </c>
      <c r="G45" s="126">
        <v>0</v>
      </c>
      <c r="H45" s="115">
        <f t="shared" si="1"/>
        <v>0</v>
      </c>
      <c r="I45" s="72">
        <v>0</v>
      </c>
      <c r="J45" s="72">
        <v>0</v>
      </c>
      <c r="K45" s="73">
        <v>0</v>
      </c>
    </row>
    <row r="46" spans="1:11" x14ac:dyDescent="0.25">
      <c r="A46" s="668">
        <v>40</v>
      </c>
      <c r="B46" s="409" t="s">
        <v>193</v>
      </c>
      <c r="C46" s="125">
        <f t="shared" si="2"/>
        <v>83</v>
      </c>
      <c r="D46" s="107">
        <f t="shared" si="3"/>
        <v>79</v>
      </c>
      <c r="E46" s="73">
        <v>28</v>
      </c>
      <c r="F46" s="73">
        <v>51</v>
      </c>
      <c r="G46" s="126">
        <v>0</v>
      </c>
      <c r="H46" s="115">
        <f t="shared" si="1"/>
        <v>4</v>
      </c>
      <c r="I46" s="72">
        <v>4</v>
      </c>
      <c r="J46" s="72">
        <v>0</v>
      </c>
      <c r="K46" s="73">
        <v>0</v>
      </c>
    </row>
    <row r="47" spans="1:11" x14ac:dyDescent="0.25">
      <c r="A47" s="668">
        <v>41</v>
      </c>
      <c r="B47" s="409" t="s">
        <v>838</v>
      </c>
      <c r="C47" s="125">
        <f t="shared" si="2"/>
        <v>1</v>
      </c>
      <c r="D47" s="107">
        <f t="shared" si="3"/>
        <v>1</v>
      </c>
      <c r="E47" s="73">
        <v>0</v>
      </c>
      <c r="F47" s="73">
        <v>1</v>
      </c>
      <c r="G47" s="126">
        <v>0</v>
      </c>
      <c r="H47" s="115">
        <f t="shared" si="1"/>
        <v>0</v>
      </c>
      <c r="I47" s="72">
        <v>0</v>
      </c>
      <c r="J47" s="72">
        <v>0</v>
      </c>
      <c r="K47" s="73">
        <v>0</v>
      </c>
    </row>
    <row r="48" spans="1:11" x14ac:dyDescent="0.25">
      <c r="A48" s="668">
        <v>42</v>
      </c>
      <c r="B48" s="409" t="s">
        <v>195</v>
      </c>
      <c r="C48" s="125">
        <f t="shared" si="2"/>
        <v>36</v>
      </c>
      <c r="D48" s="107">
        <f t="shared" si="3"/>
        <v>33</v>
      </c>
      <c r="E48" s="73">
        <v>18</v>
      </c>
      <c r="F48" s="73">
        <v>15</v>
      </c>
      <c r="G48" s="126">
        <v>0</v>
      </c>
      <c r="H48" s="115">
        <f t="shared" si="1"/>
        <v>3</v>
      </c>
      <c r="I48" s="72">
        <v>2</v>
      </c>
      <c r="J48" s="72">
        <v>1</v>
      </c>
      <c r="K48" s="73">
        <v>0</v>
      </c>
    </row>
    <row r="49" spans="1:11" x14ac:dyDescent="0.25">
      <c r="A49" s="668">
        <v>43</v>
      </c>
      <c r="B49" s="409" t="s">
        <v>473</v>
      </c>
      <c r="C49" s="125">
        <f t="shared" si="2"/>
        <v>29</v>
      </c>
      <c r="D49" s="107">
        <f t="shared" si="3"/>
        <v>29</v>
      </c>
      <c r="E49" s="73">
        <v>21</v>
      </c>
      <c r="F49" s="73">
        <v>8</v>
      </c>
      <c r="G49" s="126">
        <v>0</v>
      </c>
      <c r="H49" s="115">
        <f t="shared" si="1"/>
        <v>0</v>
      </c>
      <c r="I49" s="72">
        <v>0</v>
      </c>
      <c r="J49" s="72">
        <v>0</v>
      </c>
      <c r="K49" s="73">
        <v>0</v>
      </c>
    </row>
    <row r="50" spans="1:11" x14ac:dyDescent="0.25">
      <c r="A50" s="668">
        <v>44</v>
      </c>
      <c r="B50" s="409" t="s">
        <v>778</v>
      </c>
      <c r="C50" s="125">
        <f t="shared" si="2"/>
        <v>2</v>
      </c>
      <c r="D50" s="107">
        <f t="shared" si="3"/>
        <v>2</v>
      </c>
      <c r="E50" s="73">
        <v>1</v>
      </c>
      <c r="F50" s="73">
        <v>1</v>
      </c>
      <c r="G50" s="126">
        <v>0</v>
      </c>
      <c r="H50" s="115">
        <f t="shared" si="1"/>
        <v>0</v>
      </c>
      <c r="I50" s="72">
        <v>0</v>
      </c>
      <c r="J50" s="72">
        <v>0</v>
      </c>
      <c r="K50" s="73">
        <v>0</v>
      </c>
    </row>
    <row r="51" spans="1:11" x14ac:dyDescent="0.25">
      <c r="A51" s="668">
        <v>45</v>
      </c>
      <c r="B51" s="409" t="s">
        <v>408</v>
      </c>
      <c r="C51" s="125">
        <f t="shared" si="2"/>
        <v>4</v>
      </c>
      <c r="D51" s="107">
        <f t="shared" si="3"/>
        <v>4</v>
      </c>
      <c r="E51" s="73">
        <v>2</v>
      </c>
      <c r="F51" s="73">
        <v>2</v>
      </c>
      <c r="G51" s="126">
        <v>0</v>
      </c>
      <c r="H51" s="115">
        <f t="shared" si="1"/>
        <v>0</v>
      </c>
      <c r="I51" s="72">
        <v>0</v>
      </c>
      <c r="J51" s="72">
        <v>0</v>
      </c>
      <c r="K51" s="73">
        <v>0</v>
      </c>
    </row>
    <row r="52" spans="1:11" x14ac:dyDescent="0.25">
      <c r="A52" s="668">
        <v>46</v>
      </c>
      <c r="B52" s="409" t="s">
        <v>725</v>
      </c>
      <c r="C52" s="125">
        <f t="shared" si="2"/>
        <v>1</v>
      </c>
      <c r="D52" s="107">
        <f t="shared" si="3"/>
        <v>1</v>
      </c>
      <c r="E52" s="73">
        <v>0</v>
      </c>
      <c r="F52" s="73">
        <v>1</v>
      </c>
      <c r="G52" s="126">
        <v>0</v>
      </c>
      <c r="H52" s="115">
        <f t="shared" si="1"/>
        <v>0</v>
      </c>
      <c r="I52" s="72">
        <v>0</v>
      </c>
      <c r="J52" s="72">
        <v>0</v>
      </c>
      <c r="K52" s="73">
        <v>0</v>
      </c>
    </row>
    <row r="53" spans="1:11" x14ac:dyDescent="0.25">
      <c r="A53" s="668">
        <v>47</v>
      </c>
      <c r="B53" s="409" t="s">
        <v>917</v>
      </c>
      <c r="C53" s="125">
        <f t="shared" si="2"/>
        <v>6</v>
      </c>
      <c r="D53" s="107">
        <f t="shared" si="3"/>
        <v>6</v>
      </c>
      <c r="E53" s="73">
        <v>6</v>
      </c>
      <c r="F53" s="73">
        <v>0</v>
      </c>
      <c r="G53" s="126">
        <v>0</v>
      </c>
      <c r="H53" s="115">
        <f t="shared" si="1"/>
        <v>0</v>
      </c>
      <c r="I53" s="72">
        <v>0</v>
      </c>
      <c r="J53" s="72">
        <v>0</v>
      </c>
      <c r="K53" s="73">
        <v>0</v>
      </c>
    </row>
    <row r="54" spans="1:11" x14ac:dyDescent="0.25">
      <c r="A54" s="668">
        <v>48</v>
      </c>
      <c r="B54" s="409" t="s">
        <v>913</v>
      </c>
      <c r="C54" s="125">
        <f t="shared" si="2"/>
        <v>3</v>
      </c>
      <c r="D54" s="107">
        <f t="shared" si="3"/>
        <v>3</v>
      </c>
      <c r="E54" s="73">
        <v>3</v>
      </c>
      <c r="F54" s="73">
        <v>0</v>
      </c>
      <c r="G54" s="126">
        <v>0</v>
      </c>
      <c r="H54" s="115">
        <f t="shared" si="1"/>
        <v>0</v>
      </c>
      <c r="I54" s="72">
        <v>0</v>
      </c>
      <c r="J54" s="72">
        <v>0</v>
      </c>
      <c r="K54" s="73">
        <v>0</v>
      </c>
    </row>
    <row r="55" spans="1:11" x14ac:dyDescent="0.25">
      <c r="A55" s="668">
        <v>49</v>
      </c>
      <c r="B55" s="409" t="s">
        <v>690</v>
      </c>
      <c r="C55" s="125">
        <f t="shared" si="2"/>
        <v>4</v>
      </c>
      <c r="D55" s="107">
        <f t="shared" si="3"/>
        <v>4</v>
      </c>
      <c r="E55" s="73">
        <v>3</v>
      </c>
      <c r="F55" s="73">
        <v>1</v>
      </c>
      <c r="G55" s="126">
        <v>0</v>
      </c>
      <c r="H55" s="115">
        <f t="shared" si="1"/>
        <v>0</v>
      </c>
      <c r="I55" s="72">
        <v>0</v>
      </c>
      <c r="J55" s="72">
        <v>0</v>
      </c>
      <c r="K55" s="73">
        <v>0</v>
      </c>
    </row>
    <row r="56" spans="1:11" x14ac:dyDescent="0.25">
      <c r="A56" s="668">
        <v>50</v>
      </c>
      <c r="B56" s="409" t="s">
        <v>198</v>
      </c>
      <c r="C56" s="125">
        <f t="shared" si="2"/>
        <v>88</v>
      </c>
      <c r="D56" s="107">
        <f t="shared" si="3"/>
        <v>86</v>
      </c>
      <c r="E56" s="73">
        <v>25</v>
      </c>
      <c r="F56" s="73">
        <v>61</v>
      </c>
      <c r="G56" s="126">
        <v>0</v>
      </c>
      <c r="H56" s="115">
        <f t="shared" si="1"/>
        <v>2</v>
      </c>
      <c r="I56" s="72">
        <v>1</v>
      </c>
      <c r="J56" s="72">
        <v>1</v>
      </c>
      <c r="K56" s="73">
        <v>0</v>
      </c>
    </row>
    <row r="57" spans="1:11" x14ac:dyDescent="0.25">
      <c r="A57" s="668">
        <v>51</v>
      </c>
      <c r="B57" s="409" t="s">
        <v>199</v>
      </c>
      <c r="C57" s="125">
        <f>D57+H57</f>
        <v>58</v>
      </c>
      <c r="D57" s="107">
        <f t="shared" si="3"/>
        <v>55</v>
      </c>
      <c r="E57" s="73">
        <v>23</v>
      </c>
      <c r="F57" s="73">
        <v>32</v>
      </c>
      <c r="G57" s="126">
        <v>0</v>
      </c>
      <c r="H57" s="115">
        <f t="shared" si="1"/>
        <v>3</v>
      </c>
      <c r="I57" s="72">
        <v>0</v>
      </c>
      <c r="J57" s="72">
        <v>3</v>
      </c>
      <c r="K57" s="73">
        <v>0</v>
      </c>
    </row>
    <row r="58" spans="1:11" x14ac:dyDescent="0.25">
      <c r="A58" s="668">
        <v>52</v>
      </c>
      <c r="B58" s="409" t="s">
        <v>846</v>
      </c>
      <c r="C58" s="125">
        <f>D58+H58</f>
        <v>1</v>
      </c>
      <c r="D58" s="107">
        <f t="shared" si="3"/>
        <v>1</v>
      </c>
      <c r="E58" s="73">
        <v>0</v>
      </c>
      <c r="F58" s="73">
        <v>1</v>
      </c>
      <c r="G58" s="126">
        <v>0</v>
      </c>
      <c r="H58" s="115">
        <f t="shared" si="1"/>
        <v>0</v>
      </c>
      <c r="I58" s="72">
        <v>0</v>
      </c>
      <c r="J58" s="72">
        <v>0</v>
      </c>
      <c r="K58" s="73">
        <v>0</v>
      </c>
    </row>
    <row r="59" spans="1:11" x14ac:dyDescent="0.25">
      <c r="A59" s="668">
        <v>53</v>
      </c>
      <c r="B59" s="409" t="s">
        <v>932</v>
      </c>
      <c r="C59" s="125">
        <f>D59+H59</f>
        <v>1</v>
      </c>
      <c r="D59" s="107">
        <f t="shared" si="3"/>
        <v>1</v>
      </c>
      <c r="E59" s="73">
        <v>1</v>
      </c>
      <c r="F59" s="73">
        <v>0</v>
      </c>
      <c r="G59" s="126">
        <v>0</v>
      </c>
      <c r="H59" s="115">
        <f t="shared" si="1"/>
        <v>0</v>
      </c>
      <c r="I59" s="72">
        <v>0</v>
      </c>
      <c r="J59" s="72">
        <v>0</v>
      </c>
      <c r="K59" s="73">
        <v>0</v>
      </c>
    </row>
    <row r="60" spans="1:11" x14ac:dyDescent="0.25">
      <c r="A60" s="668">
        <v>54</v>
      </c>
      <c r="B60" s="409" t="s">
        <v>489</v>
      </c>
      <c r="C60" s="125">
        <f t="shared" si="2"/>
        <v>3</v>
      </c>
      <c r="D60" s="107">
        <f t="shared" si="3"/>
        <v>3</v>
      </c>
      <c r="E60" s="73">
        <v>0</v>
      </c>
      <c r="F60" s="73">
        <v>3</v>
      </c>
      <c r="G60" s="126">
        <v>0</v>
      </c>
      <c r="H60" s="115">
        <f t="shared" si="1"/>
        <v>0</v>
      </c>
      <c r="I60" s="72">
        <v>0</v>
      </c>
      <c r="J60" s="72">
        <v>0</v>
      </c>
      <c r="K60" s="73">
        <v>0</v>
      </c>
    </row>
    <row r="61" spans="1:11" x14ac:dyDescent="0.25">
      <c r="A61" s="668">
        <v>55</v>
      </c>
      <c r="B61" s="409" t="s">
        <v>462</v>
      </c>
      <c r="C61" s="125">
        <f t="shared" si="2"/>
        <v>27</v>
      </c>
      <c r="D61" s="107">
        <f t="shared" si="3"/>
        <v>25</v>
      </c>
      <c r="E61" s="73">
        <v>14</v>
      </c>
      <c r="F61" s="73">
        <v>11</v>
      </c>
      <c r="G61" s="126">
        <v>0</v>
      </c>
      <c r="H61" s="115">
        <f t="shared" si="1"/>
        <v>2</v>
      </c>
      <c r="I61" s="72">
        <v>0</v>
      </c>
      <c r="J61" s="72">
        <v>2</v>
      </c>
      <c r="K61" s="73">
        <v>0</v>
      </c>
    </row>
    <row r="62" spans="1:11" x14ac:dyDescent="0.25">
      <c r="A62" s="668">
        <v>56</v>
      </c>
      <c r="B62" s="409" t="s">
        <v>972</v>
      </c>
      <c r="C62" s="125">
        <f t="shared" si="2"/>
        <v>2</v>
      </c>
      <c r="D62" s="107">
        <f t="shared" si="3"/>
        <v>2</v>
      </c>
      <c r="E62" s="73">
        <v>2</v>
      </c>
      <c r="F62" s="73">
        <v>0</v>
      </c>
      <c r="G62" s="126">
        <v>0</v>
      </c>
      <c r="H62" s="115">
        <f t="shared" si="1"/>
        <v>0</v>
      </c>
      <c r="I62" s="72">
        <v>0</v>
      </c>
      <c r="J62" s="72">
        <v>0</v>
      </c>
      <c r="K62" s="73">
        <v>0</v>
      </c>
    </row>
    <row r="63" spans="1:11" x14ac:dyDescent="0.25">
      <c r="A63" s="668">
        <v>57</v>
      </c>
      <c r="B63" s="409" t="s">
        <v>686</v>
      </c>
      <c r="C63" s="125">
        <f t="shared" si="2"/>
        <v>5</v>
      </c>
      <c r="D63" s="107">
        <f t="shared" si="3"/>
        <v>4</v>
      </c>
      <c r="E63" s="73">
        <v>1</v>
      </c>
      <c r="F63" s="73">
        <v>3</v>
      </c>
      <c r="G63" s="126">
        <v>0</v>
      </c>
      <c r="H63" s="115">
        <f t="shared" si="1"/>
        <v>1</v>
      </c>
      <c r="I63" s="72">
        <v>0</v>
      </c>
      <c r="J63" s="72">
        <v>1</v>
      </c>
      <c r="K63" s="73">
        <v>0</v>
      </c>
    </row>
    <row r="64" spans="1:11" x14ac:dyDescent="0.25">
      <c r="A64" s="668">
        <v>58</v>
      </c>
      <c r="B64" s="409" t="s">
        <v>941</v>
      </c>
      <c r="C64" s="125">
        <f t="shared" si="2"/>
        <v>1</v>
      </c>
      <c r="D64" s="107">
        <f t="shared" si="3"/>
        <v>1</v>
      </c>
      <c r="E64" s="73">
        <v>0</v>
      </c>
      <c r="F64" s="73">
        <v>1</v>
      </c>
      <c r="G64" s="126">
        <v>0</v>
      </c>
      <c r="H64" s="115">
        <f t="shared" si="1"/>
        <v>0</v>
      </c>
      <c r="I64" s="72">
        <v>0</v>
      </c>
      <c r="J64" s="72">
        <v>0</v>
      </c>
      <c r="K64" s="73">
        <v>0</v>
      </c>
    </row>
    <row r="65" spans="1:11" x14ac:dyDescent="0.25">
      <c r="A65" s="668">
        <v>59</v>
      </c>
      <c r="B65" s="409" t="s">
        <v>689</v>
      </c>
      <c r="C65" s="125">
        <f t="shared" si="2"/>
        <v>10</v>
      </c>
      <c r="D65" s="107">
        <f t="shared" si="3"/>
        <v>10</v>
      </c>
      <c r="E65" s="73">
        <v>6</v>
      </c>
      <c r="F65" s="73">
        <v>4</v>
      </c>
      <c r="G65" s="126">
        <v>0</v>
      </c>
      <c r="H65" s="115">
        <f t="shared" si="1"/>
        <v>0</v>
      </c>
      <c r="I65" s="72">
        <v>0</v>
      </c>
      <c r="J65" s="72">
        <v>0</v>
      </c>
      <c r="K65" s="73">
        <v>0</v>
      </c>
    </row>
    <row r="66" spans="1:11" x14ac:dyDescent="0.25">
      <c r="A66" s="668">
        <v>60</v>
      </c>
      <c r="B66" s="409" t="s">
        <v>842</v>
      </c>
      <c r="C66" s="125">
        <f t="shared" si="2"/>
        <v>1</v>
      </c>
      <c r="D66" s="107">
        <f t="shared" si="3"/>
        <v>0</v>
      </c>
      <c r="E66" s="73">
        <v>0</v>
      </c>
      <c r="F66" s="73">
        <v>0</v>
      </c>
      <c r="G66" s="126">
        <v>0</v>
      </c>
      <c r="H66" s="115">
        <f t="shared" si="1"/>
        <v>1</v>
      </c>
      <c r="I66" s="72">
        <v>0</v>
      </c>
      <c r="J66" s="72">
        <v>1</v>
      </c>
      <c r="K66" s="73">
        <v>0</v>
      </c>
    </row>
    <row r="67" spans="1:11" x14ac:dyDescent="0.25">
      <c r="A67" s="668">
        <v>61</v>
      </c>
      <c r="B67" s="409" t="s">
        <v>805</v>
      </c>
      <c r="C67" s="125">
        <f t="shared" si="2"/>
        <v>3</v>
      </c>
      <c r="D67" s="107">
        <f t="shared" si="3"/>
        <v>3</v>
      </c>
      <c r="E67" s="73">
        <v>2</v>
      </c>
      <c r="F67" s="73">
        <v>1</v>
      </c>
      <c r="G67" s="126">
        <v>0</v>
      </c>
      <c r="H67" s="115">
        <f t="shared" si="1"/>
        <v>0</v>
      </c>
      <c r="I67" s="72">
        <v>0</v>
      </c>
      <c r="J67" s="72">
        <v>0</v>
      </c>
      <c r="K67" s="73">
        <v>0</v>
      </c>
    </row>
    <row r="68" spans="1:11" x14ac:dyDescent="0.25">
      <c r="A68" s="668">
        <v>62</v>
      </c>
      <c r="B68" s="409" t="s">
        <v>799</v>
      </c>
      <c r="C68" s="125">
        <f t="shared" si="2"/>
        <v>5</v>
      </c>
      <c r="D68" s="107">
        <f t="shared" si="3"/>
        <v>5</v>
      </c>
      <c r="E68" s="73">
        <v>2</v>
      </c>
      <c r="F68" s="73">
        <v>3</v>
      </c>
      <c r="G68" s="126">
        <v>0</v>
      </c>
      <c r="H68" s="115">
        <f t="shared" si="1"/>
        <v>0</v>
      </c>
      <c r="I68" s="72">
        <v>0</v>
      </c>
      <c r="J68" s="72">
        <v>0</v>
      </c>
      <c r="K68" s="73">
        <v>0</v>
      </c>
    </row>
    <row r="69" spans="1:11" x14ac:dyDescent="0.25">
      <c r="A69" s="668">
        <v>63</v>
      </c>
      <c r="B69" s="409" t="s">
        <v>747</v>
      </c>
      <c r="C69" s="125">
        <f t="shared" si="2"/>
        <v>1</v>
      </c>
      <c r="D69" s="107">
        <f t="shared" si="3"/>
        <v>1</v>
      </c>
      <c r="E69" s="73">
        <v>0</v>
      </c>
      <c r="F69" s="73">
        <v>1</v>
      </c>
      <c r="G69" s="126">
        <v>0</v>
      </c>
      <c r="H69" s="115">
        <f t="shared" si="1"/>
        <v>0</v>
      </c>
      <c r="I69" s="72">
        <v>0</v>
      </c>
      <c r="J69" s="72">
        <v>0</v>
      </c>
      <c r="K69" s="73">
        <v>0</v>
      </c>
    </row>
    <row r="70" spans="1:11" x14ac:dyDescent="0.25">
      <c r="A70" s="668">
        <v>64</v>
      </c>
      <c r="B70" s="409" t="s">
        <v>708</v>
      </c>
      <c r="C70" s="125">
        <f t="shared" si="2"/>
        <v>5</v>
      </c>
      <c r="D70" s="107">
        <f t="shared" si="3"/>
        <v>5</v>
      </c>
      <c r="E70" s="73">
        <v>1</v>
      </c>
      <c r="F70" s="73">
        <v>4</v>
      </c>
      <c r="G70" s="126">
        <v>0</v>
      </c>
      <c r="H70" s="115">
        <f t="shared" si="1"/>
        <v>0</v>
      </c>
      <c r="I70" s="72">
        <v>0</v>
      </c>
      <c r="J70" s="72">
        <v>0</v>
      </c>
      <c r="K70" s="73">
        <v>0</v>
      </c>
    </row>
    <row r="71" spans="1:11" x14ac:dyDescent="0.25">
      <c r="A71" s="668">
        <v>65</v>
      </c>
      <c r="B71" s="409" t="s">
        <v>202</v>
      </c>
      <c r="C71" s="125">
        <f t="shared" si="2"/>
        <v>13</v>
      </c>
      <c r="D71" s="107">
        <f t="shared" si="3"/>
        <v>13</v>
      </c>
      <c r="E71" s="73">
        <v>6</v>
      </c>
      <c r="F71" s="73">
        <v>7</v>
      </c>
      <c r="G71" s="126">
        <v>0</v>
      </c>
      <c r="H71" s="115">
        <f t="shared" si="1"/>
        <v>0</v>
      </c>
      <c r="I71" s="72">
        <v>0</v>
      </c>
      <c r="J71" s="72">
        <v>0</v>
      </c>
      <c r="K71" s="73">
        <v>0</v>
      </c>
    </row>
    <row r="72" spans="1:11" x14ac:dyDescent="0.25">
      <c r="A72" s="668">
        <v>66</v>
      </c>
      <c r="B72" s="409" t="s">
        <v>780</v>
      </c>
      <c r="C72" s="125">
        <f t="shared" si="2"/>
        <v>11</v>
      </c>
      <c r="D72" s="107">
        <f t="shared" si="3"/>
        <v>11</v>
      </c>
      <c r="E72" s="73">
        <v>9</v>
      </c>
      <c r="F72" s="73">
        <v>1</v>
      </c>
      <c r="G72" s="126">
        <v>1</v>
      </c>
      <c r="H72" s="115">
        <f t="shared" si="1"/>
        <v>0</v>
      </c>
      <c r="I72" s="72">
        <v>0</v>
      </c>
      <c r="J72" s="72">
        <v>0</v>
      </c>
      <c r="K72" s="73">
        <v>0</v>
      </c>
    </row>
    <row r="73" spans="1:11" ht="13.65" customHeight="1" x14ac:dyDescent="0.25">
      <c r="A73" s="668">
        <v>67</v>
      </c>
      <c r="B73" s="409" t="s">
        <v>204</v>
      </c>
      <c r="C73" s="125">
        <f t="shared" si="2"/>
        <v>1170</v>
      </c>
      <c r="D73" s="107">
        <f t="shared" si="3"/>
        <v>1102</v>
      </c>
      <c r="E73" s="73">
        <v>435</v>
      </c>
      <c r="F73" s="73">
        <v>654</v>
      </c>
      <c r="G73" s="126">
        <v>13</v>
      </c>
      <c r="H73" s="115">
        <f t="shared" si="1"/>
        <v>68</v>
      </c>
      <c r="I73" s="72">
        <v>40</v>
      </c>
      <c r="J73" s="72">
        <v>27</v>
      </c>
      <c r="K73" s="73">
        <v>1</v>
      </c>
    </row>
    <row r="74" spans="1:11" x14ac:dyDescent="0.25">
      <c r="A74" s="668">
        <v>68</v>
      </c>
      <c r="B74" s="409" t="s">
        <v>764</v>
      </c>
      <c r="C74" s="125">
        <f t="shared" si="2"/>
        <v>21</v>
      </c>
      <c r="D74" s="107">
        <f t="shared" si="3"/>
        <v>21</v>
      </c>
      <c r="E74" s="73">
        <v>10</v>
      </c>
      <c r="F74" s="73">
        <v>11</v>
      </c>
      <c r="G74" s="126">
        <v>0</v>
      </c>
      <c r="H74" s="115">
        <f t="shared" si="1"/>
        <v>0</v>
      </c>
      <c r="I74" s="72">
        <v>0</v>
      </c>
      <c r="J74" s="72">
        <v>0</v>
      </c>
      <c r="K74" s="73">
        <v>0</v>
      </c>
    </row>
    <row r="75" spans="1:11" x14ac:dyDescent="0.25">
      <c r="A75" s="668">
        <v>69</v>
      </c>
      <c r="B75" s="409" t="s">
        <v>696</v>
      </c>
      <c r="C75" s="125">
        <f t="shared" si="2"/>
        <v>2</v>
      </c>
      <c r="D75" s="107">
        <f t="shared" si="3"/>
        <v>2</v>
      </c>
      <c r="E75" s="73">
        <v>2</v>
      </c>
      <c r="F75" s="73">
        <v>0</v>
      </c>
      <c r="G75" s="126">
        <v>0</v>
      </c>
      <c r="H75" s="115">
        <f t="shared" si="1"/>
        <v>0</v>
      </c>
      <c r="I75" s="72">
        <v>0</v>
      </c>
      <c r="J75" s="72">
        <v>0</v>
      </c>
      <c r="K75" s="73">
        <v>0</v>
      </c>
    </row>
    <row r="76" spans="1:11" x14ac:dyDescent="0.25">
      <c r="A76" s="668">
        <v>70</v>
      </c>
      <c r="B76" s="409" t="s">
        <v>765</v>
      </c>
      <c r="C76" s="125">
        <f t="shared" si="2"/>
        <v>7</v>
      </c>
      <c r="D76" s="107">
        <f t="shared" si="3"/>
        <v>7</v>
      </c>
      <c r="E76" s="73">
        <v>3</v>
      </c>
      <c r="F76" s="73">
        <v>4</v>
      </c>
      <c r="G76" s="126">
        <v>0</v>
      </c>
      <c r="H76" s="115">
        <f t="shared" si="1"/>
        <v>0</v>
      </c>
      <c r="I76" s="72">
        <v>0</v>
      </c>
      <c r="J76" s="72">
        <v>0</v>
      </c>
      <c r="K76" s="73">
        <v>0</v>
      </c>
    </row>
    <row r="77" spans="1:11" x14ac:dyDescent="0.25">
      <c r="A77" s="668">
        <v>71</v>
      </c>
      <c r="B77" s="409" t="s">
        <v>205</v>
      </c>
      <c r="C77" s="125">
        <f t="shared" si="2"/>
        <v>21</v>
      </c>
      <c r="D77" s="107">
        <f t="shared" si="3"/>
        <v>20</v>
      </c>
      <c r="E77" s="73">
        <v>4</v>
      </c>
      <c r="F77" s="73">
        <v>16</v>
      </c>
      <c r="G77" s="126">
        <v>0</v>
      </c>
      <c r="H77" s="115">
        <f t="shared" si="1"/>
        <v>1</v>
      </c>
      <c r="I77" s="72">
        <v>1</v>
      </c>
      <c r="J77" s="72">
        <v>0</v>
      </c>
      <c r="K77" s="73">
        <v>0</v>
      </c>
    </row>
    <row r="78" spans="1:11" x14ac:dyDescent="0.25">
      <c r="A78" s="668">
        <v>72</v>
      </c>
      <c r="B78" s="409" t="s">
        <v>687</v>
      </c>
      <c r="C78" s="125">
        <f t="shared" si="2"/>
        <v>8</v>
      </c>
      <c r="D78" s="107">
        <f t="shared" si="3"/>
        <v>6</v>
      </c>
      <c r="E78" s="73">
        <v>5</v>
      </c>
      <c r="F78" s="73">
        <v>1</v>
      </c>
      <c r="G78" s="126">
        <v>0</v>
      </c>
      <c r="H78" s="115">
        <f t="shared" ref="H78:H81" si="4">+I78+J78+K78</f>
        <v>2</v>
      </c>
      <c r="I78" s="72">
        <v>0</v>
      </c>
      <c r="J78" s="72">
        <v>2</v>
      </c>
      <c r="K78" s="73">
        <v>0</v>
      </c>
    </row>
    <row r="79" spans="1:11" x14ac:dyDescent="0.25">
      <c r="A79" s="668">
        <v>73</v>
      </c>
      <c r="B79" s="409" t="s">
        <v>800</v>
      </c>
      <c r="C79" s="125">
        <f t="shared" si="2"/>
        <v>3</v>
      </c>
      <c r="D79" s="107">
        <f t="shared" si="3"/>
        <v>3</v>
      </c>
      <c r="E79" s="73">
        <v>2</v>
      </c>
      <c r="F79" s="73">
        <v>1</v>
      </c>
      <c r="G79" s="126">
        <v>0</v>
      </c>
      <c r="H79" s="115">
        <f t="shared" si="4"/>
        <v>0</v>
      </c>
      <c r="I79" s="72">
        <v>0</v>
      </c>
      <c r="J79" s="72">
        <v>0</v>
      </c>
      <c r="K79" s="73">
        <v>0</v>
      </c>
    </row>
    <row r="80" spans="1:11" x14ac:dyDescent="0.25">
      <c r="A80" s="668">
        <v>74</v>
      </c>
      <c r="B80" s="409" t="s">
        <v>373</v>
      </c>
      <c r="C80" s="125">
        <f t="shared" ref="C80:C81" si="5">D80+H80</f>
        <v>9</v>
      </c>
      <c r="D80" s="107">
        <f t="shared" ref="D80:D81" si="6">+E80+F80+G80</f>
        <v>9</v>
      </c>
      <c r="E80" s="73">
        <v>2</v>
      </c>
      <c r="F80" s="73">
        <v>7</v>
      </c>
      <c r="G80" s="126">
        <v>0</v>
      </c>
      <c r="H80" s="115">
        <f t="shared" si="4"/>
        <v>0</v>
      </c>
      <c r="I80" s="73">
        <v>0</v>
      </c>
      <c r="J80" s="73">
        <v>0</v>
      </c>
      <c r="K80" s="73">
        <v>0</v>
      </c>
    </row>
    <row r="81" spans="1:11" x14ac:dyDescent="0.25">
      <c r="A81" s="391">
        <v>75</v>
      </c>
      <c r="B81" s="382" t="s">
        <v>650</v>
      </c>
      <c r="C81" s="127">
        <f t="shared" si="5"/>
        <v>34</v>
      </c>
      <c r="D81" s="109">
        <f t="shared" si="6"/>
        <v>33</v>
      </c>
      <c r="E81" s="89">
        <v>4</v>
      </c>
      <c r="F81" s="75">
        <v>28</v>
      </c>
      <c r="G81" s="128">
        <v>1</v>
      </c>
      <c r="H81" s="124">
        <f t="shared" si="4"/>
        <v>1</v>
      </c>
      <c r="I81" s="89">
        <v>0</v>
      </c>
      <c r="J81" s="75">
        <v>1</v>
      </c>
      <c r="K81" s="129">
        <v>0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68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1"/>
  <sheetViews>
    <sheetView zoomScaleNormal="100" workbookViewId="0">
      <selection activeCell="H37" sqref="H37"/>
    </sheetView>
  </sheetViews>
  <sheetFormatPr defaultColWidth="9.109375" defaultRowHeight="13.15" x14ac:dyDescent="0.25"/>
  <cols>
    <col min="1" max="1" width="11.77734375" style="54" customWidth="1"/>
    <col min="2" max="3" width="9.109375" style="54"/>
    <col min="4" max="4" width="10" style="54" customWidth="1"/>
    <col min="5" max="5" width="9.77734375" style="54" customWidth="1"/>
    <col min="6" max="6" width="11.88671875" style="54" customWidth="1"/>
    <col min="7" max="7" width="10.6640625" style="54" customWidth="1"/>
    <col min="8" max="8" width="9.6640625" style="54" customWidth="1"/>
    <col min="9" max="16384" width="9.109375" style="54"/>
  </cols>
  <sheetData>
    <row r="1" spans="1:10" x14ac:dyDescent="0.25">
      <c r="A1" s="130" t="s">
        <v>1009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0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0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5.85" customHeight="1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6.4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05" x14ac:dyDescent="0.3">
      <c r="A25" s="131" t="s">
        <v>356</v>
      </c>
      <c r="B25" s="131" t="s">
        <v>453</v>
      </c>
      <c r="C25" s="131"/>
      <c r="D25" s="131"/>
      <c r="E25" s="131"/>
      <c r="F25" s="131"/>
      <c r="G25" s="131"/>
      <c r="H25" s="131"/>
      <c r="I25" s="131"/>
      <c r="J25" s="101"/>
    </row>
    <row r="26" spans="1:10" ht="15.05" x14ac:dyDescent="0.3">
      <c r="A26" s="131"/>
      <c r="B26" s="131" t="s">
        <v>923</v>
      </c>
      <c r="C26" s="131"/>
      <c r="D26" s="131"/>
      <c r="E26" s="131"/>
      <c r="F26" s="131"/>
      <c r="G26" s="131"/>
      <c r="H26" s="131"/>
      <c r="I26" s="131"/>
      <c r="J26" s="101"/>
    </row>
    <row r="27" spans="1:10" ht="15.05" x14ac:dyDescent="0.3">
      <c r="A27" s="131"/>
      <c r="B27" s="131"/>
      <c r="C27" s="131"/>
      <c r="D27" s="131"/>
      <c r="E27" s="131"/>
      <c r="F27" s="131"/>
      <c r="G27" s="131"/>
      <c r="H27" s="131"/>
      <c r="I27" s="131"/>
      <c r="J27" s="101"/>
    </row>
    <row r="28" spans="1:10" ht="15.05" x14ac:dyDescent="0.3">
      <c r="A28" s="371" t="s">
        <v>17</v>
      </c>
      <c r="B28" s="426"/>
      <c r="C28" s="426"/>
      <c r="D28" s="426"/>
      <c r="E28" s="372"/>
      <c r="F28" s="373"/>
      <c r="G28" s="993" t="s">
        <v>46</v>
      </c>
      <c r="H28" s="994"/>
      <c r="I28" s="994"/>
      <c r="J28" s="995"/>
    </row>
    <row r="29" spans="1:10" ht="15.05" x14ac:dyDescent="0.3">
      <c r="A29" s="416"/>
      <c r="B29" s="418"/>
      <c r="C29" s="418"/>
      <c r="D29" s="418"/>
      <c r="E29" s="380"/>
      <c r="F29" s="381"/>
      <c r="G29" s="996" t="s">
        <v>454</v>
      </c>
      <c r="H29" s="997"/>
      <c r="I29" s="996" t="s">
        <v>451</v>
      </c>
      <c r="J29" s="997"/>
    </row>
    <row r="30" spans="1:10" ht="15.05" x14ac:dyDescent="0.3">
      <c r="A30" s="416"/>
      <c r="B30" s="418"/>
      <c r="C30" s="418"/>
      <c r="D30" s="418"/>
      <c r="E30" s="380"/>
      <c r="F30" s="381"/>
      <c r="G30" s="987" t="s">
        <v>455</v>
      </c>
      <c r="H30" s="988"/>
      <c r="I30" s="987" t="s">
        <v>454</v>
      </c>
      <c r="J30" s="988"/>
    </row>
    <row r="31" spans="1:10" ht="15.05" x14ac:dyDescent="0.3">
      <c r="A31" s="416"/>
      <c r="B31" s="427"/>
      <c r="C31" s="418"/>
      <c r="D31" s="418"/>
      <c r="E31" s="380"/>
      <c r="F31" s="381"/>
      <c r="G31" s="987" t="s">
        <v>452</v>
      </c>
      <c r="H31" s="988"/>
      <c r="I31" s="987" t="s">
        <v>457</v>
      </c>
      <c r="J31" s="988"/>
    </row>
    <row r="32" spans="1:10" ht="15.05" x14ac:dyDescent="0.3">
      <c r="A32" s="416"/>
      <c r="B32" s="427"/>
      <c r="C32" s="418"/>
      <c r="D32" s="418"/>
      <c r="E32" s="380"/>
      <c r="F32" s="381"/>
      <c r="G32" s="987" t="s">
        <v>456</v>
      </c>
      <c r="H32" s="988"/>
      <c r="I32" s="987" t="s">
        <v>458</v>
      </c>
      <c r="J32" s="988"/>
    </row>
    <row r="33" spans="1:10" ht="15.05" x14ac:dyDescent="0.3">
      <c r="A33" s="416"/>
      <c r="B33" s="380"/>
      <c r="C33" s="380"/>
      <c r="D33" s="380"/>
      <c r="E33" s="380"/>
      <c r="F33" s="381"/>
      <c r="G33" s="428"/>
      <c r="H33" s="429"/>
      <c r="I33" s="987" t="s">
        <v>459</v>
      </c>
      <c r="J33" s="988"/>
    </row>
    <row r="34" spans="1:10" ht="15.05" x14ac:dyDescent="0.3">
      <c r="A34" s="416"/>
      <c r="B34" s="418"/>
      <c r="C34" s="418"/>
      <c r="D34" s="418"/>
      <c r="E34" s="380"/>
      <c r="F34" s="381"/>
      <c r="G34" s="430"/>
      <c r="H34" s="431"/>
      <c r="I34" s="991" t="s">
        <v>316</v>
      </c>
      <c r="J34" s="992"/>
    </row>
    <row r="35" spans="1:10" ht="52.3" customHeight="1" x14ac:dyDescent="0.25">
      <c r="A35" s="595" t="s">
        <v>610</v>
      </c>
      <c r="B35" s="989" t="s">
        <v>802</v>
      </c>
      <c r="C35" s="989"/>
      <c r="D35" s="989"/>
      <c r="E35" s="989"/>
      <c r="F35" s="990"/>
      <c r="G35" s="133"/>
      <c r="H35" s="132">
        <v>937</v>
      </c>
      <c r="I35" s="134"/>
      <c r="J35" s="132">
        <v>215</v>
      </c>
    </row>
    <row r="36" spans="1:10" ht="44.3" customHeight="1" x14ac:dyDescent="0.25">
      <c r="A36" s="433" t="s">
        <v>7</v>
      </c>
      <c r="B36" s="989" t="s">
        <v>801</v>
      </c>
      <c r="C36" s="989"/>
      <c r="D36" s="989"/>
      <c r="E36" s="989"/>
      <c r="F36" s="990"/>
      <c r="G36" s="135"/>
      <c r="H36" s="136">
        <v>451</v>
      </c>
      <c r="I36" s="137"/>
      <c r="J36" s="136">
        <v>166</v>
      </c>
    </row>
    <row r="37" spans="1:10" x14ac:dyDescent="0.25">
      <c r="A37" s="138"/>
    </row>
    <row r="38" spans="1:10" x14ac:dyDescent="0.25">
      <c r="A38" s="138"/>
    </row>
    <row r="39" spans="1:10" x14ac:dyDescent="0.25">
      <c r="A39" s="138"/>
    </row>
    <row r="40" spans="1:10" x14ac:dyDescent="0.25">
      <c r="A40" s="138"/>
    </row>
    <row r="41" spans="1:10" x14ac:dyDescent="0.25">
      <c r="A41" s="138"/>
    </row>
  </sheetData>
  <mergeCells count="13">
    <mergeCell ref="G31:H31"/>
    <mergeCell ref="I31:J31"/>
    <mergeCell ref="G28:J28"/>
    <mergeCell ref="G29:H29"/>
    <mergeCell ref="I29:J29"/>
    <mergeCell ref="G30:H30"/>
    <mergeCell ref="I30:J30"/>
    <mergeCell ref="G32:H32"/>
    <mergeCell ref="I32:J32"/>
    <mergeCell ref="B35:F35"/>
    <mergeCell ref="B36:F36"/>
    <mergeCell ref="I33:J33"/>
    <mergeCell ref="I34:J34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zoomScaleNormal="100" workbookViewId="0">
      <selection activeCell="I35" sqref="I35"/>
    </sheetView>
  </sheetViews>
  <sheetFormatPr defaultColWidth="9.109375" defaultRowHeight="13.15" x14ac:dyDescent="0.25"/>
  <cols>
    <col min="1" max="1" width="13.88671875" style="54" customWidth="1"/>
    <col min="2" max="2" width="17.77734375" style="54" customWidth="1"/>
    <col min="3" max="3" width="6.77734375" style="54" customWidth="1"/>
    <col min="4" max="4" width="14.33203125" style="54" customWidth="1"/>
    <col min="5" max="6" width="14.21875" style="54" customWidth="1"/>
    <col min="7" max="7" width="13.77734375" style="54" customWidth="1"/>
    <col min="8" max="16384" width="9.109375" style="54"/>
  </cols>
  <sheetData>
    <row r="1" spans="1:10" ht="15.05" x14ac:dyDescent="0.3">
      <c r="A1" s="131" t="s">
        <v>872</v>
      </c>
      <c r="B1" s="131" t="s">
        <v>463</v>
      </c>
      <c r="C1" s="131"/>
      <c r="D1" s="131"/>
      <c r="E1" s="131"/>
      <c r="F1" s="131"/>
      <c r="G1" s="131"/>
      <c r="H1" s="131"/>
      <c r="I1" s="131"/>
      <c r="J1" s="131"/>
    </row>
    <row r="2" spans="1:10" ht="15.05" x14ac:dyDescent="0.3">
      <c r="A2" s="131"/>
      <c r="B2" s="131" t="s">
        <v>399</v>
      </c>
      <c r="C2" s="131"/>
      <c r="D2" s="131"/>
      <c r="E2" s="131"/>
      <c r="F2" s="131"/>
      <c r="G2" s="131"/>
      <c r="H2" s="131"/>
      <c r="I2" s="131"/>
      <c r="J2" s="131"/>
    </row>
    <row r="3" spans="1:10" ht="13.65" customHeight="1" x14ac:dyDescent="0.3">
      <c r="A3" s="371" t="s">
        <v>322</v>
      </c>
      <c r="B3" s="426"/>
      <c r="C3" s="754"/>
      <c r="D3" s="975" t="s">
        <v>1006</v>
      </c>
      <c r="E3" s="975" t="s">
        <v>1007</v>
      </c>
    </row>
    <row r="4" spans="1:10" ht="13.65" customHeight="1" x14ac:dyDescent="0.3">
      <c r="A4" s="416"/>
      <c r="B4" s="418"/>
      <c r="C4" s="434"/>
      <c r="D4" s="976"/>
      <c r="E4" s="976"/>
    </row>
    <row r="5" spans="1:10" ht="15.05" x14ac:dyDescent="0.3">
      <c r="A5" s="385" t="s">
        <v>436</v>
      </c>
      <c r="B5" s="426"/>
      <c r="C5" s="754"/>
      <c r="D5" s="860"/>
      <c r="E5" s="860"/>
    </row>
    <row r="6" spans="1:10" ht="15.05" x14ac:dyDescent="0.3">
      <c r="A6" s="379" t="s">
        <v>435</v>
      </c>
      <c r="B6" s="418"/>
      <c r="C6" s="758"/>
      <c r="D6" s="858">
        <v>649</v>
      </c>
      <c r="E6" s="858">
        <v>606</v>
      </c>
    </row>
    <row r="7" spans="1:10" ht="15.05" x14ac:dyDescent="0.3">
      <c r="A7" s="385" t="s">
        <v>5</v>
      </c>
      <c r="B7" s="426"/>
      <c r="C7" s="754"/>
      <c r="D7" s="755"/>
      <c r="E7" s="755"/>
    </row>
    <row r="8" spans="1:10" ht="15.05" x14ac:dyDescent="0.3">
      <c r="A8" s="382" t="s">
        <v>6</v>
      </c>
      <c r="B8" s="417"/>
      <c r="C8" s="434"/>
      <c r="D8" s="859">
        <v>922</v>
      </c>
      <c r="E8" s="859">
        <v>922</v>
      </c>
    </row>
    <row r="10" spans="1:10" ht="15.05" x14ac:dyDescent="0.3">
      <c r="A10" s="76" t="s">
        <v>873</v>
      </c>
      <c r="B10" s="76" t="s">
        <v>900</v>
      </c>
    </row>
    <row r="11" spans="1:10" ht="18.2" customHeight="1" x14ac:dyDescent="0.3">
      <c r="A11" s="371" t="s">
        <v>17</v>
      </c>
      <c r="B11" s="372"/>
      <c r="C11" s="861"/>
      <c r="D11" s="925" t="s">
        <v>970</v>
      </c>
      <c r="E11" s="925"/>
      <c r="F11" s="925" t="s">
        <v>1000</v>
      </c>
      <c r="G11" s="925"/>
    </row>
    <row r="12" spans="1:10" ht="18.2" customHeight="1" x14ac:dyDescent="0.3">
      <c r="A12" s="561"/>
      <c r="B12" s="374"/>
      <c r="C12" s="375"/>
      <c r="D12" s="666" t="s">
        <v>895</v>
      </c>
      <c r="E12" s="666" t="s">
        <v>896</v>
      </c>
      <c r="F12" s="666" t="s">
        <v>895</v>
      </c>
      <c r="G12" s="666" t="s">
        <v>896</v>
      </c>
    </row>
    <row r="13" spans="1:10" ht="20.05" customHeight="1" x14ac:dyDescent="0.25">
      <c r="A13" s="998" t="s">
        <v>28</v>
      </c>
      <c r="B13" s="999"/>
      <c r="C13" s="862"/>
      <c r="D13" s="93">
        <v>37831</v>
      </c>
      <c r="E13" s="863">
        <v>30231</v>
      </c>
      <c r="F13" s="93">
        <v>38124</v>
      </c>
      <c r="G13" s="863">
        <v>30344</v>
      </c>
    </row>
    <row r="14" spans="1:10" ht="20.05" customHeight="1" x14ac:dyDescent="0.25">
      <c r="A14" s="864" t="s">
        <v>889</v>
      </c>
      <c r="B14" s="865"/>
      <c r="C14" s="378"/>
      <c r="D14" s="93">
        <v>2088</v>
      </c>
      <c r="E14" s="863">
        <v>1854</v>
      </c>
      <c r="F14" s="93">
        <v>2017</v>
      </c>
      <c r="G14" s="863">
        <v>1778</v>
      </c>
    </row>
    <row r="15" spans="1:10" ht="15.05" customHeight="1" x14ac:dyDescent="0.25">
      <c r="A15" s="864"/>
      <c r="B15" s="865"/>
      <c r="C15" s="377"/>
      <c r="D15" s="377" t="s">
        <v>942</v>
      </c>
      <c r="E15" s="378" t="s">
        <v>942</v>
      </c>
      <c r="F15" s="377" t="s">
        <v>942</v>
      </c>
      <c r="G15" s="378" t="s">
        <v>942</v>
      </c>
    </row>
    <row r="16" spans="1:10" ht="20.05" customHeight="1" x14ac:dyDescent="0.25">
      <c r="A16" s="1004" t="s">
        <v>370</v>
      </c>
      <c r="B16" s="1000" t="s">
        <v>897</v>
      </c>
      <c r="C16" s="1001"/>
      <c r="D16" s="93">
        <v>12627</v>
      </c>
      <c r="E16" s="863">
        <v>11693</v>
      </c>
      <c r="F16" s="93">
        <v>12869</v>
      </c>
      <c r="G16" s="863">
        <v>11880</v>
      </c>
    </row>
    <row r="17" spans="1:7" ht="28.2" customHeight="1" x14ac:dyDescent="0.25">
      <c r="A17" s="1005"/>
      <c r="B17" s="1002" t="s">
        <v>898</v>
      </c>
      <c r="C17" s="1003"/>
      <c r="D17" s="93">
        <v>6251</v>
      </c>
      <c r="E17" s="863">
        <v>5847</v>
      </c>
      <c r="F17" s="93">
        <v>6200</v>
      </c>
      <c r="G17" s="863">
        <v>5778</v>
      </c>
    </row>
    <row r="18" spans="1:7" ht="28.2" customHeight="1" x14ac:dyDescent="0.25">
      <c r="A18" s="1006"/>
      <c r="B18" s="1002" t="s">
        <v>899</v>
      </c>
      <c r="C18" s="1003"/>
      <c r="D18" s="93">
        <v>6729</v>
      </c>
      <c r="E18" s="863">
        <v>5627</v>
      </c>
      <c r="F18" s="93">
        <v>6723</v>
      </c>
      <c r="G18" s="863">
        <v>5665</v>
      </c>
    </row>
    <row r="19" spans="1:7" ht="12.7" customHeight="1" x14ac:dyDescent="0.3">
      <c r="A19" s="383"/>
      <c r="B19" s="383"/>
      <c r="C19" s="383"/>
      <c r="D19" s="113"/>
      <c r="E19" s="113"/>
    </row>
    <row r="20" spans="1:7" ht="15.05" customHeight="1" x14ac:dyDescent="0.3">
      <c r="A20" s="76" t="s">
        <v>611</v>
      </c>
      <c r="B20" s="76" t="s">
        <v>702</v>
      </c>
      <c r="F20" s="76"/>
    </row>
    <row r="21" spans="1:7" ht="15.05" customHeight="1" x14ac:dyDescent="0.3">
      <c r="A21" s="76"/>
      <c r="B21" s="76" t="s">
        <v>703</v>
      </c>
      <c r="F21" s="76"/>
    </row>
    <row r="22" spans="1:7" ht="15.05" x14ac:dyDescent="0.3">
      <c r="A22" s="76"/>
      <c r="B22" s="76" t="s">
        <v>704</v>
      </c>
      <c r="F22" s="76"/>
    </row>
    <row r="23" spans="1:7" ht="15.05" x14ac:dyDescent="0.3">
      <c r="A23" s="76"/>
      <c r="B23" s="76" t="s">
        <v>705</v>
      </c>
      <c r="F23" s="76"/>
    </row>
    <row r="24" spans="1:7" ht="15.65" x14ac:dyDescent="0.3">
      <c r="A24" s="866" t="s">
        <v>17</v>
      </c>
      <c r="B24" s="372"/>
      <c r="C24" s="373"/>
      <c r="D24" s="993" t="s">
        <v>732</v>
      </c>
      <c r="E24" s="994"/>
      <c r="F24" s="995"/>
    </row>
    <row r="25" spans="1:7" ht="17.25" customHeight="1" x14ac:dyDescent="0.3">
      <c r="A25" s="379"/>
      <c r="B25" s="380"/>
      <c r="C25" s="381"/>
      <c r="D25" s="993" t="s">
        <v>370</v>
      </c>
      <c r="E25" s="995"/>
      <c r="F25" s="867" t="s">
        <v>378</v>
      </c>
    </row>
    <row r="26" spans="1:7" ht="17.25" customHeight="1" x14ac:dyDescent="0.3">
      <c r="A26" s="379"/>
      <c r="B26" s="380"/>
      <c r="C26" s="381"/>
      <c r="D26" s="674" t="s">
        <v>890</v>
      </c>
      <c r="E26" s="868" t="s">
        <v>379</v>
      </c>
      <c r="F26" s="890" t="s">
        <v>891</v>
      </c>
    </row>
    <row r="27" spans="1:7" x14ac:dyDescent="0.25">
      <c r="A27" s="379"/>
      <c r="B27" s="380"/>
      <c r="C27" s="381"/>
      <c r="D27" s="673" t="s">
        <v>892</v>
      </c>
      <c r="E27" s="869" t="s">
        <v>381</v>
      </c>
      <c r="F27" s="672" t="s">
        <v>1010</v>
      </c>
    </row>
    <row r="28" spans="1:7" x14ac:dyDescent="0.25">
      <c r="A28" s="382"/>
      <c r="B28" s="374"/>
      <c r="C28" s="375"/>
      <c r="D28" s="675" t="s">
        <v>380</v>
      </c>
      <c r="E28" s="870" t="s">
        <v>380</v>
      </c>
      <c r="F28" s="411"/>
    </row>
    <row r="29" spans="1:7" ht="18" customHeight="1" thickBot="1" x14ac:dyDescent="0.35">
      <c r="A29" s="871" t="s">
        <v>28</v>
      </c>
      <c r="B29" s="115"/>
      <c r="C29" s="872"/>
      <c r="D29" s="873">
        <f>D30+D33</f>
        <v>11</v>
      </c>
      <c r="E29" s="874">
        <f>E30+E33</f>
        <v>20</v>
      </c>
      <c r="F29" s="874">
        <f>F30+F33</f>
        <v>184</v>
      </c>
    </row>
    <row r="30" spans="1:7" ht="23.95" customHeight="1" thickTop="1" thickBot="1" x14ac:dyDescent="0.35">
      <c r="A30" s="875" t="s">
        <v>382</v>
      </c>
      <c r="B30" s="876"/>
      <c r="D30" s="877">
        <f>D32+D31</f>
        <v>6</v>
      </c>
      <c r="E30" s="877">
        <f t="shared" ref="E30:F30" si="0">E32+E31</f>
        <v>7</v>
      </c>
      <c r="F30" s="878">
        <f t="shared" si="0"/>
        <v>47</v>
      </c>
    </row>
    <row r="31" spans="1:7" ht="20.05" customHeight="1" thickTop="1" x14ac:dyDescent="0.3">
      <c r="A31" s="879" t="s">
        <v>383</v>
      </c>
      <c r="B31" s="380"/>
      <c r="C31" s="880"/>
      <c r="D31" s="881">
        <v>0</v>
      </c>
      <c r="E31" s="882">
        <v>1</v>
      </c>
      <c r="F31" s="882">
        <v>2</v>
      </c>
    </row>
    <row r="32" spans="1:7" ht="20.05" customHeight="1" thickBot="1" x14ac:dyDescent="0.35">
      <c r="A32" s="883" t="s">
        <v>384</v>
      </c>
      <c r="B32" s="372"/>
      <c r="C32" s="884"/>
      <c r="D32" s="885">
        <v>6</v>
      </c>
      <c r="E32" s="886">
        <v>6</v>
      </c>
      <c r="F32" s="886">
        <v>45</v>
      </c>
    </row>
    <row r="33" spans="1:6" ht="23.95" customHeight="1" thickTop="1" thickBot="1" x14ac:dyDescent="0.35">
      <c r="A33" s="875" t="s">
        <v>315</v>
      </c>
      <c r="B33" s="887"/>
      <c r="C33" s="888"/>
      <c r="D33" s="877">
        <f>D34+D35</f>
        <v>5</v>
      </c>
      <c r="E33" s="878">
        <f>E34+E35</f>
        <v>13</v>
      </c>
      <c r="F33" s="878">
        <f>F34+F35</f>
        <v>137</v>
      </c>
    </row>
    <row r="34" spans="1:6" ht="20.05" customHeight="1" thickTop="1" x14ac:dyDescent="0.3">
      <c r="A34" s="879" t="s">
        <v>383</v>
      </c>
      <c r="B34" s="380"/>
      <c r="C34" s="583"/>
      <c r="D34" s="881">
        <v>0</v>
      </c>
      <c r="E34" s="882">
        <v>0</v>
      </c>
      <c r="F34" s="588">
        <v>1</v>
      </c>
    </row>
    <row r="35" spans="1:6" ht="20.05" customHeight="1" x14ac:dyDescent="0.3">
      <c r="A35" s="883" t="s">
        <v>384</v>
      </c>
      <c r="B35" s="377"/>
      <c r="C35" s="378"/>
      <c r="D35" s="889">
        <v>5</v>
      </c>
      <c r="E35" s="589">
        <v>13</v>
      </c>
      <c r="F35" s="589">
        <v>136</v>
      </c>
    </row>
    <row r="36" spans="1:6" ht="15.05" customHeight="1" x14ac:dyDescent="0.25"/>
    <row r="37" spans="1:6" ht="15.05" x14ac:dyDescent="0.3">
      <c r="A37" s="76" t="s">
        <v>637</v>
      </c>
      <c r="B37" s="76" t="s">
        <v>1011</v>
      </c>
    </row>
    <row r="38" spans="1:6" ht="28.2" customHeight="1" x14ac:dyDescent="0.3">
      <c r="A38" s="371" t="s">
        <v>17</v>
      </c>
      <c r="B38" s="372"/>
      <c r="C38" s="378"/>
      <c r="D38" s="584" t="s">
        <v>28</v>
      </c>
      <c r="E38" s="585" t="s">
        <v>385</v>
      </c>
      <c r="F38" s="586" t="s">
        <v>386</v>
      </c>
    </row>
    <row r="39" spans="1:6" ht="20.2" customHeight="1" x14ac:dyDescent="0.3">
      <c r="A39" s="432" t="s">
        <v>28</v>
      </c>
      <c r="B39" s="414"/>
      <c r="C39" s="583"/>
      <c r="D39" s="590">
        <f>D40+D41</f>
        <v>564</v>
      </c>
      <c r="E39" s="591">
        <f>E40+E41</f>
        <v>542</v>
      </c>
      <c r="F39" s="591">
        <f>F40+F41</f>
        <v>22</v>
      </c>
    </row>
    <row r="40" spans="1:6" ht="23.95" customHeight="1" x14ac:dyDescent="0.3">
      <c r="A40" s="561" t="s">
        <v>383</v>
      </c>
      <c r="B40" s="374"/>
      <c r="C40" s="378"/>
      <c r="D40" s="592">
        <f>E40+F40</f>
        <v>16</v>
      </c>
      <c r="E40" s="588">
        <v>16</v>
      </c>
      <c r="F40" s="588">
        <v>0</v>
      </c>
    </row>
    <row r="41" spans="1:6" ht="23.95" customHeight="1" x14ac:dyDescent="0.3">
      <c r="A41" s="587" t="s">
        <v>384</v>
      </c>
      <c r="B41" s="377"/>
      <c r="C41" s="378"/>
      <c r="D41" s="590">
        <f>E41+F41</f>
        <v>548</v>
      </c>
      <c r="E41" s="589">
        <v>526</v>
      </c>
      <c r="F41" s="589">
        <v>22</v>
      </c>
    </row>
    <row r="42" spans="1:6" ht="12.7" customHeight="1" x14ac:dyDescent="0.25">
      <c r="A42" s="54" t="s">
        <v>607</v>
      </c>
      <c r="B42" s="67"/>
      <c r="C42" s="67"/>
      <c r="D42" s="67"/>
      <c r="E42" s="67"/>
    </row>
    <row r="43" spans="1:6" ht="12.7" customHeight="1" x14ac:dyDescent="0.25">
      <c r="A43" s="54" t="s">
        <v>608</v>
      </c>
    </row>
  </sheetData>
  <mergeCells count="11">
    <mergeCell ref="A13:B13"/>
    <mergeCell ref="D3:D4"/>
    <mergeCell ref="B16:C16"/>
    <mergeCell ref="B17:C17"/>
    <mergeCell ref="B18:C18"/>
    <mergeCell ref="A16:A18"/>
    <mergeCell ref="E3:E4"/>
    <mergeCell ref="D11:E11"/>
    <mergeCell ref="D24:F24"/>
    <mergeCell ref="D25:E25"/>
    <mergeCell ref="F11:G11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scale="98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topLeftCell="A22" zoomScaleNormal="100" workbookViewId="0">
      <selection activeCell="A28" sqref="A28:J39"/>
    </sheetView>
  </sheetViews>
  <sheetFormatPr defaultColWidth="9.109375" defaultRowHeight="13.15" x14ac:dyDescent="0.25"/>
  <cols>
    <col min="1" max="1" width="9.109375" style="54"/>
    <col min="2" max="2" width="9.88671875" style="54" customWidth="1"/>
    <col min="3" max="4" width="12.77734375" style="54" customWidth="1"/>
    <col min="5" max="5" width="9.77734375" style="54" customWidth="1"/>
    <col min="6" max="6" width="12.77734375" style="54" customWidth="1"/>
    <col min="7" max="7" width="13.109375" style="54" customWidth="1"/>
    <col min="8" max="8" width="11.109375" style="54" customWidth="1"/>
    <col min="9" max="10" width="12.77734375" style="54" customWidth="1"/>
    <col min="11" max="16384" width="9.109375" style="54"/>
  </cols>
  <sheetData>
    <row r="2" spans="1:10" ht="15.05" x14ac:dyDescent="0.3">
      <c r="A2" s="76" t="s">
        <v>638</v>
      </c>
      <c r="B2" s="76" t="s">
        <v>697</v>
      </c>
      <c r="I2" s="76"/>
    </row>
    <row r="3" spans="1:10" ht="15.05" x14ac:dyDescent="0.3">
      <c r="B3" s="76" t="s">
        <v>698</v>
      </c>
      <c r="I3" s="76"/>
    </row>
    <row r="4" spans="1:10" ht="15.05" x14ac:dyDescent="0.3">
      <c r="B4" s="76" t="s">
        <v>699</v>
      </c>
      <c r="I4" s="76"/>
    </row>
    <row r="5" spans="1:10" ht="15.05" x14ac:dyDescent="0.3">
      <c r="B5" s="76" t="s">
        <v>700</v>
      </c>
      <c r="I5" s="76"/>
    </row>
    <row r="6" spans="1:10" ht="15.05" x14ac:dyDescent="0.3">
      <c r="B6" s="76" t="s">
        <v>701</v>
      </c>
    </row>
    <row r="7" spans="1:10" ht="15.05" x14ac:dyDescent="0.3">
      <c r="J7" s="76"/>
    </row>
    <row r="8" spans="1:10" ht="15.05" x14ac:dyDescent="0.3">
      <c r="A8" s="891" t="s">
        <v>24</v>
      </c>
      <c r="B8" s="373"/>
      <c r="C8" s="426" t="s">
        <v>437</v>
      </c>
      <c r="D8" s="372"/>
      <c r="E8" s="867" t="s">
        <v>18</v>
      </c>
      <c r="F8" s="372" t="s">
        <v>387</v>
      </c>
      <c r="G8" s="372"/>
      <c r="H8" s="867" t="s">
        <v>18</v>
      </c>
      <c r="J8" s="76"/>
    </row>
    <row r="9" spans="1:10" ht="15.05" x14ac:dyDescent="0.3">
      <c r="A9" s="389"/>
      <c r="B9" s="381"/>
      <c r="C9" s="380"/>
      <c r="D9" s="380"/>
      <c r="E9" s="409"/>
      <c r="F9" s="380" t="s">
        <v>390</v>
      </c>
      <c r="G9" s="380"/>
      <c r="H9" s="409"/>
      <c r="J9" s="76"/>
    </row>
    <row r="10" spans="1:10" ht="17.25" customHeight="1" x14ac:dyDescent="0.3">
      <c r="A10" s="379"/>
      <c r="B10" s="381"/>
      <c r="C10" s="809" t="s">
        <v>389</v>
      </c>
      <c r="D10" s="377"/>
      <c r="E10" s="409"/>
      <c r="F10" s="809" t="s">
        <v>388</v>
      </c>
      <c r="G10" s="377"/>
      <c r="H10" s="409"/>
      <c r="J10" s="76"/>
    </row>
    <row r="11" spans="1:10" ht="17.25" customHeight="1" x14ac:dyDescent="0.3">
      <c r="A11" s="379"/>
      <c r="B11" s="381"/>
      <c r="C11" s="892">
        <v>45351</v>
      </c>
      <c r="D11" s="892">
        <v>45382</v>
      </c>
      <c r="E11" s="409"/>
      <c r="F11" s="892">
        <v>45351</v>
      </c>
      <c r="G11" s="892">
        <v>45382</v>
      </c>
      <c r="H11" s="409"/>
      <c r="J11" s="76"/>
    </row>
    <row r="12" spans="1:10" ht="18" customHeight="1" x14ac:dyDescent="0.3">
      <c r="A12" s="893" t="s">
        <v>28</v>
      </c>
      <c r="B12" s="435"/>
      <c r="C12" s="559">
        <v>193</v>
      </c>
      <c r="D12" s="559">
        <f>D13+D14+D15+D16+D17+D18+D19+D20+D21+D22+D23</f>
        <v>184</v>
      </c>
      <c r="E12" s="559">
        <f>D12-C12</f>
        <v>-9</v>
      </c>
      <c r="F12" s="111">
        <v>563</v>
      </c>
      <c r="G12" s="111">
        <f>G13+G14+G15+G16+G17+G18+G19+G20+G21+G22+G23</f>
        <v>564</v>
      </c>
      <c r="H12" s="559">
        <f>G12-F12</f>
        <v>1</v>
      </c>
    </row>
    <row r="13" spans="1:10" ht="18" customHeight="1" x14ac:dyDescent="0.3">
      <c r="A13" s="894" t="s">
        <v>30</v>
      </c>
      <c r="B13" s="746"/>
      <c r="C13" s="73">
        <v>14</v>
      </c>
      <c r="D13" s="73">
        <v>11</v>
      </c>
      <c r="E13" s="562">
        <f t="shared" ref="E13:E23" si="0">D13-C13</f>
        <v>-3</v>
      </c>
      <c r="F13" s="73">
        <v>50</v>
      </c>
      <c r="G13" s="73">
        <v>47</v>
      </c>
      <c r="H13" s="562">
        <f t="shared" ref="H13:H23" si="1">G13-F13</f>
        <v>-3</v>
      </c>
    </row>
    <row r="14" spans="1:10" ht="18" customHeight="1" x14ac:dyDescent="0.3">
      <c r="A14" s="879" t="s">
        <v>32</v>
      </c>
      <c r="B14" s="746"/>
      <c r="C14" s="73">
        <v>12</v>
      </c>
      <c r="D14" s="73">
        <v>13</v>
      </c>
      <c r="E14" s="562">
        <f t="shared" si="0"/>
        <v>1</v>
      </c>
      <c r="F14" s="73">
        <v>71</v>
      </c>
      <c r="G14" s="73">
        <v>71</v>
      </c>
      <c r="H14" s="562">
        <f t="shared" si="1"/>
        <v>0</v>
      </c>
    </row>
    <row r="15" spans="1:10" ht="18" customHeight="1" x14ac:dyDescent="0.3">
      <c r="A15" s="879" t="s">
        <v>33</v>
      </c>
      <c r="B15" s="746"/>
      <c r="C15" s="73">
        <v>18</v>
      </c>
      <c r="D15" s="73">
        <v>17</v>
      </c>
      <c r="E15" s="562">
        <f t="shared" si="0"/>
        <v>-1</v>
      </c>
      <c r="F15" s="73">
        <v>67</v>
      </c>
      <c r="G15" s="73">
        <v>67</v>
      </c>
      <c r="H15" s="562">
        <f t="shared" si="1"/>
        <v>0</v>
      </c>
    </row>
    <row r="16" spans="1:10" ht="18" customHeight="1" x14ac:dyDescent="0.3">
      <c r="A16" s="879" t="s">
        <v>34</v>
      </c>
      <c r="B16" s="746"/>
      <c r="C16" s="73">
        <v>13</v>
      </c>
      <c r="D16" s="73">
        <v>11</v>
      </c>
      <c r="E16" s="562">
        <f t="shared" si="0"/>
        <v>-2</v>
      </c>
      <c r="F16" s="73">
        <v>24</v>
      </c>
      <c r="G16" s="73">
        <v>24</v>
      </c>
      <c r="H16" s="562">
        <f t="shared" si="1"/>
        <v>0</v>
      </c>
    </row>
    <row r="17" spans="1:10" ht="18" customHeight="1" x14ac:dyDescent="0.3">
      <c r="A17" s="879" t="s">
        <v>35</v>
      </c>
      <c r="B17" s="746"/>
      <c r="C17" s="73">
        <v>36</v>
      </c>
      <c r="D17" s="73">
        <v>34</v>
      </c>
      <c r="E17" s="562">
        <f t="shared" si="0"/>
        <v>-2</v>
      </c>
      <c r="F17" s="73">
        <v>24</v>
      </c>
      <c r="G17" s="73">
        <v>24</v>
      </c>
      <c r="H17" s="562">
        <f t="shared" si="1"/>
        <v>0</v>
      </c>
    </row>
    <row r="18" spans="1:10" ht="18" customHeight="1" x14ac:dyDescent="0.3">
      <c r="A18" s="879" t="s">
        <v>36</v>
      </c>
      <c r="B18" s="746"/>
      <c r="C18" s="73">
        <v>25</v>
      </c>
      <c r="D18" s="73">
        <v>23</v>
      </c>
      <c r="E18" s="562">
        <f>D18-C18</f>
        <v>-2</v>
      </c>
      <c r="F18" s="73">
        <v>47</v>
      </c>
      <c r="G18" s="73">
        <v>47</v>
      </c>
      <c r="H18" s="562">
        <f t="shared" si="1"/>
        <v>0</v>
      </c>
    </row>
    <row r="19" spans="1:10" ht="18" customHeight="1" x14ac:dyDescent="0.3">
      <c r="A19" s="879" t="s">
        <v>37</v>
      </c>
      <c r="B19" s="746"/>
      <c r="C19" s="73">
        <v>23</v>
      </c>
      <c r="D19" s="73">
        <v>20</v>
      </c>
      <c r="E19" s="562">
        <f t="shared" si="0"/>
        <v>-3</v>
      </c>
      <c r="F19" s="73">
        <v>72</v>
      </c>
      <c r="G19" s="73">
        <v>74</v>
      </c>
      <c r="H19" s="562">
        <f t="shared" si="1"/>
        <v>2</v>
      </c>
    </row>
    <row r="20" spans="1:10" ht="18" customHeight="1" x14ac:dyDescent="0.3">
      <c r="A20" s="879" t="s">
        <v>38</v>
      </c>
      <c r="B20" s="746"/>
      <c r="C20" s="73">
        <v>24</v>
      </c>
      <c r="D20" s="73">
        <v>22</v>
      </c>
      <c r="E20" s="562">
        <f t="shared" si="0"/>
        <v>-2</v>
      </c>
      <c r="F20" s="73">
        <v>69</v>
      </c>
      <c r="G20" s="73">
        <v>69</v>
      </c>
      <c r="H20" s="562">
        <f t="shared" si="1"/>
        <v>0</v>
      </c>
    </row>
    <row r="21" spans="1:10" ht="18" customHeight="1" x14ac:dyDescent="0.3">
      <c r="A21" s="879" t="s">
        <v>39</v>
      </c>
      <c r="B21" s="746"/>
      <c r="C21" s="73">
        <v>16</v>
      </c>
      <c r="D21" s="73">
        <v>21</v>
      </c>
      <c r="E21" s="562">
        <f t="shared" si="0"/>
        <v>5</v>
      </c>
      <c r="F21" s="73">
        <v>72</v>
      </c>
      <c r="G21" s="73">
        <v>73</v>
      </c>
      <c r="H21" s="562">
        <f t="shared" si="1"/>
        <v>1</v>
      </c>
    </row>
    <row r="22" spans="1:10" ht="18" customHeight="1" x14ac:dyDescent="0.3">
      <c r="A22" s="879" t="s">
        <v>40</v>
      </c>
      <c r="B22" s="746"/>
      <c r="C22" s="73">
        <v>11</v>
      </c>
      <c r="D22" s="73">
        <v>11</v>
      </c>
      <c r="E22" s="562">
        <f t="shared" si="0"/>
        <v>0</v>
      </c>
      <c r="F22" s="73">
        <v>37</v>
      </c>
      <c r="G22" s="73">
        <v>38</v>
      </c>
      <c r="H22" s="562">
        <f t="shared" si="1"/>
        <v>1</v>
      </c>
    </row>
    <row r="23" spans="1:10" ht="18" customHeight="1" x14ac:dyDescent="0.3">
      <c r="A23" s="895" t="s">
        <v>42</v>
      </c>
      <c r="B23" s="896"/>
      <c r="C23" s="75">
        <v>1</v>
      </c>
      <c r="D23" s="75">
        <v>1</v>
      </c>
      <c r="E23" s="563">
        <f t="shared" si="0"/>
        <v>0</v>
      </c>
      <c r="F23" s="75">
        <v>30</v>
      </c>
      <c r="G23" s="75">
        <v>30</v>
      </c>
      <c r="H23" s="563">
        <f t="shared" si="1"/>
        <v>0</v>
      </c>
    </row>
    <row r="24" spans="1:10" x14ac:dyDescent="0.25">
      <c r="A24" s="87"/>
    </row>
    <row r="25" spans="1:10" ht="15.05" x14ac:dyDescent="0.3">
      <c r="A25" s="113" t="s">
        <v>874</v>
      </c>
      <c r="B25" s="76" t="s">
        <v>612</v>
      </c>
    </row>
    <row r="26" spans="1:10" ht="15.05" x14ac:dyDescent="0.3">
      <c r="B26" s="76" t="s">
        <v>1012</v>
      </c>
    </row>
    <row r="28" spans="1:10" ht="24.75" customHeight="1" x14ac:dyDescent="0.25">
      <c r="A28" s="436" t="s">
        <v>17</v>
      </c>
      <c r="B28" s="437"/>
      <c r="C28" s="438"/>
      <c r="D28" s="439" t="s">
        <v>28</v>
      </c>
      <c r="E28" s="951" t="s">
        <v>613</v>
      </c>
      <c r="F28" s="1011"/>
      <c r="G28" s="952"/>
      <c r="H28" s="1012" t="s">
        <v>614</v>
      </c>
      <c r="I28" s="1012"/>
      <c r="J28" s="1013"/>
    </row>
    <row r="29" spans="1:10" ht="26.3" customHeight="1" x14ac:dyDescent="0.25">
      <c r="A29" s="440"/>
      <c r="B29" s="441"/>
      <c r="C29" s="415"/>
      <c r="D29" s="442"/>
      <c r="E29" s="439" t="s">
        <v>25</v>
      </c>
      <c r="F29" s="671" t="s">
        <v>305</v>
      </c>
      <c r="G29" s="671" t="s">
        <v>312</v>
      </c>
      <c r="H29" s="439" t="s">
        <v>25</v>
      </c>
      <c r="I29" s="671" t="s">
        <v>305</v>
      </c>
      <c r="J29" s="671" t="s">
        <v>312</v>
      </c>
    </row>
    <row r="30" spans="1:10" ht="26.3" customHeight="1" x14ac:dyDescent="0.25">
      <c r="A30" s="139" t="s">
        <v>28</v>
      </c>
      <c r="B30" s="140"/>
      <c r="C30" s="141"/>
      <c r="D30" s="142">
        <f>E30+H30</f>
        <v>4573</v>
      </c>
      <c r="E30" s="142">
        <f t="shared" ref="E30:E39" si="2">F30+G30</f>
        <v>4474</v>
      </c>
      <c r="F30" s="142">
        <f>F31+F34+F37</f>
        <v>172</v>
      </c>
      <c r="G30" s="142">
        <f>G31+G34+G37</f>
        <v>4302</v>
      </c>
      <c r="H30" s="142">
        <f>I30+J30</f>
        <v>99</v>
      </c>
      <c r="I30" s="142">
        <f>I31+I34+I37</f>
        <v>6</v>
      </c>
      <c r="J30" s="142">
        <f>J31+J34+J37</f>
        <v>93</v>
      </c>
    </row>
    <row r="31" spans="1:10" ht="23.95" customHeight="1" x14ac:dyDescent="0.25">
      <c r="A31" s="1014" t="s">
        <v>21</v>
      </c>
      <c r="B31" s="443" t="s">
        <v>25</v>
      </c>
      <c r="C31" s="373"/>
      <c r="D31" s="445">
        <f>E31+H31</f>
        <v>1165</v>
      </c>
      <c r="E31" s="445">
        <f t="shared" si="2"/>
        <v>1108</v>
      </c>
      <c r="F31" s="445">
        <f>F32+F33</f>
        <v>57</v>
      </c>
      <c r="G31" s="445">
        <f>G32+G33</f>
        <v>1051</v>
      </c>
      <c r="H31" s="445">
        <f>I31+J31</f>
        <v>57</v>
      </c>
      <c r="I31" s="445">
        <f>I32+I33</f>
        <v>5</v>
      </c>
      <c r="J31" s="445">
        <f>J32+J33</f>
        <v>52</v>
      </c>
    </row>
    <row r="32" spans="1:10" ht="26.3" customHeight="1" x14ac:dyDescent="0.25">
      <c r="A32" s="1007"/>
      <c r="B32" s="1002" t="s">
        <v>615</v>
      </c>
      <c r="C32" s="1003"/>
      <c r="D32" s="143">
        <f t="shared" ref="D32:D39" si="3">E32+H32</f>
        <v>0</v>
      </c>
      <c r="E32" s="105">
        <f t="shared" si="2"/>
        <v>0</v>
      </c>
      <c r="F32" s="93">
        <v>0</v>
      </c>
      <c r="G32" s="93">
        <v>0</v>
      </c>
      <c r="H32" s="105">
        <f t="shared" ref="H32:H39" si="4">I32+J32</f>
        <v>0</v>
      </c>
      <c r="I32" s="93">
        <v>0</v>
      </c>
      <c r="J32" s="93">
        <v>0</v>
      </c>
    </row>
    <row r="33" spans="1:10" ht="25.55" customHeight="1" x14ac:dyDescent="0.25">
      <c r="A33" s="1007"/>
      <c r="B33" s="1009" t="s">
        <v>616</v>
      </c>
      <c r="C33" s="1010"/>
      <c r="D33" s="143">
        <f t="shared" si="3"/>
        <v>1165</v>
      </c>
      <c r="E33" s="105">
        <f t="shared" si="2"/>
        <v>1108</v>
      </c>
      <c r="F33" s="93">
        <v>57</v>
      </c>
      <c r="G33" s="93">
        <v>1051</v>
      </c>
      <c r="H33" s="105">
        <f t="shared" si="4"/>
        <v>57</v>
      </c>
      <c r="I33" s="93">
        <v>5</v>
      </c>
      <c r="J33" s="93">
        <v>52</v>
      </c>
    </row>
    <row r="34" spans="1:10" ht="23.35" customHeight="1" x14ac:dyDescent="0.25">
      <c r="A34" s="1015" t="s">
        <v>22</v>
      </c>
      <c r="B34" s="443" t="s">
        <v>25</v>
      </c>
      <c r="C34" s="373"/>
      <c r="D34" s="445">
        <f t="shared" si="3"/>
        <v>3408</v>
      </c>
      <c r="E34" s="445">
        <f t="shared" si="2"/>
        <v>3366</v>
      </c>
      <c r="F34" s="445">
        <f>F35+F36</f>
        <v>115</v>
      </c>
      <c r="G34" s="445">
        <f>G35+G36</f>
        <v>3251</v>
      </c>
      <c r="H34" s="445">
        <f t="shared" si="4"/>
        <v>42</v>
      </c>
      <c r="I34" s="445">
        <f>I35+I36</f>
        <v>1</v>
      </c>
      <c r="J34" s="445">
        <f>J35+J36</f>
        <v>41</v>
      </c>
    </row>
    <row r="35" spans="1:10" ht="25.55" customHeight="1" x14ac:dyDescent="0.25">
      <c r="A35" s="1016"/>
      <c r="B35" s="1002" t="s">
        <v>615</v>
      </c>
      <c r="C35" s="1003"/>
      <c r="D35" s="143">
        <f t="shared" si="3"/>
        <v>13</v>
      </c>
      <c r="E35" s="105">
        <f t="shared" si="2"/>
        <v>13</v>
      </c>
      <c r="F35" s="93">
        <v>1</v>
      </c>
      <c r="G35" s="93">
        <v>12</v>
      </c>
      <c r="H35" s="105">
        <f t="shared" si="4"/>
        <v>0</v>
      </c>
      <c r="I35" s="93">
        <v>0</v>
      </c>
      <c r="J35" s="93">
        <v>0</v>
      </c>
    </row>
    <row r="36" spans="1:10" ht="25.55" customHeight="1" x14ac:dyDescent="0.25">
      <c r="A36" s="1017"/>
      <c r="B36" s="1009" t="s">
        <v>616</v>
      </c>
      <c r="C36" s="1010"/>
      <c r="D36" s="143">
        <f t="shared" si="3"/>
        <v>3395</v>
      </c>
      <c r="E36" s="105">
        <f t="shared" si="2"/>
        <v>3353</v>
      </c>
      <c r="F36" s="93">
        <v>114</v>
      </c>
      <c r="G36" s="93">
        <v>3239</v>
      </c>
      <c r="H36" s="105">
        <f t="shared" si="4"/>
        <v>42</v>
      </c>
      <c r="I36" s="93">
        <v>1</v>
      </c>
      <c r="J36" s="93">
        <v>41</v>
      </c>
    </row>
    <row r="37" spans="1:10" ht="23.35" customHeight="1" x14ac:dyDescent="0.25">
      <c r="A37" s="1007" t="s">
        <v>23</v>
      </c>
      <c r="B37" s="444" t="s">
        <v>25</v>
      </c>
      <c r="C37" s="381"/>
      <c r="D37" s="445">
        <f t="shared" si="3"/>
        <v>0</v>
      </c>
      <c r="E37" s="445">
        <f t="shared" si="2"/>
        <v>0</v>
      </c>
      <c r="F37" s="445">
        <f>F38+F39</f>
        <v>0</v>
      </c>
      <c r="G37" s="445">
        <f>G38+G39</f>
        <v>0</v>
      </c>
      <c r="H37" s="445">
        <f t="shared" si="4"/>
        <v>0</v>
      </c>
      <c r="I37" s="445">
        <f>I38+I39</f>
        <v>0</v>
      </c>
      <c r="J37" s="445">
        <f>J38+J39</f>
        <v>0</v>
      </c>
    </row>
    <row r="38" spans="1:10" ht="25.55" customHeight="1" x14ac:dyDescent="0.25">
      <c r="A38" s="1007"/>
      <c r="B38" s="1002" t="s">
        <v>615</v>
      </c>
      <c r="C38" s="1003"/>
      <c r="D38" s="143">
        <f t="shared" si="3"/>
        <v>0</v>
      </c>
      <c r="E38" s="105">
        <f t="shared" si="2"/>
        <v>0</v>
      </c>
      <c r="F38" s="93">
        <v>0</v>
      </c>
      <c r="G38" s="93">
        <v>0</v>
      </c>
      <c r="H38" s="105">
        <f t="shared" si="4"/>
        <v>0</v>
      </c>
      <c r="I38" s="93">
        <v>0</v>
      </c>
      <c r="J38" s="93">
        <v>0</v>
      </c>
    </row>
    <row r="39" spans="1:10" ht="25.55" customHeight="1" x14ac:dyDescent="0.25">
      <c r="A39" s="1008"/>
      <c r="B39" s="1009" t="s">
        <v>616</v>
      </c>
      <c r="C39" s="1010"/>
      <c r="D39" s="144">
        <f t="shared" si="3"/>
        <v>0</v>
      </c>
      <c r="E39" s="93">
        <f t="shared" si="2"/>
        <v>0</v>
      </c>
      <c r="F39" s="75">
        <v>0</v>
      </c>
      <c r="G39" s="75">
        <v>0</v>
      </c>
      <c r="H39" s="93">
        <f t="shared" si="4"/>
        <v>0</v>
      </c>
      <c r="I39" s="75">
        <v>0</v>
      </c>
      <c r="J39" s="75">
        <v>0</v>
      </c>
    </row>
    <row r="40" spans="1:10" x14ac:dyDescent="0.25">
      <c r="A40" s="138" t="s">
        <v>617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F66" sqref="F66"/>
    </sheetView>
  </sheetViews>
  <sheetFormatPr defaultColWidth="9.109375" defaultRowHeight="13.15" x14ac:dyDescent="0.25"/>
  <cols>
    <col min="1" max="1" width="10.77734375" style="54" customWidth="1"/>
    <col min="2" max="2" width="11" style="54" customWidth="1"/>
    <col min="3" max="3" width="9.77734375" style="54" customWidth="1"/>
    <col min="4" max="4" width="9.109375" style="54"/>
    <col min="5" max="5" width="11.33203125" style="54" customWidth="1"/>
    <col min="6" max="6" width="11.77734375" style="54" customWidth="1"/>
    <col min="7" max="7" width="10.6640625" style="54" customWidth="1"/>
    <col min="8" max="8" width="10.21875" style="54" customWidth="1"/>
    <col min="9" max="9" width="9.33203125" style="54" customWidth="1"/>
    <col min="10" max="10" width="9.6640625" style="54" customWidth="1"/>
    <col min="11" max="16384" width="9.109375" style="54"/>
  </cols>
  <sheetData>
    <row r="1" spans="1:9" ht="15.05" x14ac:dyDescent="0.25">
      <c r="A1" s="79" t="s">
        <v>875</v>
      </c>
    </row>
    <row r="2" spans="1:9" ht="15.85" customHeight="1" x14ac:dyDescent="0.25"/>
    <row r="3" spans="1:9" x14ac:dyDescent="0.25">
      <c r="A3" s="385" t="s">
        <v>206</v>
      </c>
      <c r="B3" s="372"/>
      <c r="C3" s="372"/>
      <c r="D3" s="372"/>
      <c r="E3" s="372"/>
      <c r="F3" s="372"/>
      <c r="G3" s="396" t="s">
        <v>711</v>
      </c>
      <c r="H3" s="377"/>
      <c r="I3" s="667" t="s">
        <v>207</v>
      </c>
    </row>
    <row r="4" spans="1:9" x14ac:dyDescent="0.25">
      <c r="A4" s="382"/>
      <c r="B4" s="374"/>
      <c r="C4" s="374"/>
      <c r="D4" s="374"/>
      <c r="E4" s="374"/>
      <c r="F4" s="374"/>
      <c r="G4" s="551">
        <v>45351</v>
      </c>
      <c r="H4" s="551">
        <v>45382</v>
      </c>
      <c r="I4" s="411"/>
    </row>
    <row r="5" spans="1:9" x14ac:dyDescent="0.25">
      <c r="A5" s="379" t="s">
        <v>19</v>
      </c>
      <c r="B5" s="380"/>
      <c r="C5" s="380"/>
      <c r="D5" s="380"/>
      <c r="E5" s="380"/>
      <c r="F5" s="380"/>
      <c r="G5" s="552">
        <v>20285</v>
      </c>
      <c r="H5" s="659">
        <f>SUM(H7:H16)</f>
        <v>19600</v>
      </c>
      <c r="I5" s="564">
        <f t="shared" ref="I5:I14" si="0">+H5-G5</f>
        <v>-685</v>
      </c>
    </row>
    <row r="6" spans="1:9" x14ac:dyDescent="0.25">
      <c r="A6" s="382"/>
      <c r="B6" s="374" t="s">
        <v>748</v>
      </c>
      <c r="C6" s="374"/>
      <c r="D6" s="374"/>
      <c r="E6" s="374"/>
      <c r="F6" s="374"/>
      <c r="G6" s="392">
        <v>2</v>
      </c>
      <c r="H6" s="392">
        <v>2</v>
      </c>
      <c r="I6" s="393">
        <f t="shared" si="0"/>
        <v>0</v>
      </c>
    </row>
    <row r="7" spans="1:9" x14ac:dyDescent="0.25">
      <c r="A7" s="389" t="s">
        <v>825</v>
      </c>
      <c r="B7" s="380"/>
      <c r="C7" s="380"/>
      <c r="D7" s="380"/>
      <c r="E7" s="380"/>
      <c r="F7" s="380"/>
      <c r="G7" s="72">
        <v>1542</v>
      </c>
      <c r="H7" s="72">
        <v>1405</v>
      </c>
      <c r="I7" s="73">
        <f t="shared" si="0"/>
        <v>-137</v>
      </c>
    </row>
    <row r="8" spans="1:9" x14ac:dyDescent="0.25">
      <c r="A8" s="389" t="s">
        <v>351</v>
      </c>
      <c r="B8" s="380"/>
      <c r="C8" s="380"/>
      <c r="D8" s="380"/>
      <c r="E8" s="380"/>
      <c r="F8" s="380"/>
      <c r="G8" s="72">
        <v>0</v>
      </c>
      <c r="H8" s="72">
        <v>0</v>
      </c>
      <c r="I8" s="73">
        <f t="shared" si="0"/>
        <v>0</v>
      </c>
    </row>
    <row r="9" spans="1:9" x14ac:dyDescent="0.25">
      <c r="A9" s="389" t="s">
        <v>826</v>
      </c>
      <c r="B9" s="380"/>
      <c r="C9" s="380"/>
      <c r="D9" s="380"/>
      <c r="E9" s="380"/>
      <c r="F9" s="380"/>
      <c r="G9" s="72">
        <v>0</v>
      </c>
      <c r="H9" s="72">
        <v>0</v>
      </c>
      <c r="I9" s="73">
        <f t="shared" si="0"/>
        <v>0</v>
      </c>
    </row>
    <row r="10" spans="1:9" x14ac:dyDescent="0.25">
      <c r="A10" s="389" t="s">
        <v>208</v>
      </c>
      <c r="B10" s="380"/>
      <c r="C10" s="380"/>
      <c r="D10" s="380"/>
      <c r="E10" s="380"/>
      <c r="F10" s="380"/>
      <c r="G10" s="72">
        <v>0</v>
      </c>
      <c r="H10" s="72">
        <v>0</v>
      </c>
      <c r="I10" s="73">
        <f t="shared" si="0"/>
        <v>0</v>
      </c>
    </row>
    <row r="11" spans="1:9" x14ac:dyDescent="0.25">
      <c r="A11" s="389" t="s">
        <v>468</v>
      </c>
      <c r="B11" s="380"/>
      <c r="C11" s="380"/>
      <c r="D11" s="380"/>
      <c r="E11" s="380"/>
      <c r="F11" s="380"/>
      <c r="G11" s="72">
        <v>9263</v>
      </c>
      <c r="H11" s="72">
        <v>9071</v>
      </c>
      <c r="I11" s="73">
        <f t="shared" si="0"/>
        <v>-192</v>
      </c>
    </row>
    <row r="12" spans="1:9" x14ac:dyDescent="0.25">
      <c r="A12" s="389" t="s">
        <v>475</v>
      </c>
      <c r="B12" s="380"/>
      <c r="C12" s="380"/>
      <c r="D12" s="380"/>
      <c r="E12" s="380"/>
      <c r="F12" s="380"/>
      <c r="G12" s="565">
        <v>31</v>
      </c>
      <c r="H12" s="565">
        <v>27</v>
      </c>
      <c r="I12" s="565">
        <f t="shared" si="0"/>
        <v>-4</v>
      </c>
    </row>
    <row r="13" spans="1:9" x14ac:dyDescent="0.25">
      <c r="A13" s="389" t="s">
        <v>476</v>
      </c>
      <c r="B13" s="380"/>
      <c r="C13" s="380"/>
      <c r="D13" s="380"/>
      <c r="E13" s="380"/>
      <c r="F13" s="380"/>
      <c r="G13" s="565">
        <v>88</v>
      </c>
      <c r="H13" s="565">
        <v>67</v>
      </c>
      <c r="I13" s="565">
        <f t="shared" si="0"/>
        <v>-21</v>
      </c>
    </row>
    <row r="14" spans="1:9" x14ac:dyDescent="0.25">
      <c r="A14" s="389" t="s">
        <v>477</v>
      </c>
      <c r="B14" s="380"/>
      <c r="C14" s="380"/>
      <c r="D14" s="380"/>
      <c r="E14" s="380"/>
      <c r="F14" s="380"/>
      <c r="G14" s="565">
        <v>0</v>
      </c>
      <c r="H14" s="565">
        <v>0</v>
      </c>
      <c r="I14" s="565">
        <f t="shared" si="0"/>
        <v>0</v>
      </c>
    </row>
    <row r="15" spans="1:9" x14ac:dyDescent="0.25">
      <c r="A15" s="389" t="s">
        <v>478</v>
      </c>
      <c r="B15" s="566"/>
      <c r="C15" s="566"/>
      <c r="D15" s="566"/>
      <c r="E15" s="566"/>
      <c r="F15" s="567"/>
      <c r="G15" s="72"/>
      <c r="H15" s="72"/>
      <c r="I15" s="73"/>
    </row>
    <row r="16" spans="1:9" ht="13.8" thickBot="1" x14ac:dyDescent="0.3">
      <c r="A16" s="568" t="s">
        <v>479</v>
      </c>
      <c r="B16" s="569"/>
      <c r="C16" s="569"/>
      <c r="D16" s="569"/>
      <c r="E16" s="569"/>
      <c r="F16" s="569"/>
      <c r="G16" s="570">
        <v>9361</v>
      </c>
      <c r="H16" s="570">
        <v>9030</v>
      </c>
      <c r="I16" s="571">
        <f>+H16-G16</f>
        <v>-331</v>
      </c>
    </row>
    <row r="17" spans="1:9" ht="13.8" thickTop="1" x14ac:dyDescent="0.25">
      <c r="A17" s="572" t="s">
        <v>478</v>
      </c>
      <c r="B17" s="380"/>
      <c r="C17" s="380"/>
      <c r="D17" s="380"/>
      <c r="E17" s="380"/>
      <c r="F17" s="380"/>
      <c r="G17" s="72"/>
      <c r="H17" s="72"/>
      <c r="I17" s="73"/>
    </row>
    <row r="18" spans="1:9" x14ac:dyDescent="0.25">
      <c r="A18" s="573" t="s">
        <v>733</v>
      </c>
      <c r="B18" s="374"/>
      <c r="C18" s="374"/>
      <c r="D18" s="374"/>
      <c r="E18" s="374"/>
      <c r="F18" s="374"/>
      <c r="G18" s="74">
        <v>4357</v>
      </c>
      <c r="H18" s="74">
        <v>4296</v>
      </c>
      <c r="I18" s="75">
        <f>+H18-G18</f>
        <v>-61</v>
      </c>
    </row>
    <row r="19" spans="1:9" x14ac:dyDescent="0.25">
      <c r="A19" s="145"/>
    </row>
    <row r="20" spans="1:9" x14ac:dyDescent="0.25">
      <c r="A20" s="146"/>
      <c r="B20" s="87"/>
      <c r="C20" s="87"/>
      <c r="D20" s="87"/>
      <c r="E20" s="87"/>
      <c r="F20" s="87"/>
      <c r="G20" s="67"/>
      <c r="H20" s="67"/>
      <c r="I20" s="67"/>
    </row>
    <row r="21" spans="1:9" ht="15.05" x14ac:dyDescent="0.25">
      <c r="A21" s="79" t="s">
        <v>876</v>
      </c>
    </row>
    <row r="23" spans="1:9" x14ac:dyDescent="0.25">
      <c r="A23" s="385" t="s">
        <v>17</v>
      </c>
      <c r="B23" s="372"/>
      <c r="C23" s="372"/>
      <c r="D23" s="372"/>
      <c r="E23" s="372"/>
      <c r="F23" s="372"/>
      <c r="G23" s="396" t="s">
        <v>711</v>
      </c>
      <c r="H23" s="377"/>
      <c r="I23" s="667" t="s">
        <v>207</v>
      </c>
    </row>
    <row r="24" spans="1:9" x14ac:dyDescent="0.25">
      <c r="A24" s="382"/>
      <c r="B24" s="374"/>
      <c r="C24" s="374"/>
      <c r="D24" s="374"/>
      <c r="E24" s="374"/>
      <c r="F24" s="374"/>
      <c r="G24" s="551">
        <v>45351</v>
      </c>
      <c r="H24" s="551">
        <v>45382</v>
      </c>
      <c r="I24" s="411"/>
    </row>
    <row r="25" spans="1:9" x14ac:dyDescent="0.25">
      <c r="A25" s="382" t="s">
        <v>209</v>
      </c>
      <c r="B25" s="374"/>
      <c r="C25" s="374"/>
      <c r="D25" s="374"/>
      <c r="E25" s="374"/>
      <c r="F25" s="374"/>
      <c r="G25" s="392">
        <v>45875</v>
      </c>
      <c r="H25" s="660">
        <f>SUM(H26:H40)</f>
        <v>46156</v>
      </c>
      <c r="I25" s="393">
        <f>+H25-G25</f>
        <v>281</v>
      </c>
    </row>
    <row r="26" spans="1:9" x14ac:dyDescent="0.25">
      <c r="A26" s="379"/>
      <c r="B26" s="380"/>
      <c r="C26" s="560" t="s">
        <v>303</v>
      </c>
      <c r="D26" s="380"/>
      <c r="E26" s="380"/>
      <c r="F26" s="380"/>
      <c r="G26" s="554">
        <v>240</v>
      </c>
      <c r="H26" s="554">
        <v>242</v>
      </c>
      <c r="I26" s="562">
        <f>+H26-G26</f>
        <v>2</v>
      </c>
    </row>
    <row r="27" spans="1:9" x14ac:dyDescent="0.25">
      <c r="A27" s="379" t="s">
        <v>210</v>
      </c>
      <c r="B27" s="380"/>
      <c r="C27" s="560" t="s">
        <v>647</v>
      </c>
      <c r="D27" s="380"/>
      <c r="E27" s="380"/>
      <c r="F27" s="380"/>
      <c r="G27" s="554">
        <v>136</v>
      </c>
      <c r="H27" s="554">
        <v>143</v>
      </c>
      <c r="I27" s="562">
        <f>+H27-G27</f>
        <v>7</v>
      </c>
    </row>
    <row r="28" spans="1:9" x14ac:dyDescent="0.25">
      <c r="A28" s="379" t="s">
        <v>337</v>
      </c>
      <c r="B28" s="380"/>
      <c r="C28" s="560" t="s">
        <v>304</v>
      </c>
      <c r="D28" s="380"/>
      <c r="E28" s="380"/>
      <c r="F28" s="380"/>
      <c r="G28" s="574"/>
      <c r="H28" s="574"/>
      <c r="I28" s="574"/>
    </row>
    <row r="29" spans="1:9" x14ac:dyDescent="0.25">
      <c r="A29" s="379"/>
      <c r="B29" s="380"/>
      <c r="C29" s="1018" t="s">
        <v>481</v>
      </c>
      <c r="D29" s="1019"/>
      <c r="E29" s="1019"/>
      <c r="F29" s="1020"/>
      <c r="G29" s="574"/>
      <c r="H29" s="574"/>
      <c r="I29" s="574"/>
    </row>
    <row r="30" spans="1:9" x14ac:dyDescent="0.25">
      <c r="A30" s="379"/>
      <c r="B30" s="380"/>
      <c r="C30" s="1021" t="s">
        <v>482</v>
      </c>
      <c r="D30" s="1022"/>
      <c r="E30" s="1022"/>
      <c r="F30" s="1023"/>
      <c r="G30" s="574">
        <v>13020</v>
      </c>
      <c r="H30" s="574">
        <v>12702</v>
      </c>
      <c r="I30" s="562">
        <f>+H30-G30</f>
        <v>-318</v>
      </c>
    </row>
    <row r="31" spans="1:9" x14ac:dyDescent="0.25">
      <c r="A31" s="379"/>
      <c r="B31" s="380"/>
      <c r="C31" s="1021" t="s">
        <v>480</v>
      </c>
      <c r="D31" s="1022"/>
      <c r="E31" s="1022"/>
      <c r="F31" s="1023"/>
      <c r="G31" s="574">
        <v>5305</v>
      </c>
      <c r="H31" s="574">
        <v>5322</v>
      </c>
      <c r="I31" s="562">
        <f t="shared" ref="I31:I41" si="1">+H31-G31</f>
        <v>17</v>
      </c>
    </row>
    <row r="32" spans="1:9" ht="12.7" customHeight="1" x14ac:dyDescent="0.25">
      <c r="A32" s="379"/>
      <c r="B32" s="380"/>
      <c r="C32" s="1024" t="s">
        <v>749</v>
      </c>
      <c r="D32" s="1025"/>
      <c r="E32" s="1025"/>
      <c r="F32" s="1026"/>
      <c r="G32" s="575"/>
      <c r="H32" s="575"/>
      <c r="I32" s="562"/>
    </row>
    <row r="33" spans="1:9" ht="12.7" customHeight="1" x14ac:dyDescent="0.25">
      <c r="A33" s="379"/>
      <c r="B33" s="380"/>
      <c r="C33" s="1027" t="s">
        <v>712</v>
      </c>
      <c r="D33" s="1028"/>
      <c r="E33" s="1028"/>
      <c r="F33" s="1029"/>
      <c r="G33" s="575">
        <v>127</v>
      </c>
      <c r="H33" s="575">
        <v>124</v>
      </c>
      <c r="I33" s="562">
        <f t="shared" si="1"/>
        <v>-3</v>
      </c>
    </row>
    <row r="34" spans="1:9" ht="12.7" customHeight="1" x14ac:dyDescent="0.25">
      <c r="A34" s="379"/>
      <c r="B34" s="380"/>
      <c r="C34" s="1024" t="s">
        <v>713</v>
      </c>
      <c r="D34" s="1025"/>
      <c r="E34" s="1025"/>
      <c r="F34" s="1026"/>
      <c r="G34" s="575"/>
      <c r="H34" s="575"/>
      <c r="I34" s="562"/>
    </row>
    <row r="35" spans="1:9" ht="12.7" customHeight="1" x14ac:dyDescent="0.25">
      <c r="A35" s="382"/>
      <c r="B35" s="374"/>
      <c r="C35" s="1030" t="s">
        <v>714</v>
      </c>
      <c r="D35" s="1031"/>
      <c r="E35" s="1031"/>
      <c r="F35" s="1032"/>
      <c r="G35" s="576">
        <v>0</v>
      </c>
      <c r="H35" s="576">
        <v>0</v>
      </c>
      <c r="I35" s="563">
        <f t="shared" si="1"/>
        <v>0</v>
      </c>
    </row>
    <row r="36" spans="1:9" x14ac:dyDescent="0.25">
      <c r="A36" s="379"/>
      <c r="B36" s="380"/>
      <c r="C36" s="389" t="s">
        <v>211</v>
      </c>
      <c r="D36" s="380"/>
      <c r="E36" s="380"/>
      <c r="F36" s="380"/>
      <c r="G36" s="72">
        <v>55</v>
      </c>
      <c r="H36" s="72">
        <v>53</v>
      </c>
      <c r="I36" s="73">
        <f t="shared" si="1"/>
        <v>-2</v>
      </c>
    </row>
    <row r="37" spans="1:9" x14ac:dyDescent="0.25">
      <c r="A37" s="379" t="s">
        <v>212</v>
      </c>
      <c r="B37" s="380"/>
      <c r="C37" s="389" t="s">
        <v>213</v>
      </c>
      <c r="D37" s="380"/>
      <c r="E37" s="380"/>
      <c r="F37" s="380"/>
      <c r="G37" s="72">
        <v>871</v>
      </c>
      <c r="H37" s="72">
        <v>871</v>
      </c>
      <c r="I37" s="73">
        <f t="shared" si="1"/>
        <v>0</v>
      </c>
    </row>
    <row r="38" spans="1:9" x14ac:dyDescent="0.25">
      <c r="A38" s="379" t="s">
        <v>214</v>
      </c>
      <c r="B38" s="380"/>
      <c r="C38" s="389" t="s">
        <v>215</v>
      </c>
      <c r="D38" s="380"/>
      <c r="E38" s="380"/>
      <c r="F38" s="380"/>
      <c r="G38" s="72">
        <v>4101</v>
      </c>
      <c r="H38" s="72">
        <v>3985</v>
      </c>
      <c r="I38" s="73">
        <f t="shared" si="1"/>
        <v>-116</v>
      </c>
    </row>
    <row r="39" spans="1:9" x14ac:dyDescent="0.25">
      <c r="A39" s="379"/>
      <c r="B39" s="380"/>
      <c r="C39" s="389" t="s">
        <v>216</v>
      </c>
      <c r="D39" s="380"/>
      <c r="E39" s="380"/>
      <c r="F39" s="380"/>
      <c r="G39" s="72">
        <v>1991</v>
      </c>
      <c r="H39" s="72">
        <v>2362</v>
      </c>
      <c r="I39" s="73">
        <f t="shared" si="1"/>
        <v>371</v>
      </c>
    </row>
    <row r="40" spans="1:9" x14ac:dyDescent="0.25">
      <c r="A40" s="382"/>
      <c r="B40" s="374"/>
      <c r="C40" s="555" t="s">
        <v>217</v>
      </c>
      <c r="D40" s="374"/>
      <c r="E40" s="374"/>
      <c r="F40" s="374"/>
      <c r="G40" s="74">
        <v>20029</v>
      </c>
      <c r="H40" s="74">
        <v>20352</v>
      </c>
      <c r="I40" s="75">
        <f t="shared" si="1"/>
        <v>323</v>
      </c>
    </row>
    <row r="41" spans="1:9" ht="19.600000000000001" customHeight="1" x14ac:dyDescent="0.25">
      <c r="A41" s="557" t="s">
        <v>715</v>
      </c>
      <c r="B41" s="414"/>
      <c r="C41" s="414"/>
      <c r="D41" s="414"/>
      <c r="E41" s="414"/>
      <c r="F41" s="414"/>
      <c r="G41" s="559">
        <v>41102</v>
      </c>
      <c r="H41" s="559">
        <v>40493</v>
      </c>
      <c r="I41" s="563">
        <f t="shared" si="1"/>
        <v>-609</v>
      </c>
    </row>
    <row r="42" spans="1:9" x14ac:dyDescent="0.25">
      <c r="A42" s="87"/>
      <c r="B42" s="87"/>
      <c r="C42" s="147"/>
      <c r="D42" s="87"/>
      <c r="E42" s="87"/>
      <c r="F42" s="87"/>
      <c r="G42" s="67"/>
      <c r="H42" s="67"/>
      <c r="I42" s="67"/>
    </row>
    <row r="43" spans="1:9" x14ac:dyDescent="0.25">
      <c r="A43" s="79" t="s">
        <v>376</v>
      </c>
    </row>
    <row r="44" spans="1:9" x14ac:dyDescent="0.25">
      <c r="A44" s="80" t="s">
        <v>377</v>
      </c>
    </row>
    <row r="45" spans="1:9" x14ac:dyDescent="0.25">
      <c r="A45" s="54" t="s">
        <v>694</v>
      </c>
    </row>
    <row r="46" spans="1:9" x14ac:dyDescent="0.25">
      <c r="A46" s="54" t="s">
        <v>693</v>
      </c>
    </row>
    <row r="47" spans="1:9" x14ac:dyDescent="0.25">
      <c r="A47" s="54" t="s">
        <v>218</v>
      </c>
    </row>
    <row r="48" spans="1:9" x14ac:dyDescent="0.25">
      <c r="A48" s="79" t="s">
        <v>374</v>
      </c>
    </row>
    <row r="49" spans="1:8" x14ac:dyDescent="0.25">
      <c r="A49" s="80" t="s">
        <v>716</v>
      </c>
    </row>
    <row r="50" spans="1:8" x14ac:dyDescent="0.25">
      <c r="A50" s="80" t="s">
        <v>717</v>
      </c>
    </row>
    <row r="51" spans="1:8" x14ac:dyDescent="0.25">
      <c r="A51" s="79"/>
    </row>
    <row r="52" spans="1:8" x14ac:dyDescent="0.25">
      <c r="A52" s="148" t="s">
        <v>533</v>
      </c>
      <c r="B52" s="101" t="s">
        <v>1013</v>
      </c>
    </row>
    <row r="54" spans="1:8" x14ac:dyDescent="0.25">
      <c r="A54" s="385" t="s">
        <v>219</v>
      </c>
      <c r="B54" s="372"/>
      <c r="C54" s="372"/>
      <c r="D54" s="923" t="s">
        <v>220</v>
      </c>
      <c r="E54" s="924"/>
      <c r="F54" s="390" t="s">
        <v>46</v>
      </c>
      <c r="G54" s="390" t="s">
        <v>221</v>
      </c>
      <c r="H54" s="667" t="s">
        <v>222</v>
      </c>
    </row>
    <row r="55" spans="1:8" x14ac:dyDescent="0.25">
      <c r="A55" s="379"/>
      <c r="B55" s="380"/>
      <c r="C55" s="380"/>
      <c r="D55" s="401" t="s">
        <v>28</v>
      </c>
      <c r="E55" s="420" t="s">
        <v>223</v>
      </c>
      <c r="F55" s="401" t="s">
        <v>224</v>
      </c>
      <c r="G55" s="401" t="s">
        <v>224</v>
      </c>
      <c r="H55" s="668" t="s">
        <v>225</v>
      </c>
    </row>
    <row r="56" spans="1:8" x14ac:dyDescent="0.25">
      <c r="A56" s="379"/>
      <c r="B56" s="380"/>
      <c r="C56" s="380"/>
      <c r="D56" s="401"/>
      <c r="E56" s="401" t="s">
        <v>226</v>
      </c>
      <c r="F56" s="401"/>
      <c r="G56" s="401" t="s">
        <v>227</v>
      </c>
      <c r="H56" s="668" t="s">
        <v>228</v>
      </c>
    </row>
    <row r="57" spans="1:8" x14ac:dyDescent="0.25">
      <c r="A57" s="382"/>
      <c r="B57" s="374"/>
      <c r="C57" s="374"/>
      <c r="D57" s="520"/>
      <c r="E57" s="520" t="s">
        <v>229</v>
      </c>
      <c r="F57" s="520"/>
      <c r="G57" s="520"/>
      <c r="H57" s="391" t="s">
        <v>227</v>
      </c>
    </row>
    <row r="58" spans="1:8" ht="25.05" customHeight="1" x14ac:dyDescent="0.25">
      <c r="A58" s="376" t="s">
        <v>230</v>
      </c>
      <c r="B58" s="377"/>
      <c r="C58" s="377"/>
      <c r="D58" s="149">
        <v>12302</v>
      </c>
      <c r="E58" s="149">
        <v>7602</v>
      </c>
      <c r="F58" s="149">
        <v>7596</v>
      </c>
      <c r="G58" s="150">
        <v>2442090.33</v>
      </c>
      <c r="H58" s="151">
        <f>G58*1/F58</f>
        <v>321.49688388625594</v>
      </c>
    </row>
    <row r="60" spans="1:8" ht="15.05" x14ac:dyDescent="0.25">
      <c r="A60" s="116" t="s">
        <v>886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9"/>
  <sheetViews>
    <sheetView topLeftCell="A28" zoomScaleNormal="100" workbookViewId="0">
      <selection activeCell="L16" sqref="L16"/>
    </sheetView>
  </sheetViews>
  <sheetFormatPr defaultColWidth="9.109375" defaultRowHeight="13.15" x14ac:dyDescent="0.25"/>
  <cols>
    <col min="1" max="1" width="9.109375" style="54" customWidth="1"/>
    <col min="2" max="2" width="3.6640625" style="54" customWidth="1"/>
    <col min="3" max="4" width="10.33203125" style="54" customWidth="1"/>
    <col min="5" max="5" width="11.109375" style="54" customWidth="1"/>
    <col min="6" max="6" width="9.6640625" style="54" customWidth="1"/>
    <col min="7" max="7" width="11.109375" style="54" customWidth="1"/>
    <col min="8" max="8" width="10.109375" style="54" customWidth="1"/>
    <col min="9" max="9" width="9" style="54" customWidth="1"/>
    <col min="10" max="10" width="11.109375" style="54" customWidth="1"/>
    <col min="11" max="11" width="10.21875" style="54" customWidth="1"/>
    <col min="12" max="16384" width="9.109375" style="54"/>
  </cols>
  <sheetData>
    <row r="1" spans="1:11" ht="15.05" x14ac:dyDescent="0.3">
      <c r="A1" s="62" t="s">
        <v>563</v>
      </c>
      <c r="B1" s="62" t="s">
        <v>865</v>
      </c>
      <c r="C1" s="76"/>
      <c r="D1" s="76"/>
      <c r="E1" s="76"/>
      <c r="F1" s="76"/>
      <c r="G1" s="76"/>
      <c r="H1" s="76"/>
      <c r="I1" s="76"/>
    </row>
    <row r="2" spans="1:11" ht="15.05" customHeight="1" x14ac:dyDescent="0.3">
      <c r="A2" s="76"/>
      <c r="B2" s="152" t="s">
        <v>1014</v>
      </c>
      <c r="C2" s="76"/>
      <c r="D2" s="76"/>
      <c r="E2" s="76"/>
      <c r="F2" s="76"/>
      <c r="G2" s="76"/>
      <c r="H2" s="76"/>
      <c r="I2" s="76"/>
    </row>
    <row r="3" spans="1:11" ht="15.05" customHeight="1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11" ht="26.95" customHeight="1" x14ac:dyDescent="0.25">
      <c r="A4" s="388" t="s">
        <v>24</v>
      </c>
      <c r="B4" s="372"/>
      <c r="C4" s="390" t="s">
        <v>22</v>
      </c>
      <c r="D4" s="396" t="s">
        <v>391</v>
      </c>
      <c r="E4" s="446"/>
      <c r="F4" s="377"/>
      <c r="G4" s="377"/>
      <c r="H4" s="386" t="s">
        <v>231</v>
      </c>
      <c r="I4" s="667" t="s">
        <v>232</v>
      </c>
      <c r="J4" s="1033" t="s">
        <v>866</v>
      </c>
      <c r="K4" s="1035" t="s">
        <v>867</v>
      </c>
    </row>
    <row r="5" spans="1:11" ht="15.85" customHeight="1" x14ac:dyDescent="0.25">
      <c r="A5" s="379"/>
      <c r="B5" s="380"/>
      <c r="C5" s="401" t="s">
        <v>233</v>
      </c>
      <c r="D5" s="664" t="s">
        <v>392</v>
      </c>
      <c r="E5" s="665"/>
      <c r="F5" s="447" t="s">
        <v>393</v>
      </c>
      <c r="G5" s="374"/>
      <c r="H5" s="401" t="s">
        <v>234</v>
      </c>
      <c r="I5" s="668" t="s">
        <v>235</v>
      </c>
      <c r="J5" s="1034"/>
      <c r="K5" s="1036"/>
    </row>
    <row r="6" spans="1:11" x14ac:dyDescent="0.25">
      <c r="A6" s="379"/>
      <c r="B6" s="380"/>
      <c r="C6" s="401" t="s">
        <v>236</v>
      </c>
      <c r="D6" s="401" t="s">
        <v>394</v>
      </c>
      <c r="E6" s="401" t="s">
        <v>395</v>
      </c>
      <c r="F6" s="401" t="s">
        <v>236</v>
      </c>
      <c r="G6" s="401" t="s">
        <v>223</v>
      </c>
      <c r="H6" s="401" t="s">
        <v>237</v>
      </c>
      <c r="I6" s="668"/>
      <c r="J6" s="1034"/>
      <c r="K6" s="1036"/>
    </row>
    <row r="7" spans="1:11" x14ac:dyDescent="0.25">
      <c r="A7" s="382"/>
      <c r="B7" s="374"/>
      <c r="C7" s="382"/>
      <c r="D7" s="520"/>
      <c r="E7" s="520"/>
      <c r="F7" s="520"/>
      <c r="G7" s="520" t="s">
        <v>238</v>
      </c>
      <c r="H7" s="520" t="s">
        <v>396</v>
      </c>
      <c r="I7" s="448" t="s">
        <v>397</v>
      </c>
      <c r="J7" s="580" t="s">
        <v>868</v>
      </c>
      <c r="K7" s="391" t="s">
        <v>869</v>
      </c>
    </row>
    <row r="8" spans="1:11" ht="13.65" customHeight="1" x14ac:dyDescent="0.25">
      <c r="A8" s="382">
        <v>1</v>
      </c>
      <c r="B8" s="374"/>
      <c r="C8" s="520">
        <v>2</v>
      </c>
      <c r="D8" s="520">
        <v>3</v>
      </c>
      <c r="E8" s="520">
        <v>4</v>
      </c>
      <c r="F8" s="520">
        <v>5</v>
      </c>
      <c r="G8" s="520">
        <v>6</v>
      </c>
      <c r="H8" s="520">
        <v>7</v>
      </c>
      <c r="I8" s="449">
        <v>8</v>
      </c>
      <c r="J8" s="449">
        <v>9</v>
      </c>
      <c r="K8" s="449">
        <v>10</v>
      </c>
    </row>
    <row r="9" spans="1:11" ht="17.399999999999999" customHeight="1" x14ac:dyDescent="0.25">
      <c r="A9" s="382" t="s">
        <v>28</v>
      </c>
      <c r="B9" s="374"/>
      <c r="C9" s="382">
        <v>65754</v>
      </c>
      <c r="D9" s="382">
        <v>19598</v>
      </c>
      <c r="E9" s="382">
        <v>18533</v>
      </c>
      <c r="F9" s="382">
        <v>27623</v>
      </c>
      <c r="G9" s="382">
        <v>2362</v>
      </c>
      <c r="H9" s="450">
        <v>0.5799038841743468</v>
      </c>
      <c r="I9" s="451">
        <v>3.5921769017854425E-2</v>
      </c>
      <c r="J9" s="450">
        <v>0.94166893043242039</v>
      </c>
      <c r="K9" s="451">
        <v>0.5139650153418478</v>
      </c>
    </row>
    <row r="10" spans="1:11" ht="13.65" customHeight="1" x14ac:dyDescent="0.25">
      <c r="A10" s="379" t="s">
        <v>30</v>
      </c>
      <c r="B10" s="380"/>
      <c r="C10" s="68">
        <v>6827</v>
      </c>
      <c r="D10" s="72">
        <v>2256</v>
      </c>
      <c r="E10" s="72">
        <v>2003</v>
      </c>
      <c r="F10" s="72">
        <v>2568</v>
      </c>
      <c r="G10" s="72">
        <v>82</v>
      </c>
      <c r="H10" s="153">
        <v>0.62384649187051411</v>
      </c>
      <c r="I10" s="154">
        <v>1.2011132268932181E-2</v>
      </c>
      <c r="J10" s="581">
        <v>0.98111034323888502</v>
      </c>
      <c r="K10" s="581">
        <v>0.52970180793613519</v>
      </c>
    </row>
    <row r="11" spans="1:11" ht="13.65" customHeight="1" x14ac:dyDescent="0.25">
      <c r="A11" s="379" t="s">
        <v>32</v>
      </c>
      <c r="B11" s="380"/>
      <c r="C11" s="68">
        <v>6686</v>
      </c>
      <c r="D11" s="72">
        <v>1907</v>
      </c>
      <c r="E11" s="72">
        <v>1755</v>
      </c>
      <c r="F11" s="72">
        <v>3024</v>
      </c>
      <c r="G11" s="72">
        <v>276</v>
      </c>
      <c r="H11" s="153">
        <v>0.54771163625486086</v>
      </c>
      <c r="I11" s="154">
        <v>4.1280287167215074E-2</v>
      </c>
      <c r="J11" s="153">
        <v>0.92991366175723722</v>
      </c>
      <c r="K11" s="153">
        <v>0.52075368651010379</v>
      </c>
    </row>
    <row r="12" spans="1:11" ht="13.65" customHeight="1" x14ac:dyDescent="0.25">
      <c r="A12" s="379" t="s">
        <v>33</v>
      </c>
      <c r="B12" s="380"/>
      <c r="C12" s="68">
        <v>6744</v>
      </c>
      <c r="D12" s="72">
        <v>1815</v>
      </c>
      <c r="E12" s="72">
        <v>1739</v>
      </c>
      <c r="F12" s="72">
        <v>3190</v>
      </c>
      <c r="G12" s="72">
        <v>217</v>
      </c>
      <c r="H12" s="153">
        <v>0.52698695136417562</v>
      </c>
      <c r="I12" s="154">
        <v>3.2176749703440095E-2</v>
      </c>
      <c r="J12" s="153">
        <v>0.94245558207372049</v>
      </c>
      <c r="K12" s="153">
        <v>0.51069217782779963</v>
      </c>
    </row>
    <row r="13" spans="1:11" ht="13.65" customHeight="1" x14ac:dyDescent="0.25">
      <c r="A13" s="389" t="s">
        <v>34</v>
      </c>
      <c r="B13" s="380"/>
      <c r="C13" s="68">
        <v>4122</v>
      </c>
      <c r="D13" s="72">
        <v>1270</v>
      </c>
      <c r="E13" s="72">
        <v>1214</v>
      </c>
      <c r="F13" s="72">
        <v>1638</v>
      </c>
      <c r="G13" s="72">
        <v>132</v>
      </c>
      <c r="H13" s="153">
        <v>0.6026200873362445</v>
      </c>
      <c r="I13" s="154">
        <v>3.2023289665211063E-2</v>
      </c>
      <c r="J13" s="153">
        <v>0.94954128440366969</v>
      </c>
      <c r="K13" s="153">
        <v>0.51127214170692437</v>
      </c>
    </row>
    <row r="14" spans="1:11" ht="13.65" customHeight="1" x14ac:dyDescent="0.25">
      <c r="A14" s="379" t="s">
        <v>35</v>
      </c>
      <c r="B14" s="380"/>
      <c r="C14" s="68">
        <v>4988</v>
      </c>
      <c r="D14" s="72">
        <v>1629</v>
      </c>
      <c r="E14" s="72">
        <v>1524</v>
      </c>
      <c r="F14" s="72">
        <v>1835</v>
      </c>
      <c r="G14" s="72">
        <v>74</v>
      </c>
      <c r="H14" s="153">
        <v>0.63211708099438657</v>
      </c>
      <c r="I14" s="154">
        <v>1.483560545308741E-2</v>
      </c>
      <c r="J14" s="153">
        <v>0.97706848466067553</v>
      </c>
      <c r="K14" s="153">
        <v>0.51665080875356806</v>
      </c>
    </row>
    <row r="15" spans="1:11" ht="13.65" customHeight="1" x14ac:dyDescent="0.25">
      <c r="A15" s="379" t="s">
        <v>36</v>
      </c>
      <c r="B15" s="380"/>
      <c r="C15" s="68">
        <v>6104</v>
      </c>
      <c r="D15" s="72">
        <v>1795</v>
      </c>
      <c r="E15" s="72">
        <v>1814</v>
      </c>
      <c r="F15" s="72">
        <v>2495</v>
      </c>
      <c r="G15" s="72">
        <v>113</v>
      </c>
      <c r="H15" s="153">
        <v>0.59125163826998695</v>
      </c>
      <c r="I15" s="154">
        <v>1.8512450851900394E-2</v>
      </c>
      <c r="J15" s="153">
        <v>0.96963997850617945</v>
      </c>
      <c r="K15" s="153">
        <v>0.49736769188140761</v>
      </c>
    </row>
    <row r="16" spans="1:11" ht="13.65" customHeight="1" x14ac:dyDescent="0.25">
      <c r="A16" s="379" t="s">
        <v>37</v>
      </c>
      <c r="B16" s="380"/>
      <c r="C16" s="68">
        <v>6509</v>
      </c>
      <c r="D16" s="72">
        <v>1916</v>
      </c>
      <c r="E16" s="72">
        <v>1777</v>
      </c>
      <c r="F16" s="72">
        <v>2816</v>
      </c>
      <c r="G16" s="72">
        <v>495</v>
      </c>
      <c r="H16" s="153">
        <v>0.56736825933323087</v>
      </c>
      <c r="I16" s="154">
        <v>7.6048548164080507E-2</v>
      </c>
      <c r="J16" s="153">
        <v>0.88180515759312317</v>
      </c>
      <c r="K16" s="153">
        <v>0.51881938803141081</v>
      </c>
    </row>
    <row r="17" spans="1:11" ht="13.65" customHeight="1" x14ac:dyDescent="0.25">
      <c r="A17" s="379" t="s">
        <v>38</v>
      </c>
      <c r="B17" s="380"/>
      <c r="C17" s="68">
        <v>7151</v>
      </c>
      <c r="D17" s="72">
        <v>2019</v>
      </c>
      <c r="E17" s="72">
        <v>2087</v>
      </c>
      <c r="F17" s="72">
        <v>3045</v>
      </c>
      <c r="G17" s="72">
        <v>293</v>
      </c>
      <c r="H17" s="153">
        <v>0.574185428611383</v>
      </c>
      <c r="I17" s="154">
        <v>4.0973290448888269E-2</v>
      </c>
      <c r="J17" s="153">
        <v>0.93339395317117524</v>
      </c>
      <c r="K17" s="153">
        <v>0.49171943497320991</v>
      </c>
    </row>
    <row r="18" spans="1:11" ht="13.65" customHeight="1" x14ac:dyDescent="0.25">
      <c r="A18" s="379" t="s">
        <v>39</v>
      </c>
      <c r="B18" s="380"/>
      <c r="C18" s="68">
        <v>6863</v>
      </c>
      <c r="D18" s="72">
        <v>2050</v>
      </c>
      <c r="E18" s="72">
        <v>1942</v>
      </c>
      <c r="F18" s="72">
        <v>2871</v>
      </c>
      <c r="G18" s="72">
        <v>188</v>
      </c>
      <c r="H18" s="153">
        <v>0.58166982369226283</v>
      </c>
      <c r="I18" s="154">
        <v>2.7393268250036427E-2</v>
      </c>
      <c r="J18" s="153">
        <v>0.95502392344497611</v>
      </c>
      <c r="K18" s="153">
        <v>0.51352705410821642</v>
      </c>
    </row>
    <row r="19" spans="1:11" ht="13.65" customHeight="1" x14ac:dyDescent="0.25">
      <c r="A19" s="379" t="s">
        <v>40</v>
      </c>
      <c r="B19" s="380"/>
      <c r="C19" s="68">
        <v>4711</v>
      </c>
      <c r="D19" s="72">
        <v>1391</v>
      </c>
      <c r="E19" s="72">
        <v>1381</v>
      </c>
      <c r="F19" s="72">
        <v>1939</v>
      </c>
      <c r="G19" s="72">
        <v>331</v>
      </c>
      <c r="H19" s="153">
        <v>0.58841010401188709</v>
      </c>
      <c r="I19" s="154">
        <v>7.0261091063468478E-2</v>
      </c>
      <c r="J19" s="153">
        <v>0.89332903641637129</v>
      </c>
      <c r="K19" s="153">
        <v>0.50180375180375181</v>
      </c>
    </row>
    <row r="20" spans="1:11" ht="13.65" customHeight="1" x14ac:dyDescent="0.25">
      <c r="A20" s="382" t="s">
        <v>42</v>
      </c>
      <c r="B20" s="374"/>
      <c r="C20" s="64">
        <v>5049</v>
      </c>
      <c r="D20" s="74">
        <v>1550</v>
      </c>
      <c r="E20" s="74">
        <v>1297</v>
      </c>
      <c r="F20" s="74">
        <v>2202</v>
      </c>
      <c r="G20" s="74">
        <v>161</v>
      </c>
      <c r="H20" s="155">
        <v>0.5638740344622698</v>
      </c>
      <c r="I20" s="156">
        <v>3.1887502475737767E-2</v>
      </c>
      <c r="J20" s="155">
        <v>0.94647606382978722</v>
      </c>
      <c r="K20" s="155">
        <v>0.54443273621355814</v>
      </c>
    </row>
    <row r="22" spans="1:11" ht="15.05" x14ac:dyDescent="0.3">
      <c r="A22" s="70" t="s">
        <v>1015</v>
      </c>
    </row>
    <row r="46" spans="1:1" ht="15.05" x14ac:dyDescent="0.25">
      <c r="A46" s="116"/>
    </row>
    <row r="49" spans="1:1" ht="15.05" x14ac:dyDescent="0.25">
      <c r="A49" s="116" t="s">
        <v>886</v>
      </c>
    </row>
  </sheetData>
  <mergeCells count="2">
    <mergeCell ref="J4:J6"/>
    <mergeCell ref="K4:K6"/>
  </mergeCells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scale="84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60"/>
  <sheetViews>
    <sheetView zoomScaleNormal="100" workbookViewId="0">
      <selection activeCell="G7" sqref="G7"/>
    </sheetView>
  </sheetViews>
  <sheetFormatPr defaultColWidth="9.109375" defaultRowHeight="13.15" x14ac:dyDescent="0.25"/>
  <cols>
    <col min="1" max="1" width="10.77734375" style="54" customWidth="1"/>
    <col min="2" max="2" width="12.77734375" style="54" customWidth="1"/>
    <col min="3" max="3" width="10.77734375" style="54" customWidth="1"/>
    <col min="4" max="4" width="8.33203125" style="54" customWidth="1"/>
    <col min="5" max="5" width="10.77734375" style="54" customWidth="1"/>
    <col min="6" max="8" width="12.77734375" style="54" customWidth="1"/>
    <col min="9" max="11" width="8.33203125" style="54" customWidth="1"/>
    <col min="12" max="16384" width="9.109375" style="54"/>
  </cols>
  <sheetData>
    <row r="1" spans="1:9" ht="16.899999999999999" x14ac:dyDescent="0.3">
      <c r="A1" s="62" t="s">
        <v>877</v>
      </c>
    </row>
    <row r="2" spans="1:9" ht="14.25" customHeight="1" x14ac:dyDescent="0.25"/>
    <row r="3" spans="1:9" ht="18" customHeight="1" x14ac:dyDescent="0.25">
      <c r="A3" s="385" t="s">
        <v>17</v>
      </c>
      <c r="B3" s="372"/>
      <c r="C3" s="372"/>
      <c r="D3" s="372"/>
      <c r="E3" s="372"/>
      <c r="F3" s="916" t="s">
        <v>507</v>
      </c>
      <c r="G3" s="917"/>
      <c r="H3" s="667" t="s">
        <v>18</v>
      </c>
    </row>
    <row r="4" spans="1:9" ht="18" customHeight="1" x14ac:dyDescent="0.25">
      <c r="A4" s="382"/>
      <c r="B4" s="374"/>
      <c r="C4" s="374"/>
      <c r="D4" s="374"/>
      <c r="E4" s="374"/>
      <c r="F4" s="551">
        <v>45351</v>
      </c>
      <c r="G4" s="551">
        <v>45382</v>
      </c>
      <c r="H4" s="411"/>
    </row>
    <row r="5" spans="1:9" ht="18" customHeight="1" x14ac:dyDescent="0.25">
      <c r="A5" s="392" t="s">
        <v>239</v>
      </c>
      <c r="B5" s="897"/>
      <c r="C5" s="897"/>
      <c r="D5" s="897"/>
      <c r="E5" s="897"/>
      <c r="F5" s="392">
        <v>66158</v>
      </c>
      <c r="G5" s="392">
        <v>65754</v>
      </c>
      <c r="H5" s="393">
        <v>-404</v>
      </c>
    </row>
    <row r="6" spans="1:9" ht="18" customHeight="1" x14ac:dyDescent="0.25">
      <c r="A6" s="379"/>
      <c r="B6" s="676" t="s">
        <v>474</v>
      </c>
      <c r="C6" s="380"/>
      <c r="D6" s="380"/>
      <c r="E6" s="380"/>
      <c r="F6" s="72">
        <v>39111</v>
      </c>
      <c r="G6" s="72">
        <v>38131</v>
      </c>
      <c r="H6" s="73">
        <v>-980</v>
      </c>
    </row>
    <row r="7" spans="1:9" ht="18" customHeight="1" x14ac:dyDescent="0.25">
      <c r="A7" s="379"/>
      <c r="B7" s="676" t="s">
        <v>240</v>
      </c>
      <c r="C7" s="380"/>
      <c r="D7" s="380"/>
      <c r="E7" s="380"/>
      <c r="F7" s="898">
        <v>0.59099999999999997</v>
      </c>
      <c r="G7" s="898">
        <v>0.57999999999999996</v>
      </c>
      <c r="H7" s="154">
        <v>-1.100000000000001E-2</v>
      </c>
    </row>
    <row r="8" spans="1:9" ht="16.899999999999999" customHeight="1" x14ac:dyDescent="0.25">
      <c r="A8" s="379"/>
      <c r="B8" s="676" t="s">
        <v>870</v>
      </c>
      <c r="C8" s="380"/>
      <c r="D8" s="380"/>
      <c r="E8" s="380"/>
      <c r="F8" s="899"/>
      <c r="G8" s="899"/>
      <c r="H8" s="900"/>
    </row>
    <row r="9" spans="1:9" ht="10.65" customHeight="1" x14ac:dyDescent="0.25">
      <c r="A9" s="382"/>
      <c r="B9" s="901" t="s">
        <v>871</v>
      </c>
      <c r="C9" s="374"/>
      <c r="D9" s="374"/>
      <c r="E9" s="374"/>
      <c r="F9" s="902">
        <v>0.95199999999999996</v>
      </c>
      <c r="G9" s="902">
        <v>0.94199999999999995</v>
      </c>
      <c r="H9" s="903">
        <v>-1.0000000000000009E-2</v>
      </c>
    </row>
    <row r="10" spans="1:9" ht="17.55" customHeight="1" x14ac:dyDescent="0.25">
      <c r="A10" s="379"/>
      <c r="B10" s="676" t="s">
        <v>241</v>
      </c>
      <c r="C10" s="380"/>
      <c r="D10" s="380"/>
      <c r="E10" s="380"/>
      <c r="F10" s="72">
        <v>1991</v>
      </c>
      <c r="G10" s="72">
        <v>2362</v>
      </c>
      <c r="H10" s="73">
        <v>371</v>
      </c>
    </row>
    <row r="11" spans="1:9" ht="17.55" customHeight="1" x14ac:dyDescent="0.25">
      <c r="A11" s="382"/>
      <c r="B11" s="901" t="s">
        <v>348</v>
      </c>
      <c r="C11" s="374"/>
      <c r="D11" s="374"/>
      <c r="E11" s="374"/>
      <c r="F11" s="904">
        <v>0.03</v>
      </c>
      <c r="G11" s="904">
        <v>3.5999999999999997E-2</v>
      </c>
      <c r="H11" s="156">
        <v>5.9999999999999984E-3</v>
      </c>
    </row>
    <row r="14" spans="1:9" ht="15.65" x14ac:dyDescent="0.3">
      <c r="A14" s="98" t="s">
        <v>881</v>
      </c>
      <c r="B14" s="157"/>
      <c r="C14" s="157"/>
      <c r="D14" s="157"/>
      <c r="E14" s="157"/>
      <c r="F14" s="157"/>
      <c r="G14" s="157"/>
      <c r="H14" s="157"/>
      <c r="I14" s="157"/>
    </row>
    <row r="15" spans="1:9" x14ac:dyDescent="0.25">
      <c r="A15" s="54" t="s">
        <v>1016</v>
      </c>
    </row>
    <row r="37" spans="1:1" x14ac:dyDescent="0.25">
      <c r="A37" s="98" t="s">
        <v>1017</v>
      </c>
    </row>
    <row r="52" spans="1:1" ht="15.05" x14ac:dyDescent="0.25">
      <c r="A52" s="116"/>
    </row>
    <row r="53" spans="1:1" x14ac:dyDescent="0.25">
      <c r="A53" s="138"/>
    </row>
    <row r="55" spans="1:1" x14ac:dyDescent="0.25">
      <c r="A55" s="138"/>
    </row>
    <row r="60" spans="1:1" ht="15.05" x14ac:dyDescent="0.25">
      <c r="A60" s="116" t="s">
        <v>886</v>
      </c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scale="90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>
      <selection activeCell="J38" sqref="J38"/>
    </sheetView>
  </sheetViews>
  <sheetFormatPr defaultColWidth="9.109375" defaultRowHeight="13.15" x14ac:dyDescent="0.25"/>
  <cols>
    <col min="1" max="1" width="11" style="54" customWidth="1"/>
    <col min="2" max="3" width="9.109375" style="54"/>
    <col min="4" max="5" width="10.77734375" style="54" customWidth="1"/>
    <col min="6" max="6" width="9.109375" style="54"/>
    <col min="7" max="8" width="10.77734375" style="54" customWidth="1"/>
    <col min="9" max="16384" width="9.109375" style="54"/>
  </cols>
  <sheetData>
    <row r="1" spans="1:11" ht="15.05" x14ac:dyDescent="0.3">
      <c r="A1" s="62" t="s">
        <v>15</v>
      </c>
      <c r="B1" s="62" t="s">
        <v>16</v>
      </c>
    </row>
    <row r="2" spans="1:11" ht="17.399999999999999" customHeight="1" x14ac:dyDescent="0.25"/>
    <row r="3" spans="1:11" ht="16" customHeight="1" x14ac:dyDescent="0.25">
      <c r="A3" s="385" t="s">
        <v>17</v>
      </c>
      <c r="B3" s="372"/>
      <c r="C3" s="372"/>
      <c r="D3" s="916" t="s">
        <v>507</v>
      </c>
      <c r="E3" s="917"/>
      <c r="F3" s="386" t="s">
        <v>18</v>
      </c>
      <c r="G3" s="916" t="s">
        <v>506</v>
      </c>
      <c r="H3" s="917"/>
      <c r="K3" s="63"/>
    </row>
    <row r="4" spans="1:11" ht="16" customHeight="1" x14ac:dyDescent="0.25">
      <c r="A4" s="382"/>
      <c r="B4" s="374"/>
      <c r="C4" s="374"/>
      <c r="D4" s="551">
        <v>45351</v>
      </c>
      <c r="E4" s="551">
        <v>45382</v>
      </c>
      <c r="F4" s="680"/>
      <c r="G4" s="551">
        <v>45351</v>
      </c>
      <c r="H4" s="694">
        <v>45382</v>
      </c>
      <c r="K4" s="63"/>
    </row>
    <row r="5" spans="1:11" ht="16" customHeight="1" x14ac:dyDescent="0.25">
      <c r="A5" s="379" t="s">
        <v>19</v>
      </c>
      <c r="B5" s="380"/>
      <c r="C5" s="380"/>
      <c r="D5" s="681">
        <v>74417</v>
      </c>
      <c r="E5" s="681">
        <v>74042</v>
      </c>
      <c r="F5" s="681">
        <v>-375</v>
      </c>
      <c r="G5" s="682">
        <v>1</v>
      </c>
      <c r="H5" s="683">
        <v>1</v>
      </c>
      <c r="K5" s="63"/>
    </row>
    <row r="6" spans="1:11" ht="16" customHeight="1" x14ac:dyDescent="0.25">
      <c r="A6" s="382"/>
      <c r="B6" s="374" t="s">
        <v>20</v>
      </c>
      <c r="C6" s="374"/>
      <c r="D6" s="64">
        <v>3823</v>
      </c>
      <c r="E6" s="64">
        <v>3793</v>
      </c>
      <c r="F6" s="64">
        <v>-30</v>
      </c>
      <c r="G6" s="684">
        <v>5.1372670223201689E-2</v>
      </c>
      <c r="H6" s="685">
        <v>5.1227681586126797E-2</v>
      </c>
      <c r="J6" s="65"/>
      <c r="K6" s="63"/>
    </row>
    <row r="7" spans="1:11" ht="16" customHeight="1" x14ac:dyDescent="0.25">
      <c r="A7" s="552" t="s">
        <v>21</v>
      </c>
      <c r="B7" s="686"/>
      <c r="C7" s="686"/>
      <c r="D7" s="687">
        <v>8259</v>
      </c>
      <c r="E7" s="681">
        <v>8288</v>
      </c>
      <c r="F7" s="681">
        <v>29</v>
      </c>
      <c r="G7" s="688">
        <v>0.11098270556458874</v>
      </c>
      <c r="H7" s="689">
        <v>0.11193646849085655</v>
      </c>
      <c r="I7" s="66"/>
      <c r="J7" s="67"/>
    </row>
    <row r="8" spans="1:11" ht="16" customHeight="1" x14ac:dyDescent="0.25">
      <c r="A8" s="379"/>
      <c r="B8" s="380" t="s">
        <v>20</v>
      </c>
      <c r="C8" s="380"/>
      <c r="D8" s="68">
        <v>530</v>
      </c>
      <c r="E8" s="68">
        <v>511</v>
      </c>
      <c r="F8" s="68">
        <v>-19</v>
      </c>
      <c r="G8" s="690">
        <v>7.1220285687410134E-3</v>
      </c>
      <c r="H8" s="691">
        <v>6.9014883444531482E-3</v>
      </c>
      <c r="I8" s="66"/>
      <c r="J8" s="65"/>
    </row>
    <row r="9" spans="1:11" ht="16" customHeight="1" x14ac:dyDescent="0.25">
      <c r="A9" s="552" t="s">
        <v>22</v>
      </c>
      <c r="B9" s="686"/>
      <c r="C9" s="686"/>
      <c r="D9" s="681">
        <v>64904</v>
      </c>
      <c r="E9" s="681">
        <v>64559</v>
      </c>
      <c r="F9" s="681">
        <v>-345</v>
      </c>
      <c r="G9" s="688">
        <v>0.87216630608597501</v>
      </c>
      <c r="H9" s="689">
        <v>0.87192404311066696</v>
      </c>
      <c r="I9" s="66"/>
      <c r="J9" s="67"/>
    </row>
    <row r="10" spans="1:11" ht="16" customHeight="1" x14ac:dyDescent="0.25">
      <c r="A10" s="379"/>
      <c r="B10" s="380" t="s">
        <v>20</v>
      </c>
      <c r="C10" s="380"/>
      <c r="D10" s="68">
        <v>3195</v>
      </c>
      <c r="E10" s="68">
        <v>3176</v>
      </c>
      <c r="F10" s="68">
        <v>-19</v>
      </c>
      <c r="G10" s="690">
        <v>4.2933738258731202E-2</v>
      </c>
      <c r="H10" s="691">
        <v>4.2894573350260666E-2</v>
      </c>
      <c r="I10" s="66"/>
      <c r="J10" s="65"/>
    </row>
    <row r="11" spans="1:11" ht="16" customHeight="1" x14ac:dyDescent="0.25">
      <c r="A11" s="552" t="s">
        <v>23</v>
      </c>
      <c r="B11" s="686"/>
      <c r="C11" s="686"/>
      <c r="D11" s="681">
        <v>1254</v>
      </c>
      <c r="E11" s="681">
        <v>1195</v>
      </c>
      <c r="F11" s="681">
        <v>-59</v>
      </c>
      <c r="G11" s="688">
        <v>1.6850988349436286E-2</v>
      </c>
      <c r="H11" s="689">
        <v>1.613948839847654E-2</v>
      </c>
      <c r="I11" s="66"/>
      <c r="J11" s="67"/>
    </row>
    <row r="12" spans="1:11" ht="16" customHeight="1" x14ac:dyDescent="0.25">
      <c r="A12" s="382"/>
      <c r="B12" s="374" t="s">
        <v>20</v>
      </c>
      <c r="C12" s="374"/>
      <c r="D12" s="64">
        <v>98</v>
      </c>
      <c r="E12" s="64">
        <v>106</v>
      </c>
      <c r="F12" s="64">
        <v>8</v>
      </c>
      <c r="G12" s="692">
        <v>1.3169033957294704E-3</v>
      </c>
      <c r="H12" s="693">
        <v>1.4316198914129819E-3</v>
      </c>
      <c r="I12" s="66"/>
      <c r="J12" s="65"/>
    </row>
    <row r="14" spans="1:11" ht="15.05" x14ac:dyDescent="0.3">
      <c r="A14" s="69" t="s">
        <v>624</v>
      </c>
      <c r="B14" s="70" t="s">
        <v>987</v>
      </c>
    </row>
    <row r="40" spans="1:2" ht="15.05" x14ac:dyDescent="0.3">
      <c r="A40" s="69" t="s">
        <v>625</v>
      </c>
      <c r="B40" s="70" t="s">
        <v>988</v>
      </c>
    </row>
    <row r="57" spans="1:2" x14ac:dyDescent="0.25">
      <c r="B57" s="63"/>
    </row>
    <row r="58" spans="1:2" x14ac:dyDescent="0.25">
      <c r="B58" s="63"/>
    </row>
    <row r="59" spans="1:2" x14ac:dyDescent="0.25">
      <c r="B59" s="63"/>
    </row>
    <row r="60" spans="1:2" x14ac:dyDescent="0.25">
      <c r="B60" s="63"/>
    </row>
    <row r="61" spans="1:2" x14ac:dyDescent="0.25">
      <c r="B61" s="63"/>
    </row>
    <row r="62" spans="1:2" x14ac:dyDescent="0.25">
      <c r="A62" s="54" t="s">
        <v>505</v>
      </c>
    </row>
    <row r="67" spans="7:7" x14ac:dyDescent="0.25">
      <c r="G67" s="71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1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64"/>
  <sheetViews>
    <sheetView zoomScaleNormal="100" workbookViewId="0">
      <selection activeCell="M43" sqref="M43"/>
    </sheetView>
  </sheetViews>
  <sheetFormatPr defaultColWidth="9.109375" defaultRowHeight="13.15" x14ac:dyDescent="0.25"/>
  <cols>
    <col min="1" max="1" width="9.88671875" style="54" customWidth="1"/>
    <col min="2" max="2" width="17.33203125" style="54" customWidth="1"/>
    <col min="3" max="6" width="9.109375" style="54"/>
    <col min="7" max="7" width="10" style="54" customWidth="1"/>
    <col min="8" max="16384" width="9.109375" style="54"/>
  </cols>
  <sheetData>
    <row r="1" spans="1:11" ht="15.85" customHeight="1" x14ac:dyDescent="0.3">
      <c r="A1" s="152" t="s">
        <v>567</v>
      </c>
      <c r="B1" s="76" t="s">
        <v>1018</v>
      </c>
    </row>
    <row r="2" spans="1:11" ht="15.85" customHeight="1" x14ac:dyDescent="0.25">
      <c r="G2" s="158"/>
      <c r="H2" s="101"/>
      <c r="I2" s="101"/>
      <c r="J2" s="101"/>
      <c r="K2" s="101"/>
    </row>
    <row r="3" spans="1:11" ht="13.65" customHeight="1" x14ac:dyDescent="0.25">
      <c r="A3" s="388" t="s">
        <v>24</v>
      </c>
      <c r="B3" s="462"/>
      <c r="C3" s="463" t="s">
        <v>242</v>
      </c>
      <c r="D3" s="464"/>
      <c r="E3" s="464"/>
      <c r="F3" s="465" t="s">
        <v>46</v>
      </c>
      <c r="G3" s="465" t="s">
        <v>243</v>
      </c>
      <c r="H3" s="465" t="s">
        <v>244</v>
      </c>
      <c r="I3" s="465" t="s">
        <v>222</v>
      </c>
      <c r="J3" s="465" t="s">
        <v>222</v>
      </c>
      <c r="K3" s="399" t="s">
        <v>245</v>
      </c>
    </row>
    <row r="4" spans="1:11" ht="13.65" customHeight="1" x14ac:dyDescent="0.25">
      <c r="A4" s="458"/>
      <c r="B4" s="459"/>
      <c r="C4" s="403" t="s">
        <v>28</v>
      </c>
      <c r="D4" s="466" t="s">
        <v>246</v>
      </c>
      <c r="E4" s="467"/>
      <c r="F4" s="403" t="s">
        <v>247</v>
      </c>
      <c r="G4" s="403" t="s">
        <v>248</v>
      </c>
      <c r="H4" s="403" t="s">
        <v>249</v>
      </c>
      <c r="I4" s="403" t="s">
        <v>250</v>
      </c>
      <c r="J4" s="403" t="s">
        <v>251</v>
      </c>
      <c r="K4" s="468" t="s">
        <v>252</v>
      </c>
    </row>
    <row r="5" spans="1:11" ht="13.65" customHeight="1" x14ac:dyDescent="0.25">
      <c r="A5" s="458"/>
      <c r="B5" s="459"/>
      <c r="C5" s="403" t="s">
        <v>253</v>
      </c>
      <c r="D5" s="403" t="s">
        <v>254</v>
      </c>
      <c r="E5" s="403" t="s">
        <v>184</v>
      </c>
      <c r="F5" s="403" t="s">
        <v>255</v>
      </c>
      <c r="G5" s="403" t="s">
        <v>256</v>
      </c>
      <c r="H5" s="469" t="s">
        <v>257</v>
      </c>
      <c r="I5" s="403" t="s">
        <v>227</v>
      </c>
      <c r="J5" s="403" t="s">
        <v>258</v>
      </c>
      <c r="K5" s="468" t="s">
        <v>259</v>
      </c>
    </row>
    <row r="6" spans="1:11" ht="13.65" customHeight="1" x14ac:dyDescent="0.25">
      <c r="A6" s="458"/>
      <c r="B6" s="459"/>
      <c r="C6" s="458"/>
      <c r="D6" s="403" t="s">
        <v>189</v>
      </c>
      <c r="E6" s="403" t="s">
        <v>185</v>
      </c>
      <c r="F6" s="403"/>
      <c r="G6" s="403" t="s">
        <v>227</v>
      </c>
      <c r="H6" s="470" t="s">
        <v>260</v>
      </c>
      <c r="I6" s="403" t="s">
        <v>261</v>
      </c>
      <c r="J6" s="403" t="s">
        <v>227</v>
      </c>
      <c r="K6" s="468" t="s">
        <v>262</v>
      </c>
    </row>
    <row r="7" spans="1:11" ht="13.65" customHeight="1" x14ac:dyDescent="0.25">
      <c r="A7" s="471"/>
      <c r="B7" s="467"/>
      <c r="C7" s="471"/>
      <c r="D7" s="405"/>
      <c r="E7" s="405"/>
      <c r="F7" s="405"/>
      <c r="G7" s="405"/>
      <c r="H7" s="472"/>
      <c r="I7" s="405"/>
      <c r="J7" s="466" t="s">
        <v>263</v>
      </c>
      <c r="K7" s="473" t="s">
        <v>264</v>
      </c>
    </row>
    <row r="8" spans="1:11" ht="13.65" customHeight="1" x14ac:dyDescent="0.25">
      <c r="A8" s="471">
        <v>0</v>
      </c>
      <c r="B8" s="467"/>
      <c r="C8" s="405">
        <v>1</v>
      </c>
      <c r="D8" s="405">
        <v>2</v>
      </c>
      <c r="E8" s="405">
        <v>3</v>
      </c>
      <c r="F8" s="405">
        <v>4</v>
      </c>
      <c r="G8" s="405">
        <v>5</v>
      </c>
      <c r="H8" s="480">
        <v>6</v>
      </c>
      <c r="I8" s="405">
        <v>7</v>
      </c>
      <c r="J8" s="466">
        <v>8</v>
      </c>
      <c r="K8" s="473">
        <v>9</v>
      </c>
    </row>
    <row r="9" spans="1:11" ht="13.65" customHeight="1" x14ac:dyDescent="0.25">
      <c r="A9" s="392" t="s">
        <v>28</v>
      </c>
      <c r="B9" s="457"/>
      <c r="C9" s="159">
        <v>22976</v>
      </c>
      <c r="D9" s="159">
        <v>2</v>
      </c>
      <c r="E9" s="159">
        <v>22974</v>
      </c>
      <c r="F9" s="160">
        <v>2064.078</v>
      </c>
      <c r="G9" s="161">
        <v>55221817.999999993</v>
      </c>
      <c r="H9" s="162">
        <v>12287</v>
      </c>
      <c r="I9" s="161">
        <v>2403.4565633704733</v>
      </c>
      <c r="J9" s="161">
        <v>26.753745740228805</v>
      </c>
      <c r="K9" s="163">
        <v>89.836263927576596</v>
      </c>
    </row>
    <row r="10" spans="1:11" ht="13.65" customHeight="1" x14ac:dyDescent="0.25">
      <c r="A10" s="379" t="s">
        <v>30</v>
      </c>
      <c r="B10" s="380"/>
      <c r="C10" s="164">
        <v>2624</v>
      </c>
      <c r="D10" s="165">
        <v>0</v>
      </c>
      <c r="E10" s="165">
        <v>2624</v>
      </c>
      <c r="F10" s="166">
        <v>230.999</v>
      </c>
      <c r="G10" s="167">
        <v>6130026.2800000003</v>
      </c>
      <c r="H10" s="168">
        <v>1375</v>
      </c>
      <c r="I10" s="169">
        <v>2336.1380640243901</v>
      </c>
      <c r="J10" s="169">
        <v>26.537025181927195</v>
      </c>
      <c r="K10" s="170">
        <v>88.033155487804876</v>
      </c>
    </row>
    <row r="11" spans="1:11" ht="13.65" customHeight="1" x14ac:dyDescent="0.25">
      <c r="A11" s="389" t="s">
        <v>32</v>
      </c>
      <c r="B11" s="380"/>
      <c r="C11" s="164">
        <v>2182</v>
      </c>
      <c r="D11" s="165">
        <v>0</v>
      </c>
      <c r="E11" s="165">
        <v>2182</v>
      </c>
      <c r="F11" s="166">
        <v>202.89500000000001</v>
      </c>
      <c r="G11" s="167">
        <v>5524284.5700000003</v>
      </c>
      <c r="H11" s="168">
        <v>1208</v>
      </c>
      <c r="I11" s="169">
        <v>2531.7527818515127</v>
      </c>
      <c r="J11" s="169">
        <v>27.227307572882523</v>
      </c>
      <c r="K11" s="170">
        <v>92.985792850595786</v>
      </c>
    </row>
    <row r="12" spans="1:11" ht="13.65" customHeight="1" x14ac:dyDescent="0.25">
      <c r="A12" s="379" t="s">
        <v>33</v>
      </c>
      <c r="B12" s="380"/>
      <c r="C12" s="164">
        <v>2065</v>
      </c>
      <c r="D12" s="165">
        <v>0</v>
      </c>
      <c r="E12" s="165">
        <v>2065</v>
      </c>
      <c r="F12" s="166">
        <v>169.14400000000001</v>
      </c>
      <c r="G12" s="167">
        <v>4544740.2699999996</v>
      </c>
      <c r="H12" s="168">
        <v>1007</v>
      </c>
      <c r="I12" s="169">
        <v>2200.8427457627117</v>
      </c>
      <c r="J12" s="169">
        <v>26.869059913446527</v>
      </c>
      <c r="K12" s="170">
        <v>81.909927360774816</v>
      </c>
    </row>
    <row r="13" spans="1:11" ht="13.65" customHeight="1" x14ac:dyDescent="0.25">
      <c r="A13" s="379" t="s">
        <v>34</v>
      </c>
      <c r="B13" s="380"/>
      <c r="C13" s="164">
        <v>1541</v>
      </c>
      <c r="D13" s="165">
        <v>0</v>
      </c>
      <c r="E13" s="165">
        <v>1541</v>
      </c>
      <c r="F13" s="166">
        <v>138.90700000000001</v>
      </c>
      <c r="G13" s="171">
        <v>3727333.42</v>
      </c>
      <c r="H13" s="168">
        <v>827</v>
      </c>
      <c r="I13" s="169">
        <v>2418.7757430240104</v>
      </c>
      <c r="J13" s="169">
        <v>26.833301561476382</v>
      </c>
      <c r="K13" s="170">
        <v>90.140817650876059</v>
      </c>
    </row>
    <row r="14" spans="1:11" ht="13.65" customHeight="1" x14ac:dyDescent="0.25">
      <c r="A14" s="379" t="s">
        <v>35</v>
      </c>
      <c r="B14" s="380"/>
      <c r="C14" s="164">
        <v>1974</v>
      </c>
      <c r="D14" s="165">
        <v>2</v>
      </c>
      <c r="E14" s="165">
        <v>1972</v>
      </c>
      <c r="F14" s="166">
        <v>193.45</v>
      </c>
      <c r="G14" s="167">
        <v>5164889.01</v>
      </c>
      <c r="H14" s="168">
        <v>1151</v>
      </c>
      <c r="I14" s="169">
        <v>2616.4584650455927</v>
      </c>
      <c r="J14" s="169">
        <v>26.698831791160508</v>
      </c>
      <c r="K14" s="170">
        <v>97.998986828774065</v>
      </c>
    </row>
    <row r="15" spans="1:11" ht="13.65" customHeight="1" x14ac:dyDescent="0.25">
      <c r="A15" s="379" t="s">
        <v>36</v>
      </c>
      <c r="B15" s="380"/>
      <c r="C15" s="164">
        <v>2024</v>
      </c>
      <c r="D15" s="165">
        <v>0</v>
      </c>
      <c r="E15" s="165">
        <v>2024</v>
      </c>
      <c r="F15" s="166">
        <v>186.084</v>
      </c>
      <c r="G15" s="167">
        <v>4960068.4400000004</v>
      </c>
      <c r="H15" s="168">
        <v>1108</v>
      </c>
      <c r="I15" s="169">
        <v>2450.6266996047434</v>
      </c>
      <c r="J15" s="169">
        <v>26.654996883128053</v>
      </c>
      <c r="K15" s="170">
        <v>91.93873517786561</v>
      </c>
    </row>
    <row r="16" spans="1:11" ht="13.65" customHeight="1" x14ac:dyDescent="0.25">
      <c r="A16" s="379" t="s">
        <v>37</v>
      </c>
      <c r="B16" s="380"/>
      <c r="C16" s="164">
        <v>2229</v>
      </c>
      <c r="D16" s="165">
        <v>0</v>
      </c>
      <c r="E16" s="165">
        <v>2229</v>
      </c>
      <c r="F16" s="166">
        <v>202.911</v>
      </c>
      <c r="G16" s="167">
        <v>5409539.7300000004</v>
      </c>
      <c r="H16" s="168">
        <v>1208</v>
      </c>
      <c r="I16" s="169">
        <v>2426.8908613728131</v>
      </c>
      <c r="J16" s="169">
        <v>26.659667193991456</v>
      </c>
      <c r="K16" s="170">
        <v>91.03230148048452</v>
      </c>
    </row>
    <row r="17" spans="1:11" ht="13.65" customHeight="1" x14ac:dyDescent="0.25">
      <c r="A17" s="379" t="s">
        <v>38</v>
      </c>
      <c r="B17" s="380"/>
      <c r="C17" s="164">
        <v>2338</v>
      </c>
      <c r="D17" s="165">
        <v>0</v>
      </c>
      <c r="E17" s="165">
        <v>2338</v>
      </c>
      <c r="F17" s="166">
        <v>207.03800000000001</v>
      </c>
      <c r="G17" s="167">
        <v>5587945.5499999998</v>
      </c>
      <c r="H17" s="168">
        <v>1232</v>
      </c>
      <c r="I17" s="169">
        <v>2390.0536997433705</v>
      </c>
      <c r="J17" s="169">
        <v>26.989951361585796</v>
      </c>
      <c r="K17" s="170">
        <v>88.553464499572286</v>
      </c>
    </row>
    <row r="18" spans="1:11" ht="13.65" customHeight="1" x14ac:dyDescent="0.25">
      <c r="A18" s="379" t="s">
        <v>39</v>
      </c>
      <c r="B18" s="380"/>
      <c r="C18" s="164">
        <v>2308</v>
      </c>
      <c r="D18" s="165">
        <v>0</v>
      </c>
      <c r="E18" s="165">
        <v>2308</v>
      </c>
      <c r="F18" s="166">
        <v>207.40600000000001</v>
      </c>
      <c r="G18" s="167">
        <v>5506093.8300000001</v>
      </c>
      <c r="H18" s="168">
        <v>1235</v>
      </c>
      <c r="I18" s="169">
        <v>2385.6559055459275</v>
      </c>
      <c r="J18" s="169">
        <v>26.547418252123855</v>
      </c>
      <c r="K18" s="170">
        <v>89.863951473136922</v>
      </c>
    </row>
    <row r="19" spans="1:11" ht="13.65" customHeight="1" x14ac:dyDescent="0.25">
      <c r="A19" s="379" t="s">
        <v>40</v>
      </c>
      <c r="B19" s="380"/>
      <c r="C19" s="164">
        <v>1706</v>
      </c>
      <c r="D19" s="165">
        <v>0</v>
      </c>
      <c r="E19" s="165">
        <v>1706</v>
      </c>
      <c r="F19" s="166">
        <v>149.43899999999999</v>
      </c>
      <c r="G19" s="167">
        <v>3978313.6</v>
      </c>
      <c r="H19" s="168">
        <v>890</v>
      </c>
      <c r="I19" s="169">
        <v>2331.9540445486518</v>
      </c>
      <c r="J19" s="169">
        <v>26.621655658830697</v>
      </c>
      <c r="K19" s="170">
        <v>87.59613130128956</v>
      </c>
    </row>
    <row r="20" spans="1:11" ht="13.65" customHeight="1" x14ac:dyDescent="0.25">
      <c r="A20" s="382" t="s">
        <v>42</v>
      </c>
      <c r="B20" s="374"/>
      <c r="C20" s="172">
        <v>1985</v>
      </c>
      <c r="D20" s="173">
        <v>0</v>
      </c>
      <c r="E20" s="173">
        <v>1985</v>
      </c>
      <c r="F20" s="174">
        <v>175.80500000000001</v>
      </c>
      <c r="G20" s="175">
        <v>4688583.3</v>
      </c>
      <c r="H20" s="176">
        <v>1046</v>
      </c>
      <c r="I20" s="177">
        <v>2362.006700251889</v>
      </c>
      <c r="J20" s="177">
        <v>26.669226131224935</v>
      </c>
      <c r="K20" s="178">
        <v>88.566750629722918</v>
      </c>
    </row>
    <row r="21" spans="1:11" x14ac:dyDescent="0.25">
      <c r="G21" s="179"/>
      <c r="H21" s="180"/>
    </row>
    <row r="22" spans="1:11" x14ac:dyDescent="0.25">
      <c r="A22" s="138" t="s">
        <v>350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1" x14ac:dyDescent="0.25">
      <c r="A23" s="138" t="s">
        <v>349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</row>
    <row r="24" spans="1:11" x14ac:dyDescent="0.25">
      <c r="A24" s="181" t="s">
        <v>1019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</row>
    <row r="25" spans="1:11" x14ac:dyDescent="0.25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spans="1:11" ht="13.65" customHeight="1" x14ac:dyDescent="0.3">
      <c r="A26" s="62" t="s">
        <v>573</v>
      </c>
      <c r="B26" s="76" t="s">
        <v>1020</v>
      </c>
    </row>
    <row r="27" spans="1:11" ht="13.65" customHeight="1" x14ac:dyDescent="0.25">
      <c r="H27" s="182"/>
    </row>
    <row r="28" spans="1:11" ht="13.65" customHeight="1" x14ac:dyDescent="0.25">
      <c r="A28" s="461" t="s">
        <v>265</v>
      </c>
      <c r="B28" s="462"/>
      <c r="C28" s="463" t="s">
        <v>242</v>
      </c>
      <c r="D28" s="464"/>
      <c r="E28" s="464"/>
      <c r="F28" s="465" t="s">
        <v>46</v>
      </c>
      <c r="G28" s="465" t="s">
        <v>243</v>
      </c>
      <c r="H28" s="465" t="s">
        <v>244</v>
      </c>
      <c r="I28" s="465" t="s">
        <v>222</v>
      </c>
      <c r="J28" s="465" t="s">
        <v>222</v>
      </c>
      <c r="K28" s="399" t="s">
        <v>245</v>
      </c>
    </row>
    <row r="29" spans="1:11" x14ac:dyDescent="0.25">
      <c r="A29" s="458"/>
      <c r="B29" s="459"/>
      <c r="C29" s="403" t="s">
        <v>28</v>
      </c>
      <c r="D29" s="466" t="s">
        <v>246</v>
      </c>
      <c r="E29" s="467"/>
      <c r="F29" s="403" t="s">
        <v>247</v>
      </c>
      <c r="G29" s="403" t="s">
        <v>248</v>
      </c>
      <c r="H29" s="403" t="s">
        <v>249</v>
      </c>
      <c r="I29" s="403" t="s">
        <v>250</v>
      </c>
      <c r="J29" s="403" t="s">
        <v>251</v>
      </c>
      <c r="K29" s="468" t="s">
        <v>252</v>
      </c>
    </row>
    <row r="30" spans="1:11" x14ac:dyDescent="0.25">
      <c r="A30" s="458"/>
      <c r="B30" s="459"/>
      <c r="C30" s="403" t="s">
        <v>253</v>
      </c>
      <c r="D30" s="403" t="s">
        <v>254</v>
      </c>
      <c r="E30" s="403" t="s">
        <v>184</v>
      </c>
      <c r="F30" s="403" t="s">
        <v>255</v>
      </c>
      <c r="G30" s="403" t="s">
        <v>256</v>
      </c>
      <c r="H30" s="469" t="s">
        <v>257</v>
      </c>
      <c r="I30" s="403" t="s">
        <v>227</v>
      </c>
      <c r="J30" s="403" t="s">
        <v>258</v>
      </c>
      <c r="K30" s="468" t="s">
        <v>259</v>
      </c>
    </row>
    <row r="31" spans="1:11" x14ac:dyDescent="0.25">
      <c r="A31" s="458"/>
      <c r="B31" s="459"/>
      <c r="C31" s="458"/>
      <c r="D31" s="403" t="s">
        <v>189</v>
      </c>
      <c r="E31" s="403" t="s">
        <v>185</v>
      </c>
      <c r="F31" s="403"/>
      <c r="G31" s="403" t="s">
        <v>227</v>
      </c>
      <c r="H31" s="470" t="s">
        <v>260</v>
      </c>
      <c r="I31" s="403" t="s">
        <v>261</v>
      </c>
      <c r="J31" s="403" t="s">
        <v>227</v>
      </c>
      <c r="K31" s="468" t="s">
        <v>262</v>
      </c>
    </row>
    <row r="32" spans="1:11" x14ac:dyDescent="0.25">
      <c r="A32" s="471"/>
      <c r="B32" s="467"/>
      <c r="C32" s="471"/>
      <c r="D32" s="405"/>
      <c r="E32" s="405"/>
      <c r="F32" s="405"/>
      <c r="G32" s="405"/>
      <c r="H32" s="472"/>
      <c r="I32" s="405"/>
      <c r="J32" s="466" t="s">
        <v>263</v>
      </c>
      <c r="K32" s="473" t="s">
        <v>264</v>
      </c>
    </row>
    <row r="33" spans="1:11" ht="13.8" thickBot="1" x14ac:dyDescent="0.3">
      <c r="A33" s="458">
        <v>0</v>
      </c>
      <c r="B33" s="459"/>
      <c r="C33" s="403">
        <v>1</v>
      </c>
      <c r="D33" s="403">
        <v>2</v>
      </c>
      <c r="E33" s="403">
        <v>3</v>
      </c>
      <c r="F33" s="403">
        <v>4</v>
      </c>
      <c r="G33" s="403">
        <v>5</v>
      </c>
      <c r="H33" s="474">
        <v>6</v>
      </c>
      <c r="I33" s="403">
        <v>7</v>
      </c>
      <c r="J33" s="469">
        <v>8</v>
      </c>
      <c r="K33" s="468">
        <v>9</v>
      </c>
    </row>
    <row r="34" spans="1:11" ht="13.8" thickBot="1" x14ac:dyDescent="0.3">
      <c r="A34" s="1046" t="s">
        <v>718</v>
      </c>
      <c r="B34" s="1047"/>
      <c r="C34" s="1047"/>
      <c r="D34" s="1047"/>
      <c r="E34" s="1047"/>
      <c r="F34" s="1047"/>
      <c r="G34" s="1047"/>
      <c r="H34" s="1047"/>
      <c r="I34" s="1047"/>
      <c r="J34" s="1047"/>
      <c r="K34" s="1048"/>
    </row>
    <row r="35" spans="1:11" x14ac:dyDescent="0.25">
      <c r="A35" s="456" t="s">
        <v>266</v>
      </c>
      <c r="B35" s="457"/>
      <c r="C35" s="159">
        <v>22976</v>
      </c>
      <c r="D35" s="159">
        <v>2</v>
      </c>
      <c r="E35" s="159">
        <v>22974</v>
      </c>
      <c r="F35" s="160">
        <v>2064.078</v>
      </c>
      <c r="G35" s="161">
        <v>55221818</v>
      </c>
      <c r="H35" s="162">
        <v>12287</v>
      </c>
      <c r="I35" s="161">
        <v>2403.4565633704738</v>
      </c>
      <c r="J35" s="161">
        <v>26.753745740228808</v>
      </c>
      <c r="K35" s="163">
        <v>89.836263927576596</v>
      </c>
    </row>
    <row r="36" spans="1:11" x14ac:dyDescent="0.25">
      <c r="A36" s="458" t="s">
        <v>791</v>
      </c>
      <c r="B36" s="459"/>
      <c r="C36" s="164">
        <v>1699</v>
      </c>
      <c r="D36" s="165">
        <v>0</v>
      </c>
      <c r="E36" s="165">
        <v>1699</v>
      </c>
      <c r="F36" s="166">
        <v>187.68799999999999</v>
      </c>
      <c r="G36" s="169">
        <v>4867065.91</v>
      </c>
      <c r="H36" s="183">
        <v>1117</v>
      </c>
      <c r="I36" s="169">
        <v>2864.6650441436141</v>
      </c>
      <c r="J36" s="169">
        <v>25.931684018157796</v>
      </c>
      <c r="K36" s="170">
        <v>110.46968805179517</v>
      </c>
    </row>
    <row r="37" spans="1:11" x14ac:dyDescent="0.25">
      <c r="A37" s="452" t="s">
        <v>352</v>
      </c>
      <c r="B37" s="459"/>
      <c r="C37" s="164">
        <v>0</v>
      </c>
      <c r="D37" s="165">
        <v>0</v>
      </c>
      <c r="E37" s="165">
        <v>0</v>
      </c>
      <c r="F37" s="166">
        <v>0</v>
      </c>
      <c r="G37" s="169">
        <v>0</v>
      </c>
      <c r="H37" s="165">
        <v>0</v>
      </c>
      <c r="I37" s="169">
        <v>0</v>
      </c>
      <c r="J37" s="169">
        <v>0</v>
      </c>
      <c r="K37" s="170">
        <v>0</v>
      </c>
    </row>
    <row r="38" spans="1:11" ht="12.7" customHeight="1" x14ac:dyDescent="0.25">
      <c r="A38" s="1040" t="s">
        <v>729</v>
      </c>
      <c r="B38" s="1041"/>
      <c r="C38" s="164">
        <v>0</v>
      </c>
      <c r="D38" s="184">
        <v>0</v>
      </c>
      <c r="E38" s="184">
        <v>0</v>
      </c>
      <c r="F38" s="185">
        <v>0</v>
      </c>
      <c r="G38" s="186">
        <v>0</v>
      </c>
      <c r="H38" s="187">
        <v>0</v>
      </c>
      <c r="I38" s="186">
        <v>0</v>
      </c>
      <c r="J38" s="186">
        <v>0</v>
      </c>
      <c r="K38" s="188">
        <v>0</v>
      </c>
    </row>
    <row r="39" spans="1:11" x14ac:dyDescent="0.25">
      <c r="A39" s="458" t="s">
        <v>267</v>
      </c>
      <c r="B39" s="459"/>
      <c r="C39" s="164">
        <v>0</v>
      </c>
      <c r="D39" s="165">
        <v>0</v>
      </c>
      <c r="E39" s="165">
        <v>0</v>
      </c>
      <c r="F39" s="166">
        <v>0</v>
      </c>
      <c r="G39" s="169">
        <v>0</v>
      </c>
      <c r="H39" s="183">
        <v>0</v>
      </c>
      <c r="I39" s="186">
        <v>0</v>
      </c>
      <c r="J39" s="186">
        <v>0</v>
      </c>
      <c r="K39" s="188">
        <v>0</v>
      </c>
    </row>
    <row r="40" spans="1:11" x14ac:dyDescent="0.25">
      <c r="A40" s="458" t="s">
        <v>664</v>
      </c>
      <c r="B40" s="459"/>
      <c r="C40" s="164">
        <v>10643</v>
      </c>
      <c r="D40" s="165">
        <v>0</v>
      </c>
      <c r="E40" s="165">
        <v>10643</v>
      </c>
      <c r="F40" s="166">
        <v>1192.393</v>
      </c>
      <c r="G40" s="169">
        <v>32220095.859999999</v>
      </c>
      <c r="H40" s="183">
        <v>7098</v>
      </c>
      <c r="I40" s="169">
        <v>3027.3509217325941</v>
      </c>
      <c r="J40" s="169">
        <v>27.021372869515332</v>
      </c>
      <c r="K40" s="170">
        <v>112.03542234332426</v>
      </c>
    </row>
    <row r="41" spans="1:11" x14ac:dyDescent="0.25">
      <c r="A41" s="458" t="s">
        <v>483</v>
      </c>
      <c r="B41" s="459"/>
      <c r="C41" s="164">
        <v>36</v>
      </c>
      <c r="D41" s="165">
        <v>0</v>
      </c>
      <c r="E41" s="165">
        <v>36</v>
      </c>
      <c r="F41" s="166">
        <v>5.1740000000000004</v>
      </c>
      <c r="G41" s="169">
        <v>169573.24</v>
      </c>
      <c r="H41" s="183">
        <v>31</v>
      </c>
      <c r="I41" s="169">
        <v>4710.3677777777775</v>
      </c>
      <c r="J41" s="169">
        <v>32.774109006571315</v>
      </c>
      <c r="K41" s="170">
        <v>143.72222222222223</v>
      </c>
    </row>
    <row r="42" spans="1:11" x14ac:dyDescent="0.25">
      <c r="A42" s="458" t="s">
        <v>484</v>
      </c>
      <c r="B42" s="459"/>
      <c r="C42" s="165"/>
      <c r="D42" s="165"/>
      <c r="E42" s="165"/>
      <c r="F42" s="166"/>
      <c r="G42" s="165"/>
      <c r="H42" s="165"/>
      <c r="I42" s="165"/>
      <c r="J42" s="165"/>
      <c r="K42" s="170"/>
    </row>
    <row r="43" spans="1:11" ht="13.8" thickBot="1" x14ac:dyDescent="0.3">
      <c r="A43" s="460" t="s">
        <v>726</v>
      </c>
      <c r="B43" s="459"/>
      <c r="C43" s="164">
        <v>10598</v>
      </c>
      <c r="D43" s="165">
        <v>2</v>
      </c>
      <c r="E43" s="165">
        <v>10596</v>
      </c>
      <c r="F43" s="166">
        <v>678.82299999999998</v>
      </c>
      <c r="G43" s="189">
        <v>17965082.989999998</v>
      </c>
      <c r="H43" s="183">
        <v>4041</v>
      </c>
      <c r="I43" s="169">
        <v>1695.1389875448197</v>
      </c>
      <c r="J43" s="169">
        <v>26.465047574993775</v>
      </c>
      <c r="K43" s="170">
        <v>64.051990941687109</v>
      </c>
    </row>
    <row r="44" spans="1:11" ht="13.8" thickBot="1" x14ac:dyDescent="0.3">
      <c r="A44" s="1046" t="s">
        <v>719</v>
      </c>
      <c r="B44" s="1047"/>
      <c r="C44" s="1047"/>
      <c r="D44" s="1047"/>
      <c r="E44" s="1047"/>
      <c r="F44" s="1047"/>
      <c r="G44" s="1047"/>
      <c r="H44" s="1047"/>
      <c r="I44" s="1047"/>
      <c r="J44" s="1047"/>
      <c r="K44" s="1048"/>
    </row>
    <row r="45" spans="1:11" x14ac:dyDescent="0.25">
      <c r="A45" s="456" t="s">
        <v>268</v>
      </c>
      <c r="B45" s="457"/>
      <c r="C45" s="159">
        <v>23221</v>
      </c>
      <c r="D45" s="159">
        <v>201</v>
      </c>
      <c r="E45" s="159">
        <v>23020</v>
      </c>
      <c r="F45" s="159">
        <v>957.27700000000004</v>
      </c>
      <c r="G45" s="478"/>
      <c r="H45" s="159">
        <v>5697</v>
      </c>
      <c r="I45" s="475"/>
      <c r="J45" s="476"/>
      <c r="K45" s="190">
        <v>41.224624262520997</v>
      </c>
    </row>
    <row r="46" spans="1:11" ht="25.55" customHeight="1" x14ac:dyDescent="0.25">
      <c r="A46" s="1049" t="s">
        <v>720</v>
      </c>
      <c r="B46" s="1050"/>
      <c r="C46" s="164"/>
      <c r="D46" s="165"/>
      <c r="E46" s="165"/>
      <c r="F46" s="166"/>
      <c r="G46" s="479"/>
      <c r="H46" s="183"/>
      <c r="I46" s="458"/>
      <c r="J46" s="453"/>
      <c r="K46" s="543"/>
    </row>
    <row r="47" spans="1:11" x14ac:dyDescent="0.25">
      <c r="A47" s="1044" t="s">
        <v>485</v>
      </c>
      <c r="B47" s="1045"/>
      <c r="C47" s="164">
        <v>15877</v>
      </c>
      <c r="D47" s="165">
        <v>155</v>
      </c>
      <c r="E47" s="165">
        <v>15722</v>
      </c>
      <c r="F47" s="166">
        <v>495.84699999999998</v>
      </c>
      <c r="G47" s="479"/>
      <c r="H47" s="183">
        <v>2951</v>
      </c>
      <c r="I47" s="458"/>
      <c r="J47" s="453"/>
      <c r="K47" s="193">
        <v>31.230522138943126</v>
      </c>
    </row>
    <row r="48" spans="1:11" x14ac:dyDescent="0.25">
      <c r="A48" s="1044" t="s">
        <v>486</v>
      </c>
      <c r="B48" s="1045"/>
      <c r="C48" s="164">
        <v>6704</v>
      </c>
      <c r="D48" s="165">
        <v>46</v>
      </c>
      <c r="E48" s="165">
        <v>6658</v>
      </c>
      <c r="F48" s="166">
        <v>399.35599999999999</v>
      </c>
      <c r="G48" s="479"/>
      <c r="H48" s="183">
        <v>2377</v>
      </c>
      <c r="I48" s="458"/>
      <c r="J48" s="453"/>
      <c r="K48" s="193">
        <v>59.569809069212411</v>
      </c>
    </row>
    <row r="49" spans="1:11" ht="23.95" customHeight="1" x14ac:dyDescent="0.25">
      <c r="A49" s="1040" t="s">
        <v>721</v>
      </c>
      <c r="B49" s="1041"/>
      <c r="C49" s="164"/>
      <c r="D49" s="165"/>
      <c r="E49" s="165"/>
      <c r="F49" s="166"/>
      <c r="G49" s="479"/>
      <c r="H49" s="183"/>
      <c r="I49" s="458"/>
      <c r="J49" s="459"/>
      <c r="K49" s="193"/>
    </row>
    <row r="50" spans="1:11" ht="12.7" customHeight="1" x14ac:dyDescent="0.25">
      <c r="A50" s="1042" t="s">
        <v>727</v>
      </c>
      <c r="B50" s="1043"/>
      <c r="C50" s="164">
        <v>282</v>
      </c>
      <c r="D50" s="165">
        <v>0</v>
      </c>
      <c r="E50" s="165">
        <v>282</v>
      </c>
      <c r="F50" s="166">
        <v>27.89</v>
      </c>
      <c r="G50" s="479"/>
      <c r="H50" s="183">
        <v>166</v>
      </c>
      <c r="I50" s="458"/>
      <c r="J50" s="459"/>
      <c r="K50" s="193">
        <v>98.900709219858157</v>
      </c>
    </row>
    <row r="51" spans="1:11" ht="22.55" customHeight="1" x14ac:dyDescent="0.25">
      <c r="A51" s="1040" t="s">
        <v>728</v>
      </c>
      <c r="B51" s="1041"/>
      <c r="C51" s="164">
        <v>155</v>
      </c>
      <c r="D51" s="165">
        <v>0</v>
      </c>
      <c r="E51" s="165">
        <v>155</v>
      </c>
      <c r="F51" s="166">
        <v>17.542000000000002</v>
      </c>
      <c r="G51" s="479"/>
      <c r="H51" s="192">
        <v>104</v>
      </c>
      <c r="I51" s="458"/>
      <c r="J51" s="453"/>
      <c r="K51" s="191">
        <v>113.17419354838709</v>
      </c>
    </row>
    <row r="52" spans="1:11" x14ac:dyDescent="0.25">
      <c r="A52" s="458" t="s">
        <v>791</v>
      </c>
      <c r="B52" s="459"/>
      <c r="C52" s="194"/>
      <c r="D52" s="165"/>
      <c r="E52" s="165"/>
      <c r="F52" s="166"/>
      <c r="G52" s="479"/>
      <c r="H52" s="183"/>
      <c r="I52" s="458"/>
      <c r="J52" s="459"/>
      <c r="K52" s="193"/>
    </row>
    <row r="53" spans="1:11" x14ac:dyDescent="0.25">
      <c r="A53" s="1044" t="s">
        <v>722</v>
      </c>
      <c r="B53" s="1045"/>
      <c r="C53" s="164">
        <v>203</v>
      </c>
      <c r="D53" s="165">
        <v>0</v>
      </c>
      <c r="E53" s="165">
        <v>203</v>
      </c>
      <c r="F53" s="166">
        <v>16.641999999999999</v>
      </c>
      <c r="G53" s="479"/>
      <c r="H53" s="183">
        <v>99</v>
      </c>
      <c r="I53" s="458"/>
      <c r="J53" s="459"/>
      <c r="K53" s="193">
        <v>81.980295566502463</v>
      </c>
    </row>
    <row r="54" spans="1:11" x14ac:dyDescent="0.25">
      <c r="A54" s="458" t="s">
        <v>723</v>
      </c>
      <c r="B54" s="459"/>
      <c r="C54" s="164"/>
      <c r="D54" s="165"/>
      <c r="E54" s="165"/>
      <c r="F54" s="166"/>
      <c r="G54" s="479"/>
      <c r="H54" s="192"/>
      <c r="I54" s="458"/>
      <c r="J54" s="453"/>
      <c r="K54" s="193"/>
    </row>
    <row r="55" spans="1:11" ht="13.8" thickBot="1" x14ac:dyDescent="0.3">
      <c r="A55" s="1044" t="s">
        <v>722</v>
      </c>
      <c r="B55" s="1045"/>
      <c r="C55" s="164">
        <v>0</v>
      </c>
      <c r="D55" s="165">
        <v>0</v>
      </c>
      <c r="E55" s="165">
        <v>0</v>
      </c>
      <c r="F55" s="166">
        <v>0</v>
      </c>
      <c r="G55" s="479"/>
      <c r="H55" s="192">
        <v>0</v>
      </c>
      <c r="I55" s="458"/>
      <c r="J55" s="477"/>
      <c r="K55" s="544">
        <v>0</v>
      </c>
    </row>
    <row r="56" spans="1:11" ht="13.8" thickBot="1" x14ac:dyDescent="0.3">
      <c r="A56" s="1037" t="s">
        <v>724</v>
      </c>
      <c r="B56" s="1038"/>
      <c r="C56" s="1038"/>
      <c r="D56" s="1038"/>
      <c r="E56" s="1038"/>
      <c r="F56" s="1038"/>
      <c r="G56" s="1038"/>
      <c r="H56" s="1038"/>
      <c r="I56" s="1038"/>
      <c r="J56" s="1038"/>
      <c r="K56" s="1039"/>
    </row>
    <row r="57" spans="1:11" x14ac:dyDescent="0.25">
      <c r="A57" s="452" t="s">
        <v>487</v>
      </c>
      <c r="B57" s="453"/>
      <c r="C57" s="164">
        <v>128</v>
      </c>
      <c r="D57" s="165">
        <v>0</v>
      </c>
      <c r="E57" s="195">
        <v>128</v>
      </c>
      <c r="F57" s="409"/>
      <c r="G57" s="195">
        <v>159330.29999999999</v>
      </c>
      <c r="H57" s="409"/>
      <c r="I57" s="170">
        <v>1244.7679687499999</v>
      </c>
      <c r="J57" s="380"/>
      <c r="K57" s="381"/>
    </row>
    <row r="58" spans="1:11" x14ac:dyDescent="0.25">
      <c r="A58" s="454" t="s">
        <v>488</v>
      </c>
      <c r="B58" s="455"/>
      <c r="C58" s="172">
        <v>0</v>
      </c>
      <c r="D58" s="173">
        <v>0</v>
      </c>
      <c r="E58" s="196">
        <v>0</v>
      </c>
      <c r="F58" s="411"/>
      <c r="G58" s="178">
        <v>0</v>
      </c>
      <c r="H58" s="411"/>
      <c r="I58" s="178">
        <v>0</v>
      </c>
      <c r="J58" s="374"/>
      <c r="K58" s="375"/>
    </row>
    <row r="59" spans="1:11" x14ac:dyDescent="0.25">
      <c r="A59" s="197"/>
      <c r="B59" s="198"/>
    </row>
    <row r="60" spans="1:11" x14ac:dyDescent="0.25">
      <c r="A60" s="138" t="s">
        <v>375</v>
      </c>
      <c r="B60" s="138"/>
      <c r="C60" s="138"/>
      <c r="D60" s="138"/>
      <c r="E60" s="138"/>
      <c r="F60" s="138"/>
      <c r="G60" s="138"/>
      <c r="H60" s="138"/>
    </row>
    <row r="61" spans="1:11" x14ac:dyDescent="0.25">
      <c r="A61" s="138" t="s">
        <v>349</v>
      </c>
      <c r="B61" s="138"/>
      <c r="C61" s="138"/>
      <c r="D61" s="138"/>
      <c r="E61" s="138"/>
      <c r="F61" s="138"/>
      <c r="G61" s="138"/>
      <c r="H61" s="138"/>
    </row>
    <row r="62" spans="1:11" x14ac:dyDescent="0.25">
      <c r="A62" s="199" t="s">
        <v>1021</v>
      </c>
      <c r="B62" s="138"/>
      <c r="C62" s="138"/>
      <c r="D62" s="138"/>
      <c r="E62" s="138"/>
      <c r="F62" s="138"/>
      <c r="G62" s="138"/>
      <c r="H62" s="138"/>
    </row>
    <row r="63" spans="1:11" x14ac:dyDescent="0.25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</row>
    <row r="64" spans="1:11" ht="15.05" x14ac:dyDescent="0.25">
      <c r="A64" s="54" t="s">
        <v>885</v>
      </c>
    </row>
  </sheetData>
  <mergeCells count="12">
    <mergeCell ref="A47:B47"/>
    <mergeCell ref="A48:B48"/>
    <mergeCell ref="A38:B38"/>
    <mergeCell ref="A34:K34"/>
    <mergeCell ref="A44:K44"/>
    <mergeCell ref="A46:B46"/>
    <mergeCell ref="A56:K56"/>
    <mergeCell ref="A49:B49"/>
    <mergeCell ref="A50:B50"/>
    <mergeCell ref="A51:B51"/>
    <mergeCell ref="A53:B53"/>
    <mergeCell ref="A55:B55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6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39"/>
  <sheetViews>
    <sheetView zoomScaleNormal="100" workbookViewId="0">
      <selection activeCell="A4" sqref="A4:H36"/>
    </sheetView>
  </sheetViews>
  <sheetFormatPr defaultColWidth="9.109375" defaultRowHeight="13.15" x14ac:dyDescent="0.25"/>
  <cols>
    <col min="1" max="1" width="8.21875" style="54" customWidth="1"/>
    <col min="2" max="2" width="9.109375" style="54"/>
    <col min="3" max="3" width="9.77734375" style="54" customWidth="1"/>
    <col min="4" max="4" width="25.88671875" style="54" customWidth="1"/>
    <col min="5" max="8" width="12.77734375" style="54" customWidth="1"/>
    <col min="9" max="11" width="8.77734375" style="54" customWidth="1"/>
    <col min="12" max="16384" width="9.109375" style="54"/>
  </cols>
  <sheetData>
    <row r="2" spans="1:8" ht="15.05" x14ac:dyDescent="0.25">
      <c r="A2" s="79" t="s">
        <v>878</v>
      </c>
    </row>
    <row r="3" spans="1:8" ht="13.8" thickBot="1" x14ac:dyDescent="0.3">
      <c r="A3" s="67"/>
      <c r="B3" s="67"/>
      <c r="C3" s="67"/>
      <c r="D3" s="67"/>
      <c r="E3" s="67"/>
      <c r="F3" s="67"/>
      <c r="G3" s="67"/>
      <c r="H3" s="67"/>
    </row>
    <row r="4" spans="1:8" ht="18" customHeight="1" x14ac:dyDescent="0.25">
      <c r="A4" s="608"/>
      <c r="B4" s="609"/>
      <c r="C4" s="609"/>
      <c r="D4" s="610"/>
      <c r="E4" s="611" t="s">
        <v>1022</v>
      </c>
      <c r="F4" s="612"/>
      <c r="G4" s="613" t="s">
        <v>1023</v>
      </c>
      <c r="H4" s="614"/>
    </row>
    <row r="5" spans="1:8" x14ac:dyDescent="0.25">
      <c r="A5" s="615" t="s">
        <v>17</v>
      </c>
      <c r="B5" s="616"/>
      <c r="C5" s="616"/>
      <c r="D5" s="617"/>
      <c r="E5" s="209" t="s">
        <v>46</v>
      </c>
      <c r="F5" s="210" t="s">
        <v>46</v>
      </c>
      <c r="G5" s="211" t="s">
        <v>46</v>
      </c>
      <c r="H5" s="212" t="s">
        <v>46</v>
      </c>
    </row>
    <row r="6" spans="1:8" x14ac:dyDescent="0.25">
      <c r="A6" s="238"/>
      <c r="B6" s="239"/>
      <c r="C6" s="239"/>
      <c r="D6" s="618"/>
      <c r="E6" s="216" t="s">
        <v>623</v>
      </c>
      <c r="F6" s="217" t="s">
        <v>269</v>
      </c>
      <c r="G6" s="218" t="s">
        <v>623</v>
      </c>
      <c r="H6" s="219" t="s">
        <v>269</v>
      </c>
    </row>
    <row r="7" spans="1:8" ht="13.8" thickBot="1" x14ac:dyDescent="0.3">
      <c r="A7" s="238"/>
      <c r="B7" s="239"/>
      <c r="C7" s="239"/>
      <c r="D7" s="618"/>
      <c r="E7" s="216"/>
      <c r="F7" s="217"/>
      <c r="G7" s="218"/>
      <c r="H7" s="219"/>
    </row>
    <row r="8" spans="1:8" ht="18" customHeight="1" thickTop="1" x14ac:dyDescent="0.25">
      <c r="A8" s="619" t="s">
        <v>270</v>
      </c>
      <c r="B8" s="620"/>
      <c r="C8" s="620"/>
      <c r="D8" s="621"/>
      <c r="E8" s="622">
        <f>SUM(E9+E14)</f>
        <v>0</v>
      </c>
      <c r="F8" s="623">
        <f>SUM(F9+F14)</f>
        <v>0</v>
      </c>
      <c r="G8" s="624">
        <f>SUM(G9+G14)</f>
        <v>0</v>
      </c>
      <c r="H8" s="625">
        <f>SUM(H9+H14)</f>
        <v>0</v>
      </c>
    </row>
    <row r="9" spans="1:8" ht="15.05" customHeight="1" x14ac:dyDescent="0.25">
      <c r="A9" s="481" t="s">
        <v>409</v>
      </c>
      <c r="B9" s="482"/>
      <c r="C9" s="482"/>
      <c r="D9" s="483"/>
      <c r="E9" s="484">
        <f>SUM(E10:E13)</f>
        <v>0</v>
      </c>
      <c r="F9" s="485">
        <f>SUM(F10:F13)</f>
        <v>0</v>
      </c>
      <c r="G9" s="486">
        <f>SUM(G10:G13)</f>
        <v>0</v>
      </c>
      <c r="H9" s="487">
        <f>SUM(H10:H13)</f>
        <v>0</v>
      </c>
    </row>
    <row r="10" spans="1:8" ht="15.05" customHeight="1" x14ac:dyDescent="0.25">
      <c r="A10" s="213" t="s">
        <v>410</v>
      </c>
      <c r="B10" s="214"/>
      <c r="C10" s="214"/>
      <c r="D10" s="215"/>
      <c r="E10" s="542">
        <v>0</v>
      </c>
      <c r="F10" s="225">
        <v>0</v>
      </c>
      <c r="G10" s="488">
        <v>0</v>
      </c>
      <c r="H10" s="226">
        <v>0</v>
      </c>
    </row>
    <row r="11" spans="1:8" ht="15.05" customHeight="1" x14ac:dyDescent="0.25">
      <c r="A11" s="213" t="s">
        <v>411</v>
      </c>
      <c r="B11" s="214"/>
      <c r="C11" s="214"/>
      <c r="D11" s="215"/>
      <c r="E11" s="542">
        <v>0</v>
      </c>
      <c r="F11" s="225">
        <v>0</v>
      </c>
      <c r="G11" s="488">
        <v>0</v>
      </c>
      <c r="H11" s="226">
        <v>0</v>
      </c>
    </row>
    <row r="12" spans="1:8" ht="15.05" customHeight="1" x14ac:dyDescent="0.25">
      <c r="A12" s="213" t="s">
        <v>412</v>
      </c>
      <c r="B12" s="214"/>
      <c r="C12" s="214"/>
      <c r="D12" s="215"/>
      <c r="E12" s="542">
        <v>0</v>
      </c>
      <c r="F12" s="225">
        <v>0</v>
      </c>
      <c r="G12" s="488">
        <v>0</v>
      </c>
      <c r="H12" s="226">
        <v>0</v>
      </c>
    </row>
    <row r="13" spans="1:8" ht="15.05" customHeight="1" x14ac:dyDescent="0.25">
      <c r="A13" s="213" t="s">
        <v>413</v>
      </c>
      <c r="B13" s="214"/>
      <c r="C13" s="214"/>
      <c r="D13" s="215"/>
      <c r="E13" s="542">
        <v>0</v>
      </c>
      <c r="F13" s="225">
        <v>0</v>
      </c>
      <c r="G13" s="488">
        <v>0</v>
      </c>
      <c r="H13" s="226">
        <v>0</v>
      </c>
    </row>
    <row r="14" spans="1:8" ht="15.05" customHeight="1" x14ac:dyDescent="0.25">
      <c r="A14" s="492" t="s">
        <v>414</v>
      </c>
      <c r="B14" s="493"/>
      <c r="C14" s="493"/>
      <c r="D14" s="494"/>
      <c r="E14" s="491">
        <f>SUM(E15:E18)</f>
        <v>0</v>
      </c>
      <c r="F14" s="495">
        <f>SUM(F15:F18)</f>
        <v>0</v>
      </c>
      <c r="G14" s="489">
        <f>SUM(G15:G18)</f>
        <v>0</v>
      </c>
      <c r="H14" s="496">
        <f>SUM(H15:H18)</f>
        <v>0</v>
      </c>
    </row>
    <row r="15" spans="1:8" ht="15.05" customHeight="1" x14ac:dyDescent="0.25">
      <c r="A15" s="213" t="s">
        <v>415</v>
      </c>
      <c r="B15" s="214"/>
      <c r="C15" s="214"/>
      <c r="D15" s="215"/>
      <c r="E15" s="678"/>
      <c r="F15" s="227"/>
      <c r="G15" s="488"/>
      <c r="H15" s="226"/>
    </row>
    <row r="16" spans="1:8" ht="15.05" customHeight="1" x14ac:dyDescent="0.25">
      <c r="A16" s="213" t="s">
        <v>416</v>
      </c>
      <c r="B16" s="214"/>
      <c r="C16" s="214"/>
      <c r="D16" s="215"/>
      <c r="E16" s="542">
        <v>0</v>
      </c>
      <c r="F16" s="228">
        <v>0</v>
      </c>
      <c r="G16" s="488">
        <v>0</v>
      </c>
      <c r="H16" s="226">
        <v>0</v>
      </c>
    </row>
    <row r="17" spans="1:8" ht="15.05" customHeight="1" x14ac:dyDescent="0.25">
      <c r="A17" s="213" t="s">
        <v>417</v>
      </c>
      <c r="B17" s="214"/>
      <c r="C17" s="214"/>
      <c r="D17" s="215"/>
      <c r="E17" s="542">
        <v>0</v>
      </c>
      <c r="F17" s="228">
        <v>0</v>
      </c>
      <c r="G17" s="488">
        <v>0</v>
      </c>
      <c r="H17" s="226">
        <v>0</v>
      </c>
    </row>
    <row r="18" spans="1:8" ht="15.05" customHeight="1" thickBot="1" x14ac:dyDescent="0.3">
      <c r="A18" s="213" t="s">
        <v>418</v>
      </c>
      <c r="B18" s="214"/>
      <c r="C18" s="214"/>
      <c r="D18" s="215"/>
      <c r="E18" s="542">
        <v>0</v>
      </c>
      <c r="F18" s="228">
        <v>0</v>
      </c>
      <c r="G18" s="488">
        <v>0</v>
      </c>
      <c r="H18" s="226">
        <v>0</v>
      </c>
    </row>
    <row r="19" spans="1:8" ht="18" customHeight="1" thickTop="1" thickBot="1" x14ac:dyDescent="0.3">
      <c r="A19" s="626" t="s">
        <v>692</v>
      </c>
      <c r="B19" s="627"/>
      <c r="C19" s="627"/>
      <c r="D19" s="627"/>
      <c r="E19" s="628">
        <v>0</v>
      </c>
      <c r="F19" s="629">
        <v>0</v>
      </c>
      <c r="G19" s="630">
        <v>0</v>
      </c>
      <c r="H19" s="631">
        <v>0</v>
      </c>
    </row>
    <row r="20" spans="1:8" ht="18" customHeight="1" thickTop="1" thickBot="1" x14ac:dyDescent="0.3">
      <c r="A20" s="626" t="s">
        <v>734</v>
      </c>
      <c r="B20" s="627"/>
      <c r="C20" s="627"/>
      <c r="D20" s="627"/>
      <c r="E20" s="628">
        <v>0</v>
      </c>
      <c r="F20" s="629">
        <v>0</v>
      </c>
      <c r="G20" s="630">
        <v>0</v>
      </c>
      <c r="H20" s="631">
        <v>0</v>
      </c>
    </row>
    <row r="21" spans="1:8" ht="18" customHeight="1" thickTop="1" x14ac:dyDescent="0.25">
      <c r="A21" s="632" t="s">
        <v>674</v>
      </c>
      <c r="B21" s="633"/>
      <c r="C21" s="633"/>
      <c r="D21" s="633"/>
      <c r="E21" s="634">
        <f>SUM(E22:E35)</f>
        <v>28</v>
      </c>
      <c r="F21" s="635">
        <f>SUM(F22:F35)</f>
        <v>30</v>
      </c>
      <c r="G21" s="636">
        <f>SUM(G22:G35)</f>
        <v>71</v>
      </c>
      <c r="H21" s="637">
        <f>SUM(H22:H35)</f>
        <v>81</v>
      </c>
    </row>
    <row r="22" spans="1:8" ht="18" customHeight="1" x14ac:dyDescent="0.25">
      <c r="A22" s="213" t="s">
        <v>419</v>
      </c>
      <c r="B22" s="214"/>
      <c r="C22" s="214"/>
      <c r="D22" s="214"/>
      <c r="E22" s="678">
        <v>0</v>
      </c>
      <c r="F22" s="230">
        <v>0</v>
      </c>
      <c r="G22" s="490">
        <v>0</v>
      </c>
      <c r="H22" s="229">
        <v>0</v>
      </c>
    </row>
    <row r="23" spans="1:8" ht="15.05" customHeight="1" x14ac:dyDescent="0.25">
      <c r="A23" s="1052" t="s">
        <v>666</v>
      </c>
      <c r="B23" s="1053"/>
      <c r="C23" s="1053"/>
      <c r="D23" s="1054"/>
      <c r="E23" s="1055">
        <v>0</v>
      </c>
      <c r="F23" s="1056">
        <v>0</v>
      </c>
      <c r="G23" s="1057">
        <v>0</v>
      </c>
      <c r="H23" s="1058">
        <v>0</v>
      </c>
    </row>
    <row r="24" spans="1:8" ht="15.05" customHeight="1" x14ac:dyDescent="0.25">
      <c r="A24" s="1052" t="s">
        <v>667</v>
      </c>
      <c r="B24" s="1053"/>
      <c r="C24" s="1053"/>
      <c r="D24" s="1054"/>
      <c r="E24" s="1055"/>
      <c r="F24" s="1056"/>
      <c r="G24" s="1057"/>
      <c r="H24" s="1058"/>
    </row>
    <row r="25" spans="1:8" ht="15.05" customHeight="1" x14ac:dyDescent="0.25">
      <c r="A25" s="213" t="s">
        <v>768</v>
      </c>
      <c r="B25" s="214"/>
      <c r="C25" s="214"/>
      <c r="D25" s="214"/>
      <c r="E25" s="542">
        <v>0</v>
      </c>
      <c r="F25" s="225">
        <v>0</v>
      </c>
      <c r="G25" s="488">
        <v>0</v>
      </c>
      <c r="H25" s="226">
        <v>0</v>
      </c>
    </row>
    <row r="26" spans="1:8" ht="15.05" customHeight="1" x14ac:dyDescent="0.25">
      <c r="A26" s="213" t="s">
        <v>600</v>
      </c>
      <c r="B26" s="214"/>
      <c r="C26" s="214"/>
      <c r="D26" s="214"/>
      <c r="E26" s="542">
        <v>0</v>
      </c>
      <c r="F26" s="225">
        <v>0</v>
      </c>
      <c r="G26" s="488"/>
      <c r="H26" s="226"/>
    </row>
    <row r="27" spans="1:8" ht="15.05" customHeight="1" x14ac:dyDescent="0.25">
      <c r="A27" s="213" t="s">
        <v>668</v>
      </c>
      <c r="B27" s="214"/>
      <c r="C27" s="214"/>
      <c r="D27" s="214"/>
      <c r="E27" s="678">
        <v>0</v>
      </c>
      <c r="F27" s="230">
        <v>0</v>
      </c>
      <c r="G27" s="490">
        <v>0</v>
      </c>
      <c r="H27" s="229">
        <v>0</v>
      </c>
    </row>
    <row r="28" spans="1:8" ht="15.05" customHeight="1" x14ac:dyDescent="0.25">
      <c r="A28" s="213" t="s">
        <v>420</v>
      </c>
      <c r="B28" s="214"/>
      <c r="C28" s="214"/>
      <c r="D28" s="214"/>
      <c r="E28" s="542">
        <v>0</v>
      </c>
      <c r="F28" s="225">
        <v>0</v>
      </c>
      <c r="G28" s="490">
        <v>0</v>
      </c>
      <c r="H28" s="229">
        <v>0</v>
      </c>
    </row>
    <row r="29" spans="1:8" ht="15.05" customHeight="1" x14ac:dyDescent="0.25">
      <c r="A29" s="213" t="s">
        <v>271</v>
      </c>
      <c r="B29" s="214"/>
      <c r="C29" s="214"/>
      <c r="D29" s="214"/>
      <c r="E29" s="678">
        <v>2</v>
      </c>
      <c r="F29" s="230">
        <v>1</v>
      </c>
      <c r="G29" s="490">
        <v>6</v>
      </c>
      <c r="H29" s="229">
        <v>2</v>
      </c>
    </row>
    <row r="30" spans="1:8" ht="15.05" customHeight="1" x14ac:dyDescent="0.25">
      <c r="A30" s="213" t="s">
        <v>669</v>
      </c>
      <c r="B30" s="214"/>
      <c r="C30" s="214"/>
      <c r="D30" s="214"/>
      <c r="E30" s="678">
        <v>11</v>
      </c>
      <c r="F30" s="230">
        <v>11</v>
      </c>
      <c r="G30" s="490">
        <v>25</v>
      </c>
      <c r="H30" s="229">
        <v>25</v>
      </c>
    </row>
    <row r="31" spans="1:8" ht="15.05" customHeight="1" x14ac:dyDescent="0.25">
      <c r="A31" s="213" t="s">
        <v>775</v>
      </c>
      <c r="B31" s="214"/>
      <c r="C31" s="214"/>
      <c r="D31" s="214"/>
      <c r="E31" s="678">
        <v>2</v>
      </c>
      <c r="F31" s="230">
        <v>2</v>
      </c>
      <c r="G31" s="490">
        <v>5</v>
      </c>
      <c r="H31" s="229">
        <v>5</v>
      </c>
    </row>
    <row r="32" spans="1:8" ht="15.05" customHeight="1" x14ac:dyDescent="0.25">
      <c r="A32" s="213" t="s">
        <v>769</v>
      </c>
      <c r="B32" s="214"/>
      <c r="C32" s="214"/>
      <c r="D32" s="214"/>
      <c r="E32" s="678">
        <v>0</v>
      </c>
      <c r="F32" s="230">
        <v>0</v>
      </c>
      <c r="G32" s="490">
        <v>0</v>
      </c>
      <c r="H32" s="229">
        <v>0</v>
      </c>
    </row>
    <row r="33" spans="1:8" ht="15.05" customHeight="1" x14ac:dyDescent="0.25">
      <c r="A33" s="213" t="s">
        <v>770</v>
      </c>
      <c r="B33" s="214"/>
      <c r="C33" s="214"/>
      <c r="D33" s="214"/>
      <c r="E33" s="678">
        <v>2</v>
      </c>
      <c r="F33" s="230">
        <v>5</v>
      </c>
      <c r="G33" s="490">
        <v>6</v>
      </c>
      <c r="H33" s="229">
        <v>20</v>
      </c>
    </row>
    <row r="34" spans="1:8" ht="15.05" customHeight="1" x14ac:dyDescent="0.25">
      <c r="A34" s="213" t="s">
        <v>670</v>
      </c>
      <c r="B34" s="214"/>
      <c r="C34" s="214"/>
      <c r="D34" s="214"/>
      <c r="E34" s="678">
        <v>0</v>
      </c>
      <c r="F34" s="230">
        <v>0</v>
      </c>
      <c r="G34" s="490">
        <v>0</v>
      </c>
      <c r="H34" s="229">
        <v>0</v>
      </c>
    </row>
    <row r="35" spans="1:8" ht="15.05" customHeight="1" thickBot="1" x14ac:dyDescent="0.3">
      <c r="A35" s="213" t="s">
        <v>601</v>
      </c>
      <c r="B35" s="214"/>
      <c r="C35" s="214"/>
      <c r="D35" s="214"/>
      <c r="E35" s="678">
        <v>11</v>
      </c>
      <c r="F35" s="230">
        <v>11</v>
      </c>
      <c r="G35" s="490">
        <v>29</v>
      </c>
      <c r="H35" s="229">
        <v>29</v>
      </c>
    </row>
    <row r="36" spans="1:8" ht="22.55" customHeight="1" thickTop="1" thickBot="1" x14ac:dyDescent="0.3">
      <c r="A36" s="638" t="s">
        <v>19</v>
      </c>
      <c r="B36" s="639"/>
      <c r="C36" s="639"/>
      <c r="D36" s="639"/>
      <c r="E36" s="640">
        <f>SUM(E8+E19+E20+E21)</f>
        <v>28</v>
      </c>
      <c r="F36" s="641">
        <f>SUM(F8+F19+F20+F21)</f>
        <v>30</v>
      </c>
      <c r="G36" s="642">
        <f>SUM(G8+G19+G20+G21)</f>
        <v>71</v>
      </c>
      <c r="H36" s="643">
        <f>SUM(H8+H19+H20+H21)</f>
        <v>81</v>
      </c>
    </row>
    <row r="38" spans="1:8" ht="25.55" customHeight="1" x14ac:dyDescent="0.25">
      <c r="A38" s="1051" t="s">
        <v>887</v>
      </c>
      <c r="B38" s="1051"/>
      <c r="C38" s="1051"/>
      <c r="D38" s="1051"/>
      <c r="E38" s="1051"/>
      <c r="F38" s="1051"/>
      <c r="G38" s="1051"/>
      <c r="H38" s="1051"/>
    </row>
    <row r="39" spans="1:8" ht="12.7" customHeight="1" x14ac:dyDescent="0.25">
      <c r="C39" s="231"/>
      <c r="D39" s="231"/>
      <c r="E39" s="231"/>
      <c r="F39" s="231"/>
      <c r="G39" s="231"/>
      <c r="H39" s="231"/>
    </row>
  </sheetData>
  <mergeCells count="7">
    <mergeCell ref="A38:H38"/>
    <mergeCell ref="A24:D24"/>
    <mergeCell ref="E23:E24"/>
    <mergeCell ref="F23:F24"/>
    <mergeCell ref="G23:G24"/>
    <mergeCell ref="H23:H24"/>
    <mergeCell ref="A23:D23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L46" sqref="L46"/>
    </sheetView>
  </sheetViews>
  <sheetFormatPr defaultColWidth="9.109375" defaultRowHeight="13.15" x14ac:dyDescent="0.25"/>
  <cols>
    <col min="1" max="1" width="10.77734375" style="54" customWidth="1"/>
    <col min="2" max="2" width="13.77734375" style="54" customWidth="1"/>
    <col min="3" max="3" width="14.33203125" style="54" customWidth="1"/>
    <col min="4" max="4" width="12.77734375" style="54" customWidth="1"/>
    <col min="5" max="8" width="10.77734375" style="54" customWidth="1"/>
    <col min="9" max="16384" width="9.109375" style="54"/>
  </cols>
  <sheetData>
    <row r="1" spans="1:8" ht="15.05" x14ac:dyDescent="0.25">
      <c r="A1" s="79" t="s">
        <v>879</v>
      </c>
    </row>
    <row r="2" spans="1:8" ht="12.7" customHeight="1" thickBot="1" x14ac:dyDescent="0.3"/>
    <row r="3" spans="1:8" ht="18" customHeight="1" x14ac:dyDescent="0.25">
      <c r="A3" s="200"/>
      <c r="B3" s="201"/>
      <c r="C3" s="201"/>
      <c r="D3" s="202"/>
      <c r="E3" s="611" t="s">
        <v>1022</v>
      </c>
      <c r="F3" s="612"/>
      <c r="G3" s="644" t="s">
        <v>1024</v>
      </c>
      <c r="H3" s="614"/>
    </row>
    <row r="4" spans="1:8" x14ac:dyDescent="0.25">
      <c r="A4" s="615" t="s">
        <v>17</v>
      </c>
      <c r="B4" s="616"/>
      <c r="C4" s="616"/>
      <c r="D4" s="208"/>
      <c r="E4" s="209" t="s">
        <v>46</v>
      </c>
      <c r="F4" s="210" t="s">
        <v>46</v>
      </c>
      <c r="G4" s="211" t="s">
        <v>46</v>
      </c>
      <c r="H4" s="212" t="s">
        <v>46</v>
      </c>
    </row>
    <row r="5" spans="1:8" x14ac:dyDescent="0.25">
      <c r="A5" s="213"/>
      <c r="B5" s="214"/>
      <c r="C5" s="214"/>
      <c r="D5" s="215"/>
      <c r="E5" s="216" t="s">
        <v>623</v>
      </c>
      <c r="F5" s="217" t="s">
        <v>269</v>
      </c>
      <c r="G5" s="218" t="s">
        <v>623</v>
      </c>
      <c r="H5" s="219" t="s">
        <v>269</v>
      </c>
    </row>
    <row r="6" spans="1:8" ht="13.8" thickBot="1" x14ac:dyDescent="0.3">
      <c r="A6" s="213"/>
      <c r="B6" s="214"/>
      <c r="C6" s="214"/>
      <c r="D6" s="215"/>
      <c r="E6" s="216"/>
      <c r="F6" s="217"/>
      <c r="G6" s="218"/>
      <c r="H6" s="219"/>
    </row>
    <row r="7" spans="1:8" ht="18" customHeight="1" thickTop="1" thickBot="1" x14ac:dyDescent="0.3">
      <c r="A7" s="645" t="s">
        <v>19</v>
      </c>
      <c r="B7" s="646"/>
      <c r="C7" s="646"/>
      <c r="D7" s="647"/>
      <c r="E7" s="648">
        <f>SUM(E8:E14)</f>
        <v>133</v>
      </c>
      <c r="F7" s="649">
        <f>SUM(F8:F14)</f>
        <v>57</v>
      </c>
      <c r="G7" s="650">
        <f>SUM(G8:G14)</f>
        <v>375</v>
      </c>
      <c r="H7" s="651">
        <f>SUM(H8:H14)</f>
        <v>135</v>
      </c>
    </row>
    <row r="8" spans="1:8" ht="15.05" customHeight="1" thickTop="1" x14ac:dyDescent="0.25">
      <c r="A8" s="213" t="s">
        <v>771</v>
      </c>
      <c r="B8" s="214"/>
      <c r="C8" s="214"/>
      <c r="D8" s="214"/>
      <c r="E8" s="582">
        <v>96</v>
      </c>
      <c r="F8" s="225">
        <v>0</v>
      </c>
      <c r="G8" s="679">
        <v>277</v>
      </c>
      <c r="H8" s="226">
        <v>0</v>
      </c>
    </row>
    <row r="9" spans="1:8" ht="15.05" customHeight="1" x14ac:dyDescent="0.25">
      <c r="A9" s="213" t="s">
        <v>772</v>
      </c>
      <c r="B9" s="214"/>
      <c r="C9" s="214"/>
      <c r="D9" s="215"/>
      <c r="E9" s="582">
        <v>10</v>
      </c>
      <c r="F9" s="237">
        <v>10</v>
      </c>
      <c r="G9" s="679">
        <v>26</v>
      </c>
      <c r="H9" s="229">
        <v>26</v>
      </c>
    </row>
    <row r="10" spans="1:8" ht="15.05" customHeight="1" x14ac:dyDescent="0.25">
      <c r="A10" s="213" t="s">
        <v>626</v>
      </c>
      <c r="B10" s="214"/>
      <c r="C10" s="214"/>
      <c r="D10" s="214"/>
      <c r="E10" s="582">
        <v>12</v>
      </c>
      <c r="F10" s="237">
        <v>32</v>
      </c>
      <c r="G10" s="679">
        <v>27</v>
      </c>
      <c r="H10" s="229">
        <v>64</v>
      </c>
    </row>
    <row r="11" spans="1:8" ht="15.05" customHeight="1" x14ac:dyDescent="0.25">
      <c r="A11" s="213" t="s">
        <v>773</v>
      </c>
      <c r="B11" s="214"/>
      <c r="C11" s="214"/>
      <c r="D11" s="214"/>
      <c r="E11" s="582">
        <v>15</v>
      </c>
      <c r="F11" s="237">
        <v>15</v>
      </c>
      <c r="G11" s="679">
        <v>45</v>
      </c>
      <c r="H11" s="229">
        <v>45</v>
      </c>
    </row>
    <row r="12" spans="1:8" ht="15.05" customHeight="1" x14ac:dyDescent="0.25">
      <c r="A12" s="238" t="s">
        <v>627</v>
      </c>
      <c r="B12" s="239"/>
      <c r="C12" s="239"/>
      <c r="D12" s="240"/>
      <c r="E12" s="503"/>
      <c r="F12" s="241"/>
      <c r="G12" s="501"/>
      <c r="H12" s="242"/>
    </row>
    <row r="13" spans="1:8" ht="15.05" customHeight="1" x14ac:dyDescent="0.25">
      <c r="A13" s="243" t="s">
        <v>400</v>
      </c>
      <c r="B13" s="214"/>
      <c r="C13" s="214"/>
      <c r="D13" s="214"/>
      <c r="E13" s="410">
        <v>0</v>
      </c>
      <c r="F13" s="661">
        <v>0</v>
      </c>
      <c r="G13" s="662">
        <v>0</v>
      </c>
      <c r="H13" s="226">
        <v>0</v>
      </c>
    </row>
    <row r="14" spans="1:8" ht="15.05" customHeight="1" thickBot="1" x14ac:dyDescent="0.3">
      <c r="A14" s="244" t="s">
        <v>774</v>
      </c>
      <c r="B14" s="245"/>
      <c r="C14" s="245"/>
      <c r="D14" s="246"/>
      <c r="E14" s="504">
        <v>0</v>
      </c>
      <c r="F14" s="247">
        <v>0</v>
      </c>
      <c r="G14" s="502">
        <v>0</v>
      </c>
      <c r="H14" s="248">
        <v>0</v>
      </c>
    </row>
    <row r="15" spans="1:8" ht="11.3" customHeight="1" x14ac:dyDescent="0.25">
      <c r="A15" s="138"/>
      <c r="B15" s="138"/>
      <c r="C15" s="138"/>
      <c r="D15" s="138"/>
      <c r="E15" s="138"/>
      <c r="F15" s="138"/>
      <c r="G15" s="138"/>
      <c r="H15" s="138"/>
    </row>
    <row r="16" spans="1:8" ht="15.05" x14ac:dyDescent="0.25">
      <c r="A16" s="79" t="s">
        <v>1025</v>
      </c>
      <c r="B16" s="138"/>
      <c r="C16" s="138"/>
      <c r="D16" s="138"/>
      <c r="E16" s="138"/>
      <c r="F16" s="138"/>
      <c r="G16" s="138"/>
    </row>
    <row r="17" spans="1:8" ht="13.65" customHeight="1" thickBot="1" x14ac:dyDescent="0.3">
      <c r="A17" s="138"/>
      <c r="B17" s="138"/>
      <c r="C17" s="138"/>
      <c r="D17" s="138"/>
      <c r="E17" s="138"/>
      <c r="F17" s="138"/>
      <c r="G17" s="138"/>
      <c r="H17" s="138"/>
    </row>
    <row r="18" spans="1:8" x14ac:dyDescent="0.25">
      <c r="A18" s="652"/>
      <c r="B18" s="249"/>
      <c r="C18" s="249"/>
      <c r="D18" s="250" t="s">
        <v>272</v>
      </c>
      <c r="E18" s="251" t="s">
        <v>273</v>
      </c>
      <c r="F18" s="252"/>
      <c r="G18" s="251"/>
      <c r="H18" s="253" t="s">
        <v>274</v>
      </c>
    </row>
    <row r="19" spans="1:8" x14ac:dyDescent="0.25">
      <c r="A19" s="653" t="s">
        <v>17</v>
      </c>
      <c r="B19" s="254"/>
      <c r="C19" s="254"/>
      <c r="D19" s="216"/>
      <c r="E19" s="255" t="s">
        <v>275</v>
      </c>
      <c r="F19" s="216" t="s">
        <v>276</v>
      </c>
      <c r="G19" s="255" t="s">
        <v>277</v>
      </c>
      <c r="H19" s="256" t="s">
        <v>278</v>
      </c>
    </row>
    <row r="20" spans="1:8" ht="13.8" thickBot="1" x14ac:dyDescent="0.3">
      <c r="A20" s="654"/>
      <c r="B20" s="254"/>
      <c r="C20" s="254"/>
      <c r="D20" s="216"/>
      <c r="E20" s="255"/>
      <c r="F20" s="216"/>
      <c r="G20" s="255"/>
      <c r="H20" s="256"/>
    </row>
    <row r="21" spans="1:8" ht="18" customHeight="1" thickTop="1" thickBot="1" x14ac:dyDescent="0.3">
      <c r="A21" s="645" t="s">
        <v>19</v>
      </c>
      <c r="B21" s="647"/>
      <c r="C21" s="655">
        <f>SUM(C22,C27,C32)</f>
        <v>29</v>
      </c>
      <c r="D21" s="648">
        <f>SUM(D22,D27,D32)</f>
        <v>16</v>
      </c>
      <c r="E21" s="655">
        <f>SUM(E22,E27,E32)</f>
        <v>3</v>
      </c>
      <c r="F21" s="648">
        <f>SUM(F22,F27,F32)</f>
        <v>7</v>
      </c>
      <c r="G21" s="655">
        <f>SUM(G22,G27,G32)</f>
        <v>0</v>
      </c>
      <c r="H21" s="656">
        <f>SUM(H22+H27+H32)</f>
        <v>3</v>
      </c>
    </row>
    <row r="22" spans="1:8" ht="15.05" customHeight="1" thickTop="1" x14ac:dyDescent="0.25">
      <c r="A22" s="497" t="s">
        <v>279</v>
      </c>
      <c r="B22" s="378"/>
      <c r="C22" s="736">
        <f t="shared" ref="C22:H22" si="0">SUM(C23:C26)</f>
        <v>0</v>
      </c>
      <c r="D22" s="722">
        <f>SUM(D23:D26)</f>
        <v>0</v>
      </c>
      <c r="E22" s="736">
        <f t="shared" si="0"/>
        <v>0</v>
      </c>
      <c r="F22" s="722">
        <f t="shared" si="0"/>
        <v>0</v>
      </c>
      <c r="G22" s="736">
        <f t="shared" si="0"/>
        <v>0</v>
      </c>
      <c r="H22" s="498">
        <f t="shared" si="0"/>
        <v>0</v>
      </c>
    </row>
    <row r="23" spans="1:8" ht="15.05" customHeight="1" x14ac:dyDescent="0.25">
      <c r="A23" s="258" t="s">
        <v>280</v>
      </c>
      <c r="B23" s="215"/>
      <c r="C23" s="499">
        <v>0</v>
      </c>
      <c r="D23" s="259">
        <v>0</v>
      </c>
      <c r="E23" s="260">
        <v>0</v>
      </c>
      <c r="F23" s="259">
        <v>0</v>
      </c>
      <c r="G23" s="260">
        <v>0</v>
      </c>
      <c r="H23" s="261">
        <v>0</v>
      </c>
    </row>
    <row r="24" spans="1:8" ht="15.05" customHeight="1" x14ac:dyDescent="0.25">
      <c r="A24" s="258" t="s">
        <v>281</v>
      </c>
      <c r="B24" s="215"/>
      <c r="C24" s="499">
        <v>0</v>
      </c>
      <c r="D24" s="259">
        <v>0</v>
      </c>
      <c r="E24" s="260">
        <v>0</v>
      </c>
      <c r="F24" s="259">
        <v>0</v>
      </c>
      <c r="G24" s="260">
        <v>0</v>
      </c>
      <c r="H24" s="261">
        <v>0</v>
      </c>
    </row>
    <row r="25" spans="1:8" ht="15.05" customHeight="1" x14ac:dyDescent="0.25">
      <c r="A25" s="258" t="s">
        <v>282</v>
      </c>
      <c r="B25" s="215"/>
      <c r="C25" s="499">
        <v>0</v>
      </c>
      <c r="D25" s="259">
        <v>0</v>
      </c>
      <c r="E25" s="260">
        <v>0</v>
      </c>
      <c r="F25" s="259">
        <v>0</v>
      </c>
      <c r="G25" s="260">
        <v>0</v>
      </c>
      <c r="H25" s="261">
        <v>0</v>
      </c>
    </row>
    <row r="26" spans="1:8" ht="15.05" customHeight="1" x14ac:dyDescent="0.25">
      <c r="A26" s="258" t="s">
        <v>283</v>
      </c>
      <c r="B26" s="215"/>
      <c r="C26" s="499">
        <v>0</v>
      </c>
      <c r="D26" s="259">
        <v>0</v>
      </c>
      <c r="E26" s="260">
        <v>0</v>
      </c>
      <c r="F26" s="259">
        <v>0</v>
      </c>
      <c r="G26" s="260">
        <v>0</v>
      </c>
      <c r="H26" s="261">
        <v>0</v>
      </c>
    </row>
    <row r="27" spans="1:8" ht="15.05" customHeight="1" x14ac:dyDescent="0.25">
      <c r="A27" s="497" t="s">
        <v>284</v>
      </c>
      <c r="B27" s="378"/>
      <c r="C27" s="736">
        <f t="shared" ref="C27:H27" si="1">SUM(C28:C31)</f>
        <v>0</v>
      </c>
      <c r="D27" s="722">
        <f>SUM(D28:D31)</f>
        <v>0</v>
      </c>
      <c r="E27" s="736">
        <f t="shared" si="1"/>
        <v>0</v>
      </c>
      <c r="F27" s="722">
        <f t="shared" si="1"/>
        <v>0</v>
      </c>
      <c r="G27" s="736">
        <f t="shared" si="1"/>
        <v>0</v>
      </c>
      <c r="H27" s="498">
        <f t="shared" si="1"/>
        <v>0</v>
      </c>
    </row>
    <row r="28" spans="1:8" ht="15.05" customHeight="1" x14ac:dyDescent="0.25">
      <c r="A28" s="262" t="s">
        <v>424</v>
      </c>
      <c r="B28" s="215"/>
      <c r="C28" s="499">
        <v>0</v>
      </c>
      <c r="D28" s="259">
        <f>C28-(E28+F28+G28+H28)</f>
        <v>0</v>
      </c>
      <c r="E28" s="260">
        <v>0</v>
      </c>
      <c r="F28" s="259">
        <v>0</v>
      </c>
      <c r="G28" s="260">
        <v>0</v>
      </c>
      <c r="H28" s="261">
        <v>0</v>
      </c>
    </row>
    <row r="29" spans="1:8" ht="15.05" customHeight="1" x14ac:dyDescent="0.25">
      <c r="A29" s="262" t="s">
        <v>425</v>
      </c>
      <c r="B29" s="215"/>
      <c r="C29" s="499">
        <v>0</v>
      </c>
      <c r="D29" s="259">
        <v>0</v>
      </c>
      <c r="E29" s="260">
        <v>0</v>
      </c>
      <c r="F29" s="259">
        <v>0</v>
      </c>
      <c r="G29" s="260">
        <v>0</v>
      </c>
      <c r="H29" s="261">
        <v>0</v>
      </c>
    </row>
    <row r="30" spans="1:8" ht="15.05" customHeight="1" x14ac:dyDescent="0.25">
      <c r="A30" s="262" t="s">
        <v>426</v>
      </c>
      <c r="B30" s="215"/>
      <c r="C30" s="499">
        <v>0</v>
      </c>
      <c r="D30" s="259">
        <v>0</v>
      </c>
      <c r="E30" s="260">
        <v>0</v>
      </c>
      <c r="F30" s="259">
        <v>0</v>
      </c>
      <c r="G30" s="260">
        <v>0</v>
      </c>
      <c r="H30" s="261">
        <v>0</v>
      </c>
    </row>
    <row r="31" spans="1:8" ht="15.05" customHeight="1" x14ac:dyDescent="0.25">
      <c r="A31" s="262" t="s">
        <v>776</v>
      </c>
      <c r="B31" s="215"/>
      <c r="C31" s="499">
        <v>0</v>
      </c>
      <c r="D31" s="259">
        <v>0</v>
      </c>
      <c r="E31" s="260">
        <v>0</v>
      </c>
      <c r="F31" s="259">
        <v>0</v>
      </c>
      <c r="G31" s="260">
        <v>0</v>
      </c>
      <c r="H31" s="261">
        <v>0</v>
      </c>
    </row>
    <row r="32" spans="1:8" ht="15.05" customHeight="1" x14ac:dyDescent="0.25">
      <c r="A32" s="497" t="s">
        <v>285</v>
      </c>
      <c r="B32" s="378"/>
      <c r="C32" s="736">
        <f t="shared" ref="C32:H32" si="2">SUM(C33:C35)</f>
        <v>29</v>
      </c>
      <c r="D32" s="722">
        <v>16</v>
      </c>
      <c r="E32" s="736">
        <f t="shared" si="2"/>
        <v>3</v>
      </c>
      <c r="F32" s="722">
        <f t="shared" si="2"/>
        <v>7</v>
      </c>
      <c r="G32" s="736">
        <f t="shared" si="2"/>
        <v>0</v>
      </c>
      <c r="H32" s="498">
        <f t="shared" si="2"/>
        <v>3</v>
      </c>
    </row>
    <row r="33" spans="1:8" ht="15.05" customHeight="1" x14ac:dyDescent="0.25">
      <c r="A33" s="258" t="s">
        <v>336</v>
      </c>
      <c r="B33" s="215"/>
      <c r="C33" s="499">
        <v>0</v>
      </c>
      <c r="D33" s="259">
        <f>C33-(E33+F33+G33+H33)</f>
        <v>0</v>
      </c>
      <c r="E33" s="260">
        <v>0</v>
      </c>
      <c r="F33" s="259">
        <v>0</v>
      </c>
      <c r="G33" s="260">
        <v>0</v>
      </c>
      <c r="H33" s="261">
        <v>0</v>
      </c>
    </row>
    <row r="34" spans="1:8" ht="15.05" customHeight="1" x14ac:dyDescent="0.25">
      <c r="A34" s="258" t="s">
        <v>286</v>
      </c>
      <c r="B34" s="215"/>
      <c r="C34" s="499">
        <v>0</v>
      </c>
      <c r="D34" s="259">
        <f>C34-(E34+F34+G34+H34)</f>
        <v>0</v>
      </c>
      <c r="E34" s="260">
        <v>0</v>
      </c>
      <c r="F34" s="259">
        <v>0</v>
      </c>
      <c r="G34" s="260">
        <v>0</v>
      </c>
      <c r="H34" s="261">
        <v>0</v>
      </c>
    </row>
    <row r="35" spans="1:8" ht="15.05" customHeight="1" thickBot="1" x14ac:dyDescent="0.3">
      <c r="A35" s="263" t="s">
        <v>287</v>
      </c>
      <c r="B35" s="246"/>
      <c r="C35" s="500">
        <v>29</v>
      </c>
      <c r="D35" s="264">
        <v>16</v>
      </c>
      <c r="E35" s="265">
        <v>3</v>
      </c>
      <c r="F35" s="264">
        <v>7</v>
      </c>
      <c r="G35" s="265">
        <v>0</v>
      </c>
      <c r="H35" s="266">
        <v>3</v>
      </c>
    </row>
    <row r="36" spans="1:8" x14ac:dyDescent="0.25">
      <c r="A36" s="138"/>
      <c r="B36" s="138"/>
      <c r="C36" s="138"/>
      <c r="D36" s="138"/>
      <c r="E36" s="138"/>
      <c r="F36" s="138"/>
      <c r="G36" s="138"/>
      <c r="H36" s="138"/>
    </row>
    <row r="37" spans="1:8" ht="15.65" x14ac:dyDescent="0.3">
      <c r="A37" s="47" t="s">
        <v>1026</v>
      </c>
      <c r="B37" s="138"/>
      <c r="C37" s="138"/>
      <c r="D37" s="138"/>
      <c r="E37" s="138"/>
      <c r="F37" s="138"/>
      <c r="G37" s="138"/>
      <c r="H37" s="138"/>
    </row>
    <row r="38" spans="1:8" x14ac:dyDescent="0.25">
      <c r="A38" s="138"/>
      <c r="B38" s="138"/>
      <c r="C38" s="138"/>
      <c r="D38" s="138"/>
      <c r="E38" s="138"/>
      <c r="F38" s="138"/>
      <c r="G38" s="138"/>
      <c r="H38" s="138"/>
    </row>
    <row r="59" spans="1:1" ht="13.8" x14ac:dyDescent="0.25">
      <c r="A59" s="267" t="s">
        <v>888</v>
      </c>
    </row>
  </sheetData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4"/>
  <sheetViews>
    <sheetView zoomScaleNormal="100" workbookViewId="0">
      <selection activeCell="A38" sqref="A38:K43"/>
    </sheetView>
  </sheetViews>
  <sheetFormatPr defaultColWidth="9.109375" defaultRowHeight="13.15" x14ac:dyDescent="0.25"/>
  <cols>
    <col min="1" max="16384" width="9.109375" style="54"/>
  </cols>
  <sheetData>
    <row r="1" spans="1:11" ht="15.05" x14ac:dyDescent="0.25">
      <c r="A1" s="79" t="s">
        <v>880</v>
      </c>
    </row>
    <row r="2" spans="1:11" ht="18" customHeight="1" thickBot="1" x14ac:dyDescent="0.3"/>
    <row r="3" spans="1:11" ht="18" customHeight="1" x14ac:dyDescent="0.3">
      <c r="A3" s="268"/>
      <c r="B3" s="269"/>
      <c r="C3" s="270"/>
      <c r="D3" s="203" t="s">
        <v>1027</v>
      </c>
      <c r="E3" s="271"/>
      <c r="F3" s="271"/>
      <c r="G3" s="204"/>
      <c r="H3" s="232" t="s">
        <v>1028</v>
      </c>
      <c r="I3" s="205"/>
      <c r="J3" s="205"/>
      <c r="K3" s="206"/>
    </row>
    <row r="4" spans="1:11" ht="18.2" x14ac:dyDescent="0.35">
      <c r="A4" s="207"/>
      <c r="B4" s="272"/>
      <c r="C4" s="273"/>
      <c r="D4" s="274" t="s">
        <v>422</v>
      </c>
      <c r="E4" s="275"/>
      <c r="F4" s="274" t="s">
        <v>421</v>
      </c>
      <c r="G4" s="276"/>
      <c r="H4" s="277" t="s">
        <v>422</v>
      </c>
      <c r="I4" s="275"/>
      <c r="J4" s="274" t="s">
        <v>421</v>
      </c>
      <c r="K4" s="278"/>
    </row>
    <row r="5" spans="1:11" ht="18.2" x14ac:dyDescent="0.25">
      <c r="A5" s="279" t="s">
        <v>17</v>
      </c>
      <c r="B5" s="272"/>
      <c r="C5" s="273"/>
      <c r="D5" s="280" t="s">
        <v>47</v>
      </c>
      <c r="E5" s="281" t="s">
        <v>47</v>
      </c>
      <c r="F5" s="280" t="s">
        <v>47</v>
      </c>
      <c r="G5" s="282" t="s">
        <v>47</v>
      </c>
      <c r="H5" s="280" t="s">
        <v>47</v>
      </c>
      <c r="I5" s="281" t="s">
        <v>47</v>
      </c>
      <c r="J5" s="280" t="s">
        <v>47</v>
      </c>
      <c r="K5" s="283" t="s">
        <v>47</v>
      </c>
    </row>
    <row r="6" spans="1:11" ht="18.2" x14ac:dyDescent="0.25">
      <c r="A6" s="279"/>
      <c r="B6" s="272"/>
      <c r="C6" s="273"/>
      <c r="D6" s="280" t="s">
        <v>288</v>
      </c>
      <c r="E6" s="281" t="s">
        <v>269</v>
      </c>
      <c r="F6" s="284" t="s">
        <v>288</v>
      </c>
      <c r="G6" s="282" t="s">
        <v>269</v>
      </c>
      <c r="H6" s="284" t="s">
        <v>288</v>
      </c>
      <c r="I6" s="281" t="s">
        <v>269</v>
      </c>
      <c r="J6" s="284" t="s">
        <v>288</v>
      </c>
      <c r="K6" s="283" t="s">
        <v>269</v>
      </c>
    </row>
    <row r="7" spans="1:11" ht="13.8" thickBot="1" x14ac:dyDescent="0.3">
      <c r="A7" s="220"/>
      <c r="B7" s="221"/>
      <c r="C7" s="222"/>
      <c r="D7" s="221"/>
      <c r="E7" s="285"/>
      <c r="F7" s="286"/>
      <c r="G7" s="287"/>
      <c r="H7" s="288"/>
      <c r="I7" s="285"/>
      <c r="J7" s="286"/>
      <c r="K7" s="289"/>
    </row>
    <row r="8" spans="1:11" ht="18" customHeight="1" thickTop="1" thickBot="1" x14ac:dyDescent="0.35">
      <c r="A8" s="233" t="s">
        <v>19</v>
      </c>
      <c r="B8" s="234"/>
      <c r="C8" s="235"/>
      <c r="D8" s="906">
        <v>0</v>
      </c>
      <c r="E8" s="236">
        <v>0</v>
      </c>
      <c r="F8" s="905">
        <f t="shared" ref="F8:K8" si="0">SUM(F9+F14)</f>
        <v>0</v>
      </c>
      <c r="G8" s="908">
        <f t="shared" si="0"/>
        <v>0</v>
      </c>
      <c r="H8" s="906">
        <f>SUM(H9+H14)</f>
        <v>0</v>
      </c>
      <c r="I8" s="236">
        <f>SUM(I9+I14)</f>
        <v>0</v>
      </c>
      <c r="J8" s="905">
        <v>0</v>
      </c>
      <c r="K8" s="907">
        <f t="shared" si="0"/>
        <v>0</v>
      </c>
    </row>
    <row r="9" spans="1:11" ht="18" customHeight="1" thickTop="1" x14ac:dyDescent="0.3">
      <c r="A9" s="497" t="s">
        <v>279</v>
      </c>
      <c r="B9" s="509"/>
      <c r="C9" s="435"/>
      <c r="D9" s="510">
        <f>SUM(D10:D13)</f>
        <v>0</v>
      </c>
      <c r="E9" s="511">
        <f>SUM(E10:E13)</f>
        <v>0</v>
      </c>
      <c r="F9" s="512">
        <f t="shared" ref="F9:K9" si="1">SUM(F10:F13)</f>
        <v>0</v>
      </c>
      <c r="G9" s="510">
        <f t="shared" si="1"/>
        <v>0</v>
      </c>
      <c r="H9" s="513">
        <f>SUM(H10:H13)</f>
        <v>0</v>
      </c>
      <c r="I9" s="511">
        <f>SUM(I10:I13)</f>
        <v>0</v>
      </c>
      <c r="J9" s="512">
        <v>0</v>
      </c>
      <c r="K9" s="514">
        <f t="shared" si="1"/>
        <v>0</v>
      </c>
    </row>
    <row r="10" spans="1:11" ht="15.05" customHeight="1" x14ac:dyDescent="0.25">
      <c r="A10" s="290" t="s">
        <v>280</v>
      </c>
      <c r="D10" s="410">
        <v>0</v>
      </c>
      <c r="E10" s="291">
        <v>0</v>
      </c>
      <c r="F10" s="410">
        <v>0</v>
      </c>
      <c r="G10" s="228">
        <v>0</v>
      </c>
      <c r="H10" s="499">
        <v>0</v>
      </c>
      <c r="I10" s="292">
        <v>0</v>
      </c>
      <c r="J10" s="410">
        <v>0</v>
      </c>
      <c r="K10" s="293">
        <v>0</v>
      </c>
    </row>
    <row r="11" spans="1:11" ht="15.05" customHeight="1" x14ac:dyDescent="0.25">
      <c r="A11" s="290" t="s">
        <v>371</v>
      </c>
      <c r="D11" s="410">
        <v>0</v>
      </c>
      <c r="E11" s="291">
        <v>0</v>
      </c>
      <c r="F11" s="410">
        <v>0</v>
      </c>
      <c r="G11" s="228">
        <v>0</v>
      </c>
      <c r="H11" s="499">
        <v>0</v>
      </c>
      <c r="I11" s="292">
        <v>0</v>
      </c>
      <c r="J11" s="410">
        <v>0</v>
      </c>
      <c r="K11" s="293">
        <v>0</v>
      </c>
    </row>
    <row r="12" spans="1:11" ht="15.05" customHeight="1" x14ac:dyDescent="0.25">
      <c r="A12" s="290" t="s">
        <v>372</v>
      </c>
      <c r="D12" s="410">
        <v>0</v>
      </c>
      <c r="E12" s="291">
        <v>0</v>
      </c>
      <c r="F12" s="410">
        <v>0</v>
      </c>
      <c r="G12" s="228">
        <v>0</v>
      </c>
      <c r="H12" s="499">
        <v>0</v>
      </c>
      <c r="I12" s="292">
        <v>0</v>
      </c>
      <c r="J12" s="410">
        <v>0</v>
      </c>
      <c r="K12" s="293">
        <v>0</v>
      </c>
    </row>
    <row r="13" spans="1:11" ht="15.05" customHeight="1" x14ac:dyDescent="0.25">
      <c r="A13" s="290" t="s">
        <v>283</v>
      </c>
      <c r="D13" s="410">
        <v>0</v>
      </c>
      <c r="E13" s="291">
        <v>0</v>
      </c>
      <c r="F13" s="410">
        <v>0</v>
      </c>
      <c r="G13" s="228">
        <v>0</v>
      </c>
      <c r="H13" s="499">
        <v>0</v>
      </c>
      <c r="I13" s="292">
        <v>0</v>
      </c>
      <c r="J13" s="410">
        <v>0</v>
      </c>
      <c r="K13" s="293">
        <v>0</v>
      </c>
    </row>
    <row r="14" spans="1:11" ht="30.7" customHeight="1" x14ac:dyDescent="0.25">
      <c r="A14" s="1069" t="s">
        <v>423</v>
      </c>
      <c r="B14" s="999"/>
      <c r="C14" s="1070"/>
      <c r="D14" s="505">
        <v>0</v>
      </c>
      <c r="E14" s="506">
        <v>0</v>
      </c>
      <c r="F14" s="505">
        <v>0</v>
      </c>
      <c r="G14" s="507">
        <v>0</v>
      </c>
      <c r="H14" s="506">
        <v>0</v>
      </c>
      <c r="I14" s="505">
        <v>0</v>
      </c>
      <c r="J14" s="505">
        <v>0</v>
      </c>
      <c r="K14" s="508">
        <v>0</v>
      </c>
    </row>
    <row r="15" spans="1:11" ht="18" customHeight="1" x14ac:dyDescent="0.25"/>
    <row r="16" spans="1:11" ht="15.05" x14ac:dyDescent="0.25">
      <c r="A16" s="54" t="s">
        <v>343</v>
      </c>
      <c r="B16" s="54" t="s">
        <v>792</v>
      </c>
    </row>
    <row r="17" spans="1:11" ht="13.8" thickBot="1" x14ac:dyDescent="0.3"/>
    <row r="18" spans="1:11" ht="18" customHeight="1" x14ac:dyDescent="0.3">
      <c r="A18" s="268"/>
      <c r="B18" s="269"/>
      <c r="C18" s="270"/>
      <c r="D18" s="203" t="s">
        <v>1027</v>
      </c>
      <c r="E18" s="271"/>
      <c r="F18" s="271"/>
      <c r="G18" s="204"/>
      <c r="H18" s="232" t="s">
        <v>1028</v>
      </c>
      <c r="I18" s="205"/>
      <c r="J18" s="205"/>
      <c r="K18" s="206"/>
    </row>
    <row r="19" spans="1:11" ht="18.2" x14ac:dyDescent="0.35">
      <c r="A19" s="207" t="s">
        <v>289</v>
      </c>
      <c r="B19" s="272"/>
      <c r="C19" s="273"/>
      <c r="D19" s="294" t="s">
        <v>46</v>
      </c>
      <c r="E19" s="216" t="s">
        <v>46</v>
      </c>
      <c r="F19" s="295" t="s">
        <v>290</v>
      </c>
      <c r="G19" s="296"/>
      <c r="H19" s="297" t="s">
        <v>46</v>
      </c>
      <c r="I19" s="216" t="s">
        <v>46</v>
      </c>
      <c r="J19" s="295" t="s">
        <v>290</v>
      </c>
      <c r="K19" s="298"/>
    </row>
    <row r="20" spans="1:11" ht="18.2" x14ac:dyDescent="0.35">
      <c r="A20" s="207" t="s">
        <v>291</v>
      </c>
      <c r="B20" s="272"/>
      <c r="C20" s="273"/>
      <c r="D20" s="294" t="s">
        <v>288</v>
      </c>
      <c r="E20" s="216" t="s">
        <v>292</v>
      </c>
      <c r="F20" s="218" t="s">
        <v>293</v>
      </c>
      <c r="G20" s="294" t="s">
        <v>184</v>
      </c>
      <c r="H20" s="297" t="s">
        <v>288</v>
      </c>
      <c r="I20" s="216" t="s">
        <v>292</v>
      </c>
      <c r="J20" s="218" t="s">
        <v>293</v>
      </c>
      <c r="K20" s="219" t="s">
        <v>184</v>
      </c>
    </row>
    <row r="21" spans="1:11" x14ac:dyDescent="0.25">
      <c r="A21" s="243"/>
      <c r="B21" s="272"/>
      <c r="C21" s="273"/>
      <c r="D21" s="299"/>
      <c r="E21" s="216" t="s">
        <v>294</v>
      </c>
      <c r="F21" s="218" t="s">
        <v>189</v>
      </c>
      <c r="G21" s="294" t="s">
        <v>185</v>
      </c>
      <c r="H21" s="300"/>
      <c r="I21" s="216" t="s">
        <v>294</v>
      </c>
      <c r="J21" s="218" t="s">
        <v>189</v>
      </c>
      <c r="K21" s="219" t="s">
        <v>185</v>
      </c>
    </row>
    <row r="22" spans="1:11" ht="13.8" thickBot="1" x14ac:dyDescent="0.3">
      <c r="A22" s="220"/>
      <c r="B22" s="221"/>
      <c r="C22" s="222"/>
      <c r="D22" s="301"/>
      <c r="E22" s="302"/>
      <c r="F22" s="223"/>
      <c r="G22" s="257"/>
      <c r="H22" s="303"/>
      <c r="I22" s="302"/>
      <c r="J22" s="223"/>
      <c r="K22" s="224"/>
    </row>
    <row r="23" spans="1:11" ht="18" customHeight="1" thickTop="1" thickBot="1" x14ac:dyDescent="0.35">
      <c r="A23" s="233" t="s">
        <v>19</v>
      </c>
      <c r="B23" s="234"/>
      <c r="C23" s="235"/>
      <c r="D23" s="908">
        <v>0</v>
      </c>
      <c r="E23" s="236">
        <v>0</v>
      </c>
      <c r="F23" s="905">
        <v>0</v>
      </c>
      <c r="G23" s="908">
        <v>0</v>
      </c>
      <c r="H23" s="906">
        <v>0</v>
      </c>
      <c r="I23" s="236">
        <v>0</v>
      </c>
      <c r="J23" s="905">
        <v>0</v>
      </c>
      <c r="K23" s="907">
        <v>0</v>
      </c>
    </row>
    <row r="24" spans="1:11" ht="18" customHeight="1" thickTop="1" x14ac:dyDescent="0.25">
      <c r="A24" s="515" t="s">
        <v>779</v>
      </c>
      <c r="B24" s="374"/>
      <c r="C24" s="375"/>
      <c r="D24" s="425"/>
      <c r="E24" s="391"/>
      <c r="F24" s="547"/>
      <c r="G24" s="425"/>
      <c r="H24" s="540"/>
      <c r="I24" s="391"/>
      <c r="J24" s="547"/>
      <c r="K24" s="548"/>
    </row>
    <row r="25" spans="1:11" ht="15.05" customHeight="1" x14ac:dyDescent="0.25">
      <c r="A25" s="304" t="s">
        <v>779</v>
      </c>
      <c r="B25" s="305"/>
      <c r="C25" s="306"/>
      <c r="D25" s="307"/>
      <c r="E25" s="516"/>
      <c r="F25" s="308"/>
      <c r="G25" s="307"/>
      <c r="H25" s="309"/>
      <c r="I25" s="516"/>
      <c r="J25" s="308"/>
      <c r="K25" s="310"/>
    </row>
    <row r="26" spans="1:11" ht="18" customHeight="1" x14ac:dyDescent="0.25"/>
    <row r="27" spans="1:11" ht="15.05" x14ac:dyDescent="0.25">
      <c r="A27" s="54" t="s">
        <v>344</v>
      </c>
      <c r="B27" s="79" t="s">
        <v>793</v>
      </c>
    </row>
    <row r="28" spans="1:11" ht="13.8" thickBot="1" x14ac:dyDescent="0.3"/>
    <row r="29" spans="1:11" ht="18" customHeight="1" x14ac:dyDescent="0.3">
      <c r="A29" s="200"/>
      <c r="B29" s="201"/>
      <c r="C29" s="202"/>
      <c r="D29" s="203" t="s">
        <v>1029</v>
      </c>
      <c r="E29" s="271"/>
      <c r="F29" s="271"/>
      <c r="G29" s="204"/>
      <c r="H29" s="232" t="s">
        <v>1030</v>
      </c>
      <c r="I29" s="205"/>
      <c r="J29" s="205"/>
      <c r="K29" s="206"/>
    </row>
    <row r="30" spans="1:11" ht="18.2" x14ac:dyDescent="0.35">
      <c r="A30" s="207" t="s">
        <v>295</v>
      </c>
      <c r="B30" s="311"/>
      <c r="C30" s="208"/>
      <c r="D30" s="312" t="s">
        <v>46</v>
      </c>
      <c r="E30" s="313"/>
      <c r="F30" s="312" t="s">
        <v>46</v>
      </c>
      <c r="G30" s="314"/>
      <c r="H30" s="315" t="s">
        <v>46</v>
      </c>
      <c r="I30" s="313"/>
      <c r="J30" s="312" t="s">
        <v>47</v>
      </c>
      <c r="K30" s="316"/>
    </row>
    <row r="31" spans="1:11" ht="13.8" thickBot="1" x14ac:dyDescent="0.3">
      <c r="A31" s="317"/>
      <c r="B31" s="318"/>
      <c r="C31" s="319"/>
      <c r="D31" s="320" t="s">
        <v>288</v>
      </c>
      <c r="E31" s="321"/>
      <c r="F31" s="320" t="s">
        <v>296</v>
      </c>
      <c r="G31" s="322"/>
      <c r="H31" s="323" t="s">
        <v>288</v>
      </c>
      <c r="I31" s="321"/>
      <c r="J31" s="320" t="s">
        <v>296</v>
      </c>
      <c r="K31" s="324"/>
    </row>
    <row r="32" spans="1:11" ht="16.899999999999999" thickTop="1" thickBot="1" x14ac:dyDescent="0.35">
      <c r="A32" s="325" t="s">
        <v>19</v>
      </c>
      <c r="B32" s="326"/>
      <c r="C32" s="327"/>
      <c r="D32" s="1059">
        <f>SUM(D33:E34)</f>
        <v>0</v>
      </c>
      <c r="E32" s="1060"/>
      <c r="F32" s="1059">
        <f>SUM(F33:G34)</f>
        <v>0</v>
      </c>
      <c r="G32" s="1061"/>
      <c r="H32" s="1062">
        <f>SUM(H33:I34)</f>
        <v>0</v>
      </c>
      <c r="I32" s="1060"/>
      <c r="J32" s="1059">
        <f>SUM(J33:K34)</f>
        <v>0</v>
      </c>
      <c r="K32" s="1063"/>
    </row>
    <row r="33" spans="1:11" ht="18" customHeight="1" thickTop="1" x14ac:dyDescent="0.25">
      <c r="A33" s="515"/>
      <c r="B33" s="374"/>
      <c r="C33" s="375"/>
      <c r="D33" s="1071"/>
      <c r="E33" s="1073"/>
      <c r="F33" s="1071"/>
      <c r="G33" s="1074"/>
      <c r="H33" s="1075"/>
      <c r="I33" s="1073"/>
      <c r="J33" s="1071"/>
      <c r="K33" s="1072"/>
    </row>
    <row r="34" spans="1:11" ht="18" customHeight="1" thickBot="1" x14ac:dyDescent="0.3">
      <c r="A34" s="328" t="s">
        <v>779</v>
      </c>
      <c r="B34" s="329"/>
      <c r="C34" s="330"/>
      <c r="D34" s="517"/>
      <c r="E34" s="518"/>
      <c r="F34" s="331"/>
      <c r="G34" s="332"/>
      <c r="H34" s="519"/>
      <c r="I34" s="518"/>
      <c r="J34" s="331"/>
      <c r="K34" s="333"/>
    </row>
    <row r="35" spans="1:11" ht="18" customHeight="1" x14ac:dyDescent="0.25"/>
    <row r="36" spans="1:11" ht="15.05" x14ac:dyDescent="0.25">
      <c r="A36" s="54" t="s">
        <v>345</v>
      </c>
      <c r="B36" s="79" t="s">
        <v>794</v>
      </c>
    </row>
    <row r="37" spans="1:11" ht="13.8" thickBot="1" x14ac:dyDescent="0.3">
      <c r="A37" s="98"/>
    </row>
    <row r="38" spans="1:11" ht="18" customHeight="1" x14ac:dyDescent="0.3">
      <c r="A38" s="200"/>
      <c r="B38" s="201"/>
      <c r="C38" s="202"/>
      <c r="D38" s="203" t="s">
        <v>1029</v>
      </c>
      <c r="E38" s="271"/>
      <c r="F38" s="271"/>
      <c r="G38" s="204"/>
      <c r="H38" s="232" t="s">
        <v>1030</v>
      </c>
      <c r="I38" s="205"/>
      <c r="J38" s="205"/>
      <c r="K38" s="206"/>
    </row>
    <row r="39" spans="1:11" ht="18.2" x14ac:dyDescent="0.35">
      <c r="A39" s="207" t="s">
        <v>295</v>
      </c>
      <c r="B39" s="311"/>
      <c r="C39" s="208"/>
      <c r="D39" s="312" t="s">
        <v>46</v>
      </c>
      <c r="E39" s="313"/>
      <c r="F39" s="312" t="s">
        <v>46</v>
      </c>
      <c r="G39" s="314"/>
      <c r="H39" s="315" t="s">
        <v>46</v>
      </c>
      <c r="I39" s="313"/>
      <c r="J39" s="312" t="s">
        <v>47</v>
      </c>
      <c r="K39" s="316"/>
    </row>
    <row r="40" spans="1:11" ht="13.8" thickBot="1" x14ac:dyDescent="0.3">
      <c r="A40" s="213"/>
      <c r="B40" s="214"/>
      <c r="C40" s="215"/>
      <c r="D40" s="320" t="s">
        <v>288</v>
      </c>
      <c r="E40" s="321"/>
      <c r="F40" s="320" t="s">
        <v>296</v>
      </c>
      <c r="G40" s="322"/>
      <c r="H40" s="323" t="s">
        <v>288</v>
      </c>
      <c r="I40" s="321"/>
      <c r="J40" s="320" t="s">
        <v>296</v>
      </c>
      <c r="K40" s="324"/>
    </row>
    <row r="41" spans="1:11" ht="16.899999999999999" thickTop="1" thickBot="1" x14ac:dyDescent="0.35">
      <c r="A41" s="233" t="s">
        <v>19</v>
      </c>
      <c r="B41" s="234"/>
      <c r="C41" s="235"/>
      <c r="D41" s="1059">
        <v>0</v>
      </c>
      <c r="E41" s="1060"/>
      <c r="F41" s="1059">
        <v>0</v>
      </c>
      <c r="G41" s="1061"/>
      <c r="H41" s="1062">
        <v>0</v>
      </c>
      <c r="I41" s="1060"/>
      <c r="J41" s="1059">
        <v>0</v>
      </c>
      <c r="K41" s="1063"/>
    </row>
    <row r="42" spans="1:11" ht="18" customHeight="1" thickTop="1" x14ac:dyDescent="0.3">
      <c r="A42" s="541" t="s">
        <v>779</v>
      </c>
      <c r="B42" s="417"/>
      <c r="C42" s="434"/>
      <c r="D42" s="1064"/>
      <c r="E42" s="1065"/>
      <c r="F42" s="1064"/>
      <c r="G42" s="1066"/>
      <c r="H42" s="1067"/>
      <c r="I42" s="1065"/>
      <c r="J42" s="1064"/>
      <c r="K42" s="1068"/>
    </row>
    <row r="43" spans="1:11" ht="13.65" customHeight="1" thickBot="1" x14ac:dyDescent="0.3">
      <c r="A43" s="334"/>
      <c r="B43" s="335"/>
      <c r="C43" s="336"/>
      <c r="D43" s="521"/>
      <c r="E43" s="522"/>
      <c r="F43" s="335"/>
      <c r="G43" s="337"/>
      <c r="H43" s="521"/>
      <c r="I43" s="522"/>
      <c r="J43" s="335"/>
      <c r="K43" s="338"/>
    </row>
    <row r="44" spans="1:11" ht="15.05" x14ac:dyDescent="0.25">
      <c r="A44" s="116" t="s">
        <v>884</v>
      </c>
    </row>
    <row r="57" spans="1:1" x14ac:dyDescent="0.25">
      <c r="A57" s="79"/>
    </row>
    <row r="74" spans="1:1" x14ac:dyDescent="0.25">
      <c r="A74" s="79"/>
    </row>
  </sheetData>
  <mergeCells count="17">
    <mergeCell ref="A14:C14"/>
    <mergeCell ref="J33:K33"/>
    <mergeCell ref="D33:E33"/>
    <mergeCell ref="F33:G33"/>
    <mergeCell ref="H33:I33"/>
    <mergeCell ref="D32:E32"/>
    <mergeCell ref="F32:G32"/>
    <mergeCell ref="H32:I32"/>
    <mergeCell ref="J32:K32"/>
    <mergeCell ref="D41:E41"/>
    <mergeCell ref="F41:G41"/>
    <mergeCell ref="H41:I41"/>
    <mergeCell ref="J41:K41"/>
    <mergeCell ref="D42:E42"/>
    <mergeCell ref="F42:G42"/>
    <mergeCell ref="H42:I42"/>
    <mergeCell ref="J42:K42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81"/>
  <sheetViews>
    <sheetView topLeftCell="A61" zoomScaleNormal="100" workbookViewId="0">
      <selection activeCell="M82" sqref="M82"/>
    </sheetView>
  </sheetViews>
  <sheetFormatPr defaultColWidth="9.109375" defaultRowHeight="13.15" x14ac:dyDescent="0.25"/>
  <cols>
    <col min="1" max="16384" width="9.109375" style="54"/>
  </cols>
  <sheetData>
    <row r="1" spans="1:11" ht="15.05" customHeight="1" x14ac:dyDescent="0.25">
      <c r="A1" s="120" t="s">
        <v>346</v>
      </c>
      <c r="B1" s="67" t="s">
        <v>795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ht="14.25" customHeight="1" thickBot="1" x14ac:dyDescent="0.3">
      <c r="A2" s="120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" customHeight="1" x14ac:dyDescent="0.3">
      <c r="A3" s="1081" t="s">
        <v>295</v>
      </c>
      <c r="B3" s="1082"/>
      <c r="C3" s="1083"/>
      <c r="D3" s="203" t="s">
        <v>1029</v>
      </c>
      <c r="E3" s="271"/>
      <c r="F3" s="271"/>
      <c r="G3" s="204"/>
      <c r="H3" s="232" t="s">
        <v>1030</v>
      </c>
      <c r="I3" s="205"/>
      <c r="J3" s="205"/>
      <c r="K3" s="206"/>
    </row>
    <row r="4" spans="1:11" ht="15.05" customHeight="1" x14ac:dyDescent="0.25">
      <c r="A4" s="1084"/>
      <c r="B4" s="1085"/>
      <c r="C4" s="1086"/>
      <c r="D4" s="312" t="s">
        <v>46</v>
      </c>
      <c r="E4" s="313"/>
      <c r="F4" s="312" t="s">
        <v>46</v>
      </c>
      <c r="G4" s="314"/>
      <c r="H4" s="315" t="s">
        <v>46</v>
      </c>
      <c r="I4" s="313"/>
      <c r="J4" s="312" t="s">
        <v>47</v>
      </c>
      <c r="K4" s="316"/>
    </row>
    <row r="5" spans="1:11" ht="15.05" customHeight="1" thickBot="1" x14ac:dyDescent="0.3">
      <c r="A5" s="1084"/>
      <c r="B5" s="1085"/>
      <c r="C5" s="1086"/>
      <c r="D5" s="320" t="s">
        <v>288</v>
      </c>
      <c r="E5" s="321"/>
      <c r="F5" s="320" t="s">
        <v>296</v>
      </c>
      <c r="G5" s="322"/>
      <c r="H5" s="323" t="s">
        <v>288</v>
      </c>
      <c r="I5" s="321"/>
      <c r="J5" s="320" t="s">
        <v>296</v>
      </c>
      <c r="K5" s="324"/>
    </row>
    <row r="6" spans="1:11" ht="18" customHeight="1" thickTop="1" thickBot="1" x14ac:dyDescent="0.35">
      <c r="A6" s="233" t="s">
        <v>19</v>
      </c>
      <c r="B6" s="339"/>
      <c r="C6" s="340"/>
      <c r="D6" s="1059">
        <v>0</v>
      </c>
      <c r="E6" s="1060"/>
      <c r="F6" s="1059">
        <v>0</v>
      </c>
      <c r="G6" s="1061"/>
      <c r="H6" s="1062">
        <v>0</v>
      </c>
      <c r="I6" s="1060"/>
      <c r="J6" s="1059">
        <v>0</v>
      </c>
      <c r="K6" s="1063"/>
    </row>
    <row r="7" spans="1:11" ht="12.25" customHeight="1" thickTop="1" x14ac:dyDescent="0.25">
      <c r="A7" s="515"/>
      <c r="B7" s="374"/>
      <c r="C7" s="375"/>
      <c r="D7" s="535"/>
      <c r="E7" s="536"/>
      <c r="F7" s="535"/>
      <c r="G7" s="535"/>
      <c r="H7" s="537"/>
      <c r="I7" s="536"/>
      <c r="J7" s="535"/>
      <c r="K7" s="538"/>
    </row>
    <row r="8" spans="1:11" ht="12.7" customHeight="1" thickBot="1" x14ac:dyDescent="0.3">
      <c r="A8" s="341"/>
      <c r="B8" s="342"/>
      <c r="C8" s="343"/>
      <c r="D8" s="532"/>
      <c r="E8" s="533"/>
      <c r="F8" s="344"/>
      <c r="G8" s="345"/>
      <c r="H8" s="534"/>
      <c r="I8" s="533"/>
      <c r="J8" s="344"/>
      <c r="K8" s="346"/>
    </row>
    <row r="9" spans="1:11" ht="15.05" customHeight="1" x14ac:dyDescent="0.25">
      <c r="A9" s="120" t="s">
        <v>347</v>
      </c>
      <c r="B9" s="54" t="s">
        <v>796</v>
      </c>
    </row>
    <row r="10" spans="1:11" ht="13.65" customHeight="1" thickBot="1" x14ac:dyDescent="0.3">
      <c r="A10" s="120"/>
    </row>
    <row r="11" spans="1:11" ht="18" customHeight="1" x14ac:dyDescent="0.3">
      <c r="A11" s="1081" t="s">
        <v>295</v>
      </c>
      <c r="B11" s="1082"/>
      <c r="C11" s="1083"/>
      <c r="D11" s="203" t="s">
        <v>1031</v>
      </c>
      <c r="E11" s="271"/>
      <c r="F11" s="271"/>
      <c r="G11" s="204"/>
      <c r="H11" s="232" t="s">
        <v>1030</v>
      </c>
      <c r="I11" s="205"/>
      <c r="J11" s="205"/>
      <c r="K11" s="206"/>
    </row>
    <row r="12" spans="1:11" ht="15.85" customHeight="1" x14ac:dyDescent="0.25">
      <c r="A12" s="1084"/>
      <c r="B12" s="1085"/>
      <c r="C12" s="1086"/>
      <c r="D12" s="312" t="s">
        <v>46</v>
      </c>
      <c r="E12" s="313"/>
      <c r="F12" s="312" t="s">
        <v>46</v>
      </c>
      <c r="G12" s="314"/>
      <c r="H12" s="315" t="s">
        <v>46</v>
      </c>
      <c r="I12" s="313"/>
      <c r="J12" s="312" t="s">
        <v>47</v>
      </c>
      <c r="K12" s="316"/>
    </row>
    <row r="13" spans="1:11" ht="15.85" customHeight="1" thickBot="1" x14ac:dyDescent="0.3">
      <c r="A13" s="1084"/>
      <c r="B13" s="1085"/>
      <c r="C13" s="1086"/>
      <c r="D13" s="320" t="s">
        <v>288</v>
      </c>
      <c r="E13" s="321"/>
      <c r="F13" s="320" t="s">
        <v>296</v>
      </c>
      <c r="G13" s="322"/>
      <c r="H13" s="323" t="s">
        <v>288</v>
      </c>
      <c r="I13" s="321"/>
      <c r="J13" s="320" t="s">
        <v>296</v>
      </c>
      <c r="K13" s="324"/>
    </row>
    <row r="14" spans="1:11" ht="18" customHeight="1" thickTop="1" thickBot="1" x14ac:dyDescent="0.35">
      <c r="A14" s="233" t="s">
        <v>19</v>
      </c>
      <c r="B14" s="339"/>
      <c r="C14" s="340"/>
      <c r="D14" s="1059">
        <v>0</v>
      </c>
      <c r="E14" s="1060"/>
      <c r="F14" s="1059">
        <v>0</v>
      </c>
      <c r="G14" s="1061"/>
      <c r="H14" s="1062">
        <v>0</v>
      </c>
      <c r="I14" s="1060"/>
      <c r="J14" s="1059">
        <v>0</v>
      </c>
      <c r="K14" s="1063"/>
    </row>
    <row r="15" spans="1:11" ht="12.25" customHeight="1" thickTop="1" x14ac:dyDescent="0.25">
      <c r="A15" s="497"/>
      <c r="B15" s="377"/>
      <c r="C15" s="378"/>
      <c r="D15" s="923"/>
      <c r="E15" s="924"/>
      <c r="F15" s="923"/>
      <c r="G15" s="1087"/>
      <c r="H15" s="1079"/>
      <c r="I15" s="924"/>
      <c r="J15" s="923"/>
      <c r="K15" s="1076"/>
    </row>
    <row r="16" spans="1:11" ht="12.05" customHeight="1" thickBot="1" x14ac:dyDescent="0.3">
      <c r="A16" s="341"/>
      <c r="B16" s="342"/>
      <c r="C16" s="343"/>
      <c r="D16" s="532"/>
      <c r="E16" s="533"/>
      <c r="F16" s="344"/>
      <c r="G16" s="345"/>
      <c r="H16" s="534"/>
      <c r="I16" s="533"/>
      <c r="J16" s="344"/>
      <c r="K16" s="346"/>
    </row>
    <row r="17" spans="1:11" ht="15.05" customHeight="1" x14ac:dyDescent="0.25">
      <c r="A17" s="67" t="s">
        <v>583</v>
      </c>
      <c r="B17" s="347" t="s">
        <v>797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2.7" customHeight="1" thickBot="1" x14ac:dyDescent="0.3">
      <c r="A18" s="120"/>
    </row>
    <row r="19" spans="1:11" ht="15.05" customHeight="1" x14ac:dyDescent="0.3">
      <c r="A19" s="1081" t="s">
        <v>295</v>
      </c>
      <c r="B19" s="1082"/>
      <c r="C19" s="1083"/>
      <c r="D19" s="203" t="s">
        <v>1029</v>
      </c>
      <c r="E19" s="545"/>
      <c r="F19" s="271"/>
      <c r="G19" s="204"/>
      <c r="H19" s="348" t="s">
        <v>1032</v>
      </c>
      <c r="I19" s="205"/>
      <c r="J19" s="205"/>
      <c r="K19" s="206"/>
    </row>
    <row r="20" spans="1:11" ht="13.65" customHeight="1" x14ac:dyDescent="0.25">
      <c r="A20" s="1084"/>
      <c r="B20" s="1085"/>
      <c r="C20" s="1086"/>
      <c r="D20" s="312" t="s">
        <v>46</v>
      </c>
      <c r="E20" s="313"/>
      <c r="F20" s="312" t="s">
        <v>46</v>
      </c>
      <c r="G20" s="314"/>
      <c r="H20" s="315" t="s">
        <v>46</v>
      </c>
      <c r="I20" s="313"/>
      <c r="J20" s="312" t="s">
        <v>47</v>
      </c>
      <c r="K20" s="316"/>
    </row>
    <row r="21" spans="1:11" ht="13.65" customHeight="1" thickBot="1" x14ac:dyDescent="0.3">
      <c r="A21" s="1084"/>
      <c r="B21" s="1085"/>
      <c r="C21" s="1086"/>
      <c r="D21" s="320" t="s">
        <v>597</v>
      </c>
      <c r="E21" s="321"/>
      <c r="F21" s="320" t="s">
        <v>296</v>
      </c>
      <c r="G21" s="322"/>
      <c r="H21" s="323" t="s">
        <v>597</v>
      </c>
      <c r="I21" s="321"/>
      <c r="J21" s="320" t="s">
        <v>296</v>
      </c>
      <c r="K21" s="324"/>
    </row>
    <row r="22" spans="1:11" ht="15.65" customHeight="1" thickTop="1" thickBot="1" x14ac:dyDescent="0.35">
      <c r="A22" s="663" t="s">
        <v>19</v>
      </c>
      <c r="B22" s="658"/>
      <c r="C22" s="657"/>
      <c r="D22" s="1059">
        <v>11</v>
      </c>
      <c r="E22" s="1060"/>
      <c r="F22" s="1059">
        <v>11</v>
      </c>
      <c r="G22" s="1061"/>
      <c r="H22" s="1062">
        <v>29</v>
      </c>
      <c r="I22" s="1060"/>
      <c r="J22" s="1059">
        <v>29</v>
      </c>
      <c r="K22" s="1063"/>
    </row>
    <row r="23" spans="1:11" ht="14.25" customHeight="1" thickTop="1" x14ac:dyDescent="0.25">
      <c r="A23" s="497" t="s">
        <v>503</v>
      </c>
      <c r="B23" s="377"/>
      <c r="C23" s="378"/>
      <c r="D23" s="923">
        <f>SUM(D24:E36)</f>
        <v>0</v>
      </c>
      <c r="E23" s="1077"/>
      <c r="F23" s="923">
        <f>SUM(F24:G36)</f>
        <v>0</v>
      </c>
      <c r="G23" s="1078"/>
      <c r="H23" s="1079">
        <f>SUM(H24:I36)</f>
        <v>2</v>
      </c>
      <c r="I23" s="1077"/>
      <c r="J23" s="923">
        <f>SUM(J24:K36)</f>
        <v>2</v>
      </c>
      <c r="K23" s="1080"/>
    </row>
    <row r="24" spans="1:11" ht="12.7" customHeight="1" x14ac:dyDescent="0.25">
      <c r="A24" s="349" t="s">
        <v>943</v>
      </c>
      <c r="B24" s="350"/>
      <c r="C24" s="351"/>
      <c r="D24" s="523"/>
      <c r="E24" s="524"/>
      <c r="F24" s="352"/>
      <c r="G24" s="358"/>
      <c r="H24" s="523"/>
      <c r="I24" s="524"/>
      <c r="J24" s="352"/>
      <c r="K24" s="359"/>
    </row>
    <row r="25" spans="1:11" ht="12.7" customHeight="1" x14ac:dyDescent="0.25">
      <c r="A25" s="304" t="s">
        <v>944</v>
      </c>
      <c r="B25" s="305"/>
      <c r="C25" s="306"/>
      <c r="D25" s="531"/>
      <c r="E25" s="524"/>
      <c r="F25" s="355"/>
      <c r="G25" s="358"/>
      <c r="H25" s="525"/>
      <c r="I25" s="524"/>
      <c r="J25" s="355"/>
      <c r="K25" s="359"/>
    </row>
    <row r="26" spans="1:11" ht="12.7" customHeight="1" x14ac:dyDescent="0.25">
      <c r="A26" s="304" t="s">
        <v>945</v>
      </c>
      <c r="B26" s="305"/>
      <c r="C26" s="306"/>
      <c r="D26" s="531"/>
      <c r="E26" s="524"/>
      <c r="F26" s="355"/>
      <c r="G26" s="358"/>
      <c r="H26" s="525"/>
      <c r="I26" s="524"/>
      <c r="J26" s="355"/>
      <c r="K26" s="359"/>
    </row>
    <row r="27" spans="1:11" ht="14.25" customHeight="1" x14ac:dyDescent="0.25">
      <c r="A27" s="304" t="s">
        <v>946</v>
      </c>
      <c r="B27" s="305"/>
      <c r="C27" s="306"/>
      <c r="D27" s="531"/>
      <c r="E27" s="524"/>
      <c r="F27" s="355"/>
      <c r="G27" s="358"/>
      <c r="H27" s="525"/>
      <c r="I27" s="524"/>
      <c r="J27" s="355"/>
      <c r="K27" s="359"/>
    </row>
    <row r="28" spans="1:11" ht="12.7" customHeight="1" x14ac:dyDescent="0.25">
      <c r="A28" s="360" t="s">
        <v>947</v>
      </c>
      <c r="B28" s="305"/>
      <c r="C28" s="306"/>
      <c r="D28" s="526"/>
      <c r="E28" s="524"/>
      <c r="F28" s="361"/>
      <c r="G28" s="358"/>
      <c r="H28" s="526"/>
      <c r="I28" s="524"/>
      <c r="J28" s="361"/>
      <c r="K28" s="359"/>
    </row>
    <row r="29" spans="1:11" ht="12.7" customHeight="1" x14ac:dyDescent="0.25">
      <c r="A29" s="360" t="s">
        <v>948</v>
      </c>
      <c r="B29" s="305"/>
      <c r="C29" s="306"/>
      <c r="D29" s="526"/>
      <c r="E29" s="524"/>
      <c r="F29" s="361"/>
      <c r="G29" s="358"/>
      <c r="H29" s="526"/>
      <c r="I29" s="524"/>
      <c r="J29" s="361"/>
      <c r="K29" s="359"/>
    </row>
    <row r="30" spans="1:11" ht="12.7" customHeight="1" x14ac:dyDescent="0.25">
      <c r="A30" s="360" t="s">
        <v>949</v>
      </c>
      <c r="B30" s="305"/>
      <c r="C30" s="306"/>
      <c r="D30" s="526"/>
      <c r="E30" s="524"/>
      <c r="F30" s="361"/>
      <c r="G30" s="358"/>
      <c r="H30" s="526"/>
      <c r="I30" s="524"/>
      <c r="J30" s="361"/>
      <c r="K30" s="359"/>
    </row>
    <row r="31" spans="1:11" ht="14.25" customHeight="1" x14ac:dyDescent="0.25">
      <c r="A31" s="360" t="s">
        <v>950</v>
      </c>
      <c r="B31" s="305"/>
      <c r="C31" s="306"/>
      <c r="D31" s="526"/>
      <c r="E31" s="524"/>
      <c r="F31" s="361"/>
      <c r="G31" s="358"/>
      <c r="H31" s="526"/>
      <c r="I31" s="524"/>
      <c r="J31" s="361"/>
      <c r="K31" s="359"/>
    </row>
    <row r="32" spans="1:11" ht="12.7" customHeight="1" x14ac:dyDescent="0.25">
      <c r="A32" s="360" t="s">
        <v>951</v>
      </c>
      <c r="B32" s="305"/>
      <c r="C32" s="306"/>
      <c r="D32" s="526"/>
      <c r="E32" s="524"/>
      <c r="F32" s="361"/>
      <c r="G32" s="358"/>
      <c r="H32" s="526"/>
      <c r="I32" s="524"/>
      <c r="J32" s="361"/>
      <c r="K32" s="359"/>
    </row>
    <row r="33" spans="1:11" ht="12.7" customHeight="1" x14ac:dyDescent="0.25">
      <c r="A33" s="360" t="s">
        <v>952</v>
      </c>
      <c r="B33" s="305"/>
      <c r="C33" s="306"/>
      <c r="D33" s="526"/>
      <c r="E33" s="524"/>
      <c r="F33" s="361"/>
      <c r="G33" s="358"/>
      <c r="H33" s="526"/>
      <c r="I33" s="524"/>
      <c r="J33" s="361"/>
      <c r="K33" s="359"/>
    </row>
    <row r="34" spans="1:11" ht="14.25" customHeight="1" x14ac:dyDescent="0.25">
      <c r="A34" s="360" t="s">
        <v>964</v>
      </c>
      <c r="B34" s="305"/>
      <c r="C34" s="306"/>
      <c r="D34" s="526"/>
      <c r="E34" s="524"/>
      <c r="F34" s="361"/>
      <c r="G34" s="358"/>
      <c r="H34" s="526"/>
      <c r="I34" s="524">
        <v>2</v>
      </c>
      <c r="J34" s="361"/>
      <c r="K34" s="359">
        <v>2</v>
      </c>
    </row>
    <row r="35" spans="1:11" ht="12.7" customHeight="1" x14ac:dyDescent="0.25">
      <c r="A35" s="360" t="s">
        <v>965</v>
      </c>
      <c r="B35" s="305"/>
      <c r="C35" s="306"/>
      <c r="D35" s="526"/>
      <c r="E35" s="524"/>
      <c r="F35" s="361"/>
      <c r="G35" s="358"/>
      <c r="H35" s="526"/>
      <c r="I35" s="524"/>
      <c r="J35" s="361"/>
      <c r="K35" s="359"/>
    </row>
    <row r="36" spans="1:11" ht="14.25" customHeight="1" x14ac:dyDescent="0.25">
      <c r="A36" s="360" t="s">
        <v>966</v>
      </c>
      <c r="B36" s="305"/>
      <c r="C36" s="306"/>
      <c r="D36" s="526"/>
      <c r="E36" s="527"/>
      <c r="F36" s="361"/>
      <c r="G36" s="356"/>
      <c r="H36" s="526"/>
      <c r="I36" s="527"/>
      <c r="J36" s="361"/>
      <c r="K36" s="357"/>
    </row>
    <row r="37" spans="1:11" ht="12.7" customHeight="1" x14ac:dyDescent="0.25">
      <c r="A37" s="497" t="s">
        <v>407</v>
      </c>
      <c r="B37" s="377"/>
      <c r="C37" s="378"/>
      <c r="D37" s="923">
        <f>SUM(D38:E48)</f>
        <v>0</v>
      </c>
      <c r="E37" s="924"/>
      <c r="F37" s="923">
        <f>SUM(F38:G48)</f>
        <v>0</v>
      </c>
      <c r="G37" s="1087"/>
      <c r="H37" s="1079">
        <f>SUM(H38:I48)</f>
        <v>3</v>
      </c>
      <c r="I37" s="924"/>
      <c r="J37" s="923">
        <f>SUM(J38:K48)</f>
        <v>3</v>
      </c>
      <c r="K37" s="1076"/>
    </row>
    <row r="38" spans="1:11" ht="12.7" customHeight="1" x14ac:dyDescent="0.25">
      <c r="A38" s="304" t="s">
        <v>973</v>
      </c>
      <c r="B38" s="305"/>
      <c r="C38" s="306"/>
      <c r="D38" s="531"/>
      <c r="E38" s="527"/>
      <c r="F38" s="355"/>
      <c r="G38" s="356"/>
      <c r="H38" s="525"/>
      <c r="I38" s="527">
        <v>1</v>
      </c>
      <c r="J38" s="355"/>
      <c r="K38" s="357">
        <v>1</v>
      </c>
    </row>
    <row r="39" spans="1:11" ht="14.25" customHeight="1" x14ac:dyDescent="0.25">
      <c r="A39" s="349" t="s">
        <v>974</v>
      </c>
      <c r="B39" s="350"/>
      <c r="C39" s="351"/>
      <c r="D39" s="523"/>
      <c r="E39" s="528"/>
      <c r="F39" s="352"/>
      <c r="G39" s="353"/>
      <c r="H39" s="529"/>
      <c r="I39" s="528">
        <v>1</v>
      </c>
      <c r="J39" s="352"/>
      <c r="K39" s="354">
        <v>1</v>
      </c>
    </row>
    <row r="40" spans="1:11" ht="12.7" customHeight="1" x14ac:dyDescent="0.25">
      <c r="A40" s="304" t="s">
        <v>975</v>
      </c>
      <c r="B40" s="305"/>
      <c r="C40" s="306"/>
      <c r="D40" s="531"/>
      <c r="E40" s="527"/>
      <c r="F40" s="355"/>
      <c r="G40" s="356"/>
      <c r="H40" s="525"/>
      <c r="I40" s="527"/>
      <c r="J40" s="355"/>
      <c r="K40" s="357"/>
    </row>
    <row r="41" spans="1:11" ht="12.7" customHeight="1" x14ac:dyDescent="0.25">
      <c r="A41" s="304" t="s">
        <v>976</v>
      </c>
      <c r="B41" s="305"/>
      <c r="C41" s="306"/>
      <c r="D41" s="531"/>
      <c r="E41" s="527"/>
      <c r="F41" s="355"/>
      <c r="G41" s="356"/>
      <c r="H41" s="525"/>
      <c r="I41" s="527">
        <v>1</v>
      </c>
      <c r="J41" s="355"/>
      <c r="K41" s="357">
        <v>1</v>
      </c>
    </row>
    <row r="42" spans="1:11" ht="12.7" customHeight="1" x14ac:dyDescent="0.25">
      <c r="A42" s="304" t="s">
        <v>977</v>
      </c>
      <c r="B42" s="305"/>
      <c r="C42" s="306"/>
      <c r="D42" s="531"/>
      <c r="E42" s="527"/>
      <c r="F42" s="355"/>
      <c r="G42" s="356"/>
      <c r="H42" s="525"/>
      <c r="I42" s="527"/>
      <c r="J42" s="355"/>
      <c r="K42" s="357"/>
    </row>
    <row r="43" spans="1:11" ht="14.25" customHeight="1" x14ac:dyDescent="0.25">
      <c r="A43" s="304" t="s">
        <v>978</v>
      </c>
      <c r="B43" s="305"/>
      <c r="C43" s="306"/>
      <c r="D43" s="531"/>
      <c r="E43" s="527"/>
      <c r="F43" s="355"/>
      <c r="G43" s="356"/>
      <c r="H43" s="525"/>
      <c r="I43" s="527"/>
      <c r="J43" s="355"/>
      <c r="K43" s="357"/>
    </row>
    <row r="44" spans="1:11" x14ac:dyDescent="0.25">
      <c r="A44" s="304" t="s">
        <v>979</v>
      </c>
      <c r="B44" s="305"/>
      <c r="C44" s="306"/>
      <c r="D44" s="531"/>
      <c r="E44" s="527"/>
      <c r="F44" s="355"/>
      <c r="G44" s="356"/>
      <c r="H44" s="525"/>
      <c r="I44" s="527"/>
      <c r="J44" s="355"/>
      <c r="K44" s="357"/>
    </row>
    <row r="45" spans="1:11" x14ac:dyDescent="0.25">
      <c r="A45" s="304" t="s">
        <v>980</v>
      </c>
      <c r="B45" s="305"/>
      <c r="C45" s="306"/>
      <c r="D45" s="531"/>
      <c r="E45" s="527"/>
      <c r="F45" s="355"/>
      <c r="G45" s="356"/>
      <c r="H45" s="525"/>
      <c r="I45" s="527"/>
      <c r="J45" s="355"/>
      <c r="K45" s="357"/>
    </row>
    <row r="46" spans="1:11" ht="14.25" customHeight="1" x14ac:dyDescent="0.25">
      <c r="A46" s="304" t="s">
        <v>981</v>
      </c>
      <c r="B46" s="305"/>
      <c r="C46" s="306"/>
      <c r="D46" s="531"/>
      <c r="E46" s="527"/>
      <c r="F46" s="355"/>
      <c r="G46" s="356"/>
      <c r="H46" s="525"/>
      <c r="I46" s="527"/>
      <c r="J46" s="355"/>
      <c r="K46" s="357"/>
    </row>
    <row r="47" spans="1:11" x14ac:dyDescent="0.25">
      <c r="A47" s="304" t="s">
        <v>982</v>
      </c>
      <c r="B47" s="305"/>
      <c r="C47" s="306"/>
      <c r="D47" s="531"/>
      <c r="E47" s="527"/>
      <c r="F47" s="355"/>
      <c r="G47" s="356"/>
      <c r="H47" s="525"/>
      <c r="I47" s="527"/>
      <c r="J47" s="355"/>
      <c r="K47" s="357"/>
    </row>
    <row r="48" spans="1:11" x14ac:dyDescent="0.25">
      <c r="A48" s="304" t="s">
        <v>983</v>
      </c>
      <c r="B48" s="305"/>
      <c r="C48" s="306"/>
      <c r="D48" s="531"/>
      <c r="E48" s="527"/>
      <c r="F48" s="355"/>
      <c r="G48" s="356"/>
      <c r="H48" s="525"/>
      <c r="I48" s="527"/>
      <c r="J48" s="355"/>
      <c r="K48" s="357"/>
    </row>
    <row r="49" spans="1:11" ht="12.05" customHeight="1" x14ac:dyDescent="0.25">
      <c r="A49" s="497" t="s">
        <v>495</v>
      </c>
      <c r="B49" s="377"/>
      <c r="C49" s="378"/>
      <c r="D49" s="923">
        <f>SUM(D50:E59)</f>
        <v>2</v>
      </c>
      <c r="E49" s="924"/>
      <c r="F49" s="923">
        <f>SUM(F50:G59)</f>
        <v>2</v>
      </c>
      <c r="G49" s="1087"/>
      <c r="H49" s="1079">
        <f>SUM(H50:I59)</f>
        <v>3</v>
      </c>
      <c r="I49" s="924"/>
      <c r="J49" s="923">
        <f>SUM(J50:K59)</f>
        <v>3</v>
      </c>
      <c r="K49" s="1076"/>
    </row>
    <row r="50" spans="1:11" x14ac:dyDescent="0.25">
      <c r="A50" s="349" t="s">
        <v>933</v>
      </c>
      <c r="B50" s="350"/>
      <c r="C50" s="351"/>
      <c r="D50" s="523"/>
      <c r="E50" s="528"/>
      <c r="F50" s="352"/>
      <c r="G50" s="353"/>
      <c r="H50" s="529"/>
      <c r="I50" s="528"/>
      <c r="J50" s="352"/>
      <c r="K50" s="354"/>
    </row>
    <row r="51" spans="1:11" x14ac:dyDescent="0.25">
      <c r="A51" s="304" t="s">
        <v>934</v>
      </c>
      <c r="B51" s="305"/>
      <c r="C51" s="306"/>
      <c r="D51" s="531"/>
      <c r="E51" s="527"/>
      <c r="F51" s="355"/>
      <c r="G51" s="356"/>
      <c r="H51" s="525"/>
      <c r="I51" s="527">
        <v>1</v>
      </c>
      <c r="J51" s="355"/>
      <c r="K51" s="357">
        <v>1</v>
      </c>
    </row>
    <row r="52" spans="1:11" x14ac:dyDescent="0.25">
      <c r="A52" s="304" t="s">
        <v>1033</v>
      </c>
      <c r="B52" s="305"/>
      <c r="C52" s="306"/>
      <c r="D52" s="531"/>
      <c r="E52" s="527">
        <v>1</v>
      </c>
      <c r="F52" s="355"/>
      <c r="G52" s="356">
        <v>1</v>
      </c>
      <c r="H52" s="525"/>
      <c r="I52" s="527">
        <v>1</v>
      </c>
      <c r="J52" s="355"/>
      <c r="K52" s="357">
        <v>1</v>
      </c>
    </row>
    <row r="53" spans="1:11" x14ac:dyDescent="0.25">
      <c r="A53" s="304" t="s">
        <v>1034</v>
      </c>
      <c r="B53" s="305"/>
      <c r="C53" s="306"/>
      <c r="D53" s="531"/>
      <c r="E53" s="527"/>
      <c r="F53" s="355"/>
      <c r="G53" s="356"/>
      <c r="H53" s="525"/>
      <c r="I53" s="527"/>
      <c r="J53" s="355"/>
      <c r="K53" s="357"/>
    </row>
    <row r="54" spans="1:11" x14ac:dyDescent="0.25">
      <c r="A54" s="304" t="s">
        <v>1035</v>
      </c>
      <c r="B54" s="305"/>
      <c r="C54" s="306"/>
      <c r="D54" s="531"/>
      <c r="E54" s="527"/>
      <c r="F54" s="355"/>
      <c r="G54" s="356"/>
      <c r="H54" s="525"/>
      <c r="I54" s="527"/>
      <c r="J54" s="355"/>
      <c r="K54" s="357"/>
    </row>
    <row r="55" spans="1:11" x14ac:dyDescent="0.25">
      <c r="A55" s="304" t="s">
        <v>1036</v>
      </c>
      <c r="B55" s="305"/>
      <c r="C55" s="306"/>
      <c r="D55" s="531"/>
      <c r="E55" s="527"/>
      <c r="F55" s="355"/>
      <c r="G55" s="356"/>
      <c r="H55" s="525"/>
      <c r="I55" s="527"/>
      <c r="J55" s="355"/>
      <c r="K55" s="357"/>
    </row>
    <row r="56" spans="1:11" x14ac:dyDescent="0.25">
      <c r="A56" s="304" t="s">
        <v>1037</v>
      </c>
      <c r="B56" s="305"/>
      <c r="C56" s="306"/>
      <c r="D56" s="531"/>
      <c r="E56" s="527"/>
      <c r="F56" s="355"/>
      <c r="G56" s="356"/>
      <c r="H56" s="525"/>
      <c r="I56" s="527"/>
      <c r="J56" s="355"/>
      <c r="K56" s="357"/>
    </row>
    <row r="57" spans="1:11" x14ac:dyDescent="0.25">
      <c r="A57" s="304" t="s">
        <v>1038</v>
      </c>
      <c r="B57" s="305"/>
      <c r="C57" s="306"/>
      <c r="D57" s="531"/>
      <c r="E57" s="527">
        <v>1</v>
      </c>
      <c r="F57" s="355"/>
      <c r="G57" s="356">
        <v>1</v>
      </c>
      <c r="H57" s="525"/>
      <c r="I57" s="527">
        <v>1</v>
      </c>
      <c r="J57" s="355"/>
      <c r="K57" s="357">
        <v>1</v>
      </c>
    </row>
    <row r="58" spans="1:11" x14ac:dyDescent="0.25">
      <c r="A58" s="304" t="s">
        <v>1039</v>
      </c>
      <c r="B58" s="305"/>
      <c r="C58" s="306"/>
      <c r="D58" s="531"/>
      <c r="E58" s="527"/>
      <c r="F58" s="355"/>
      <c r="G58" s="356"/>
      <c r="H58" s="525"/>
      <c r="I58" s="527"/>
      <c r="J58" s="355"/>
      <c r="K58" s="357"/>
    </row>
    <row r="59" spans="1:11" x14ac:dyDescent="0.25">
      <c r="A59" s="304" t="s">
        <v>1040</v>
      </c>
      <c r="B59" s="305"/>
      <c r="C59" s="306"/>
      <c r="D59" s="531"/>
      <c r="E59" s="527"/>
      <c r="F59" s="355"/>
      <c r="G59" s="356"/>
      <c r="H59" s="525"/>
      <c r="I59" s="527"/>
      <c r="J59" s="355"/>
      <c r="K59" s="357"/>
    </row>
    <row r="60" spans="1:11" x14ac:dyDescent="0.25">
      <c r="A60" s="497" t="s">
        <v>500</v>
      </c>
      <c r="B60" s="377"/>
      <c r="C60" s="378"/>
      <c r="D60" s="923">
        <f>SUM(D61:E69)</f>
        <v>1</v>
      </c>
      <c r="E60" s="924"/>
      <c r="F60" s="923">
        <f>SUM(F61:G69)</f>
        <v>1</v>
      </c>
      <c r="G60" s="1087"/>
      <c r="H60" s="1079">
        <f>SUM(H61:I69)</f>
        <v>3</v>
      </c>
      <c r="I60" s="924"/>
      <c r="J60" s="923">
        <f>SUM(J61:K69)</f>
        <v>3</v>
      </c>
      <c r="K60" s="1076"/>
    </row>
    <row r="61" spans="1:11" x14ac:dyDescent="0.25">
      <c r="A61" s="349" t="s">
        <v>953</v>
      </c>
      <c r="B61" s="350"/>
      <c r="C61" s="351"/>
      <c r="D61" s="523"/>
      <c r="E61" s="528"/>
      <c r="F61" s="352"/>
      <c r="G61" s="353"/>
      <c r="H61" s="529"/>
      <c r="I61" s="528"/>
      <c r="J61" s="352"/>
      <c r="K61" s="354"/>
    </row>
    <row r="62" spans="1:11" x14ac:dyDescent="0.25">
      <c r="A62" s="304" t="s">
        <v>954</v>
      </c>
      <c r="B62" s="305"/>
      <c r="C62" s="306"/>
      <c r="D62" s="531"/>
      <c r="E62" s="527"/>
      <c r="F62" s="355"/>
      <c r="G62" s="356"/>
      <c r="H62" s="525"/>
      <c r="I62" s="527">
        <v>1</v>
      </c>
      <c r="J62" s="355"/>
      <c r="K62" s="357">
        <v>1</v>
      </c>
    </row>
    <row r="63" spans="1:11" x14ac:dyDescent="0.25">
      <c r="A63" s="304" t="s">
        <v>955</v>
      </c>
      <c r="B63" s="305"/>
      <c r="C63" s="306"/>
      <c r="D63" s="531"/>
      <c r="E63" s="527"/>
      <c r="F63" s="355"/>
      <c r="G63" s="356"/>
      <c r="H63" s="525"/>
      <c r="I63" s="527"/>
      <c r="J63" s="355"/>
      <c r="K63" s="357"/>
    </row>
    <row r="64" spans="1:11" x14ac:dyDescent="0.25">
      <c r="A64" s="304" t="s">
        <v>956</v>
      </c>
      <c r="B64" s="305"/>
      <c r="C64" s="306"/>
      <c r="D64" s="531"/>
      <c r="E64" s="527"/>
      <c r="F64" s="355"/>
      <c r="G64" s="356"/>
      <c r="H64" s="525"/>
      <c r="I64" s="527"/>
      <c r="J64" s="355"/>
      <c r="K64" s="357"/>
    </row>
    <row r="65" spans="1:11" x14ac:dyDescent="0.25">
      <c r="A65" s="304" t="s">
        <v>957</v>
      </c>
      <c r="B65" s="305"/>
      <c r="C65" s="306"/>
      <c r="D65" s="531"/>
      <c r="E65" s="527"/>
      <c r="F65" s="355"/>
      <c r="G65" s="356"/>
      <c r="H65" s="525"/>
      <c r="I65" s="527"/>
      <c r="J65" s="355"/>
      <c r="K65" s="357"/>
    </row>
    <row r="66" spans="1:11" x14ac:dyDescent="0.25">
      <c r="A66" s="304" t="s">
        <v>958</v>
      </c>
      <c r="B66" s="305"/>
      <c r="C66" s="306"/>
      <c r="D66" s="531"/>
      <c r="E66" s="527"/>
      <c r="F66" s="355"/>
      <c r="G66" s="356"/>
      <c r="H66" s="525"/>
      <c r="I66" s="527"/>
      <c r="J66" s="355"/>
      <c r="K66" s="357"/>
    </row>
    <row r="67" spans="1:11" x14ac:dyDescent="0.25">
      <c r="A67" s="304" t="s">
        <v>959</v>
      </c>
      <c r="B67" s="305"/>
      <c r="C67" s="306"/>
      <c r="D67" s="531"/>
      <c r="E67" s="527"/>
      <c r="F67" s="355"/>
      <c r="G67" s="356"/>
      <c r="H67" s="525"/>
      <c r="I67" s="527"/>
      <c r="J67" s="355"/>
      <c r="K67" s="357"/>
    </row>
    <row r="68" spans="1:11" x14ac:dyDescent="0.25">
      <c r="A68" s="304" t="s">
        <v>960</v>
      </c>
      <c r="B68" s="305"/>
      <c r="C68" s="306"/>
      <c r="D68" s="531"/>
      <c r="E68" s="527">
        <v>1</v>
      </c>
      <c r="F68" s="355"/>
      <c r="G68" s="356">
        <v>1</v>
      </c>
      <c r="H68" s="525"/>
      <c r="I68" s="527">
        <v>2</v>
      </c>
      <c r="J68" s="355"/>
      <c r="K68" s="357">
        <v>2</v>
      </c>
    </row>
    <row r="69" spans="1:11" x14ac:dyDescent="0.25">
      <c r="A69" s="304" t="s">
        <v>961</v>
      </c>
      <c r="B69" s="305"/>
      <c r="C69" s="306"/>
      <c r="D69" s="531"/>
      <c r="E69" s="527"/>
      <c r="F69" s="355"/>
      <c r="G69" s="356"/>
      <c r="H69" s="525"/>
      <c r="I69" s="527"/>
      <c r="J69" s="355"/>
      <c r="K69" s="357"/>
    </row>
    <row r="70" spans="1:11" x14ac:dyDescent="0.25">
      <c r="A70" s="497" t="s">
        <v>499</v>
      </c>
      <c r="B70" s="377"/>
      <c r="C70" s="378"/>
      <c r="D70" s="923">
        <f>SUM(D71:E81)</f>
        <v>3</v>
      </c>
      <c r="E70" s="924"/>
      <c r="F70" s="923">
        <f>SUM(F71:G81)</f>
        <v>3</v>
      </c>
      <c r="G70" s="1087"/>
      <c r="H70" s="1079">
        <f>SUM(H71:I81)</f>
        <v>3</v>
      </c>
      <c r="I70" s="924"/>
      <c r="J70" s="923">
        <f>SUM(J71:K81)</f>
        <v>3</v>
      </c>
      <c r="K70" s="1076"/>
    </row>
    <row r="71" spans="1:11" x14ac:dyDescent="0.25">
      <c r="A71" s="349" t="s">
        <v>827</v>
      </c>
      <c r="B71" s="350"/>
      <c r="C71" s="351"/>
      <c r="D71" s="523"/>
      <c r="E71" s="528"/>
      <c r="F71" s="352"/>
      <c r="G71" s="353"/>
      <c r="H71" s="529"/>
      <c r="I71" s="528"/>
      <c r="J71" s="352"/>
      <c r="K71" s="354"/>
    </row>
    <row r="72" spans="1:11" x14ac:dyDescent="0.25">
      <c r="A72" s="304" t="s">
        <v>828</v>
      </c>
      <c r="B72" s="305"/>
      <c r="C72" s="306"/>
      <c r="D72" s="531"/>
      <c r="E72" s="527"/>
      <c r="F72" s="355"/>
      <c r="G72" s="356"/>
      <c r="H72" s="525"/>
      <c r="I72" s="527"/>
      <c r="J72" s="355"/>
      <c r="K72" s="357"/>
    </row>
    <row r="73" spans="1:11" x14ac:dyDescent="0.25">
      <c r="A73" s="304" t="s">
        <v>830</v>
      </c>
      <c r="B73" s="305"/>
      <c r="C73" s="306"/>
      <c r="D73" s="531"/>
      <c r="E73" s="527"/>
      <c r="F73" s="355"/>
      <c r="G73" s="356"/>
      <c r="H73" s="525"/>
      <c r="I73" s="527"/>
      <c r="J73" s="355"/>
      <c r="K73" s="357"/>
    </row>
    <row r="74" spans="1:11" x14ac:dyDescent="0.25">
      <c r="A74" s="304" t="s">
        <v>905</v>
      </c>
      <c r="B74" s="305"/>
      <c r="C74" s="306"/>
      <c r="D74" s="531"/>
      <c r="E74" s="527"/>
      <c r="F74" s="355"/>
      <c r="G74" s="356"/>
      <c r="H74" s="525"/>
      <c r="I74" s="527"/>
      <c r="J74" s="355"/>
      <c r="K74" s="357"/>
    </row>
    <row r="75" spans="1:11" x14ac:dyDescent="0.25">
      <c r="A75" s="304" t="s">
        <v>906</v>
      </c>
      <c r="B75" s="305"/>
      <c r="C75" s="306"/>
      <c r="D75" s="531"/>
      <c r="E75" s="527">
        <v>2</v>
      </c>
      <c r="F75" s="355"/>
      <c r="G75" s="356">
        <v>2</v>
      </c>
      <c r="H75" s="525"/>
      <c r="I75" s="527">
        <v>2</v>
      </c>
      <c r="J75" s="355"/>
      <c r="K75" s="357">
        <v>2</v>
      </c>
    </row>
    <row r="76" spans="1:11" x14ac:dyDescent="0.25">
      <c r="A76" s="304" t="s">
        <v>907</v>
      </c>
      <c r="B76" s="305"/>
      <c r="C76" s="306"/>
      <c r="D76" s="531"/>
      <c r="E76" s="527"/>
      <c r="F76" s="355"/>
      <c r="G76" s="356"/>
      <c r="H76" s="525"/>
      <c r="I76" s="527"/>
      <c r="J76" s="355"/>
      <c r="K76" s="357"/>
    </row>
    <row r="77" spans="1:11" x14ac:dyDescent="0.25">
      <c r="A77" s="304" t="s">
        <v>918</v>
      </c>
      <c r="B77" s="305"/>
      <c r="C77" s="306"/>
      <c r="D77" s="531"/>
      <c r="E77" s="527"/>
      <c r="F77" s="355"/>
      <c r="G77" s="356"/>
      <c r="H77" s="525"/>
      <c r="I77" s="527"/>
      <c r="J77" s="355"/>
      <c r="K77" s="357"/>
    </row>
    <row r="78" spans="1:11" x14ac:dyDescent="0.25">
      <c r="A78" s="304" t="s">
        <v>908</v>
      </c>
      <c r="B78" s="305"/>
      <c r="C78" s="306"/>
      <c r="D78" s="531"/>
      <c r="E78" s="527">
        <v>1</v>
      </c>
      <c r="F78" s="355"/>
      <c r="G78" s="356">
        <v>1</v>
      </c>
      <c r="H78" s="525"/>
      <c r="I78" s="527">
        <v>1</v>
      </c>
      <c r="J78" s="355"/>
      <c r="K78" s="357">
        <v>1</v>
      </c>
    </row>
    <row r="79" spans="1:11" x14ac:dyDescent="0.25">
      <c r="A79" s="304" t="s">
        <v>914</v>
      </c>
      <c r="B79" s="305"/>
      <c r="C79" s="306"/>
      <c r="D79" s="531"/>
      <c r="E79" s="527"/>
      <c r="F79" s="355"/>
      <c r="G79" s="356"/>
      <c r="H79" s="525"/>
      <c r="I79" s="527"/>
      <c r="J79" s="355"/>
      <c r="K79" s="357"/>
    </row>
    <row r="80" spans="1:11" x14ac:dyDescent="0.25">
      <c r="A80" s="304" t="s">
        <v>915</v>
      </c>
      <c r="B80" s="305"/>
      <c r="C80" s="306"/>
      <c r="D80" s="531"/>
      <c r="E80" s="527"/>
      <c r="F80" s="355"/>
      <c r="G80" s="356"/>
      <c r="H80" s="525"/>
      <c r="I80" s="527"/>
      <c r="J80" s="355"/>
      <c r="K80" s="357"/>
    </row>
    <row r="81" spans="1:11" x14ac:dyDescent="0.25">
      <c r="A81" s="304" t="s">
        <v>916</v>
      </c>
      <c r="B81" s="305"/>
      <c r="C81" s="306"/>
      <c r="D81" s="531"/>
      <c r="E81" s="527"/>
      <c r="F81" s="355"/>
      <c r="G81" s="356"/>
      <c r="H81" s="525"/>
      <c r="I81" s="527"/>
      <c r="J81" s="355"/>
      <c r="K81" s="357"/>
    </row>
  </sheetData>
  <mergeCells count="39">
    <mergeCell ref="D70:E70"/>
    <mergeCell ref="F70:G70"/>
    <mergeCell ref="H70:I70"/>
    <mergeCell ref="J70:K70"/>
    <mergeCell ref="D60:E60"/>
    <mergeCell ref="F60:G60"/>
    <mergeCell ref="H60:I60"/>
    <mergeCell ref="J60:K60"/>
    <mergeCell ref="D49:E49"/>
    <mergeCell ref="F49:G49"/>
    <mergeCell ref="H49:I49"/>
    <mergeCell ref="J49:K49"/>
    <mergeCell ref="A19:C21"/>
    <mergeCell ref="D37:E37"/>
    <mergeCell ref="F37:G37"/>
    <mergeCell ref="H37:I37"/>
    <mergeCell ref="J37:K37"/>
    <mergeCell ref="A3:C5"/>
    <mergeCell ref="D6:E6"/>
    <mergeCell ref="F6:G6"/>
    <mergeCell ref="D15:E15"/>
    <mergeCell ref="F15:G15"/>
    <mergeCell ref="A11:C13"/>
    <mergeCell ref="D14:E14"/>
    <mergeCell ref="F14:G14"/>
    <mergeCell ref="J6:K6"/>
    <mergeCell ref="J14:K14"/>
    <mergeCell ref="J15:K15"/>
    <mergeCell ref="D23:E23"/>
    <mergeCell ref="F23:G23"/>
    <mergeCell ref="H23:I23"/>
    <mergeCell ref="J23:K23"/>
    <mergeCell ref="D22:E22"/>
    <mergeCell ref="F22:G22"/>
    <mergeCell ref="H22:I22"/>
    <mergeCell ref="J22:K22"/>
    <mergeCell ref="H6:I6"/>
    <mergeCell ref="H14:I14"/>
    <mergeCell ref="H15:I15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71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64"/>
  <sheetViews>
    <sheetView tabSelected="1" topLeftCell="A55" workbookViewId="0">
      <selection activeCell="C71" sqref="C71"/>
    </sheetView>
  </sheetViews>
  <sheetFormatPr defaultColWidth="9.109375" defaultRowHeight="13.15" x14ac:dyDescent="0.25"/>
  <cols>
    <col min="1" max="16384" width="9.109375" style="54"/>
  </cols>
  <sheetData>
    <row r="1" spans="1:12" ht="15.05" customHeight="1" x14ac:dyDescent="0.25">
      <c r="A1" s="67" t="s">
        <v>583</v>
      </c>
      <c r="B1" s="347" t="s">
        <v>798</v>
      </c>
      <c r="C1" s="67"/>
      <c r="D1" s="67"/>
      <c r="E1" s="67"/>
      <c r="F1" s="67"/>
      <c r="G1" s="67"/>
      <c r="H1" s="67"/>
      <c r="I1" s="67"/>
      <c r="J1" s="67"/>
      <c r="K1" s="67"/>
      <c r="L1" s="116"/>
    </row>
    <row r="2" spans="1:12" ht="15.05" customHeight="1" thickBot="1" x14ac:dyDescent="0.3">
      <c r="A2" s="120"/>
    </row>
    <row r="3" spans="1:12" ht="18" customHeight="1" x14ac:dyDescent="0.3">
      <c r="A3" s="1081" t="s">
        <v>295</v>
      </c>
      <c r="B3" s="1082"/>
      <c r="C3" s="1083"/>
      <c r="D3" s="203" t="s">
        <v>1029</v>
      </c>
      <c r="E3" s="545"/>
      <c r="F3" s="271"/>
      <c r="G3" s="204"/>
      <c r="H3" s="348" t="s">
        <v>1032</v>
      </c>
      <c r="I3" s="205"/>
      <c r="J3" s="205"/>
      <c r="K3" s="206"/>
    </row>
    <row r="4" spans="1:12" ht="17.25" customHeight="1" x14ac:dyDescent="0.25">
      <c r="A4" s="1084"/>
      <c r="B4" s="1085"/>
      <c r="C4" s="1086"/>
      <c r="D4" s="312" t="s">
        <v>46</v>
      </c>
      <c r="E4" s="313"/>
      <c r="F4" s="312" t="s">
        <v>46</v>
      </c>
      <c r="G4" s="314"/>
      <c r="H4" s="315" t="s">
        <v>46</v>
      </c>
      <c r="I4" s="313"/>
      <c r="J4" s="312" t="s">
        <v>47</v>
      </c>
      <c r="K4" s="316"/>
    </row>
    <row r="5" spans="1:12" ht="17.25" customHeight="1" thickBot="1" x14ac:dyDescent="0.3">
      <c r="A5" s="1084"/>
      <c r="B5" s="1085"/>
      <c r="C5" s="1086"/>
      <c r="D5" s="320" t="s">
        <v>597</v>
      </c>
      <c r="E5" s="321"/>
      <c r="F5" s="320" t="s">
        <v>296</v>
      </c>
      <c r="G5" s="322"/>
      <c r="H5" s="323" t="s">
        <v>597</v>
      </c>
      <c r="I5" s="321"/>
      <c r="J5" s="320" t="s">
        <v>296</v>
      </c>
      <c r="K5" s="324"/>
    </row>
    <row r="6" spans="1:12" ht="18" customHeight="1" thickTop="1" thickBot="1" x14ac:dyDescent="0.35">
      <c r="A6" s="233" t="s">
        <v>19</v>
      </c>
      <c r="B6" s="339"/>
      <c r="C6" s="340"/>
      <c r="D6" s="1059">
        <v>11</v>
      </c>
      <c r="E6" s="1060"/>
      <c r="F6" s="1059">
        <v>11</v>
      </c>
      <c r="G6" s="1061"/>
      <c r="H6" s="1088">
        <v>29</v>
      </c>
      <c r="I6" s="1060"/>
      <c r="J6" s="1059">
        <v>29</v>
      </c>
      <c r="K6" s="1063"/>
    </row>
    <row r="7" spans="1:12" ht="14.25" customHeight="1" thickTop="1" x14ac:dyDescent="0.25">
      <c r="A7" s="497" t="s">
        <v>465</v>
      </c>
      <c r="B7" s="377"/>
      <c r="C7" s="378"/>
      <c r="D7" s="923">
        <f>SUM(D8:E14)</f>
        <v>0</v>
      </c>
      <c r="E7" s="924"/>
      <c r="F7" s="923">
        <f>SUM(F8:G14)</f>
        <v>0</v>
      </c>
      <c r="G7" s="1087"/>
      <c r="H7" s="1079">
        <f>SUM(H8:I14)</f>
        <v>1</v>
      </c>
      <c r="I7" s="924"/>
      <c r="J7" s="923">
        <f>SUM(J8:K14)</f>
        <v>1</v>
      </c>
      <c r="K7" s="1076"/>
    </row>
    <row r="8" spans="1:12" ht="12.7" customHeight="1" x14ac:dyDescent="0.25">
      <c r="A8" s="304" t="s">
        <v>831</v>
      </c>
      <c r="B8" s="305"/>
      <c r="C8" s="306"/>
      <c r="D8" s="531"/>
      <c r="E8" s="527"/>
      <c r="F8" s="355"/>
      <c r="G8" s="356"/>
      <c r="H8" s="525"/>
      <c r="I8" s="527"/>
      <c r="J8" s="355"/>
      <c r="K8" s="357"/>
    </row>
    <row r="9" spans="1:12" ht="14.25" customHeight="1" x14ac:dyDescent="0.25">
      <c r="A9" s="349" t="s">
        <v>832</v>
      </c>
      <c r="B9" s="350"/>
      <c r="C9" s="351"/>
      <c r="D9" s="523"/>
      <c r="E9" s="528"/>
      <c r="F9" s="352"/>
      <c r="G9" s="353"/>
      <c r="H9" s="529"/>
      <c r="I9" s="528"/>
      <c r="J9" s="352"/>
      <c r="K9" s="354"/>
    </row>
    <row r="10" spans="1:12" ht="12.7" customHeight="1" x14ac:dyDescent="0.25">
      <c r="A10" s="304" t="s">
        <v>843</v>
      </c>
      <c r="B10" s="305"/>
      <c r="C10" s="306"/>
      <c r="D10" s="531"/>
      <c r="E10" s="527"/>
      <c r="F10" s="355"/>
      <c r="G10" s="356"/>
      <c r="H10" s="525"/>
      <c r="I10" s="527">
        <v>1</v>
      </c>
      <c r="J10" s="355"/>
      <c r="K10" s="357">
        <v>1</v>
      </c>
    </row>
    <row r="11" spans="1:12" ht="12.7" customHeight="1" x14ac:dyDescent="0.25">
      <c r="A11" s="304" t="s">
        <v>844</v>
      </c>
      <c r="B11" s="305"/>
      <c r="C11" s="306"/>
      <c r="D11" s="531"/>
      <c r="E11" s="527"/>
      <c r="F11" s="355"/>
      <c r="G11" s="356"/>
      <c r="H11" s="525"/>
      <c r="I11" s="527"/>
      <c r="J11" s="355"/>
      <c r="K11" s="357"/>
    </row>
    <row r="12" spans="1:12" ht="12.7" customHeight="1" x14ac:dyDescent="0.25">
      <c r="A12" s="304" t="s">
        <v>845</v>
      </c>
      <c r="B12" s="305"/>
      <c r="C12" s="306"/>
      <c r="D12" s="531"/>
      <c r="E12" s="527"/>
      <c r="F12" s="355"/>
      <c r="G12" s="356"/>
      <c r="H12" s="525"/>
      <c r="I12" s="527"/>
      <c r="J12" s="355"/>
      <c r="K12" s="357"/>
    </row>
    <row r="13" spans="1:12" ht="12.7" customHeight="1" x14ac:dyDescent="0.25">
      <c r="A13" s="304" t="s">
        <v>893</v>
      </c>
      <c r="B13" s="305"/>
      <c r="C13" s="306"/>
      <c r="D13" s="531"/>
      <c r="E13" s="527"/>
      <c r="F13" s="355"/>
      <c r="G13" s="356"/>
      <c r="H13" s="525"/>
      <c r="I13" s="527"/>
      <c r="J13" s="355"/>
      <c r="K13" s="357"/>
    </row>
    <row r="14" spans="1:12" ht="12.7" customHeight="1" x14ac:dyDescent="0.25">
      <c r="A14" s="304" t="s">
        <v>894</v>
      </c>
      <c r="B14" s="305"/>
      <c r="C14" s="306"/>
      <c r="D14" s="531"/>
      <c r="E14" s="527"/>
      <c r="F14" s="355"/>
      <c r="G14" s="356"/>
      <c r="H14" s="525"/>
      <c r="I14" s="527"/>
      <c r="J14" s="355"/>
      <c r="K14" s="357"/>
    </row>
    <row r="15" spans="1:12" ht="14.25" customHeight="1" x14ac:dyDescent="0.25">
      <c r="A15" s="497" t="s">
        <v>504</v>
      </c>
      <c r="B15" s="377"/>
      <c r="C15" s="378"/>
      <c r="D15" s="923">
        <f>SUM(D16:E23)</f>
        <v>1</v>
      </c>
      <c r="E15" s="924"/>
      <c r="F15" s="923">
        <f>SUM(F16:G23)</f>
        <v>1</v>
      </c>
      <c r="G15" s="1087"/>
      <c r="H15" s="1079">
        <f>SUM(H16:I23)</f>
        <v>2</v>
      </c>
      <c r="I15" s="924"/>
      <c r="J15" s="923">
        <f>SUM(J16:K23)</f>
        <v>2</v>
      </c>
      <c r="K15" s="1076"/>
    </row>
    <row r="16" spans="1:12" ht="12.7" customHeight="1" x14ac:dyDescent="0.25">
      <c r="A16" s="360" t="s">
        <v>902</v>
      </c>
      <c r="B16" s="350"/>
      <c r="C16" s="351"/>
      <c r="D16" s="523"/>
      <c r="E16" s="528"/>
      <c r="F16" s="352"/>
      <c r="G16" s="363"/>
      <c r="H16" s="523"/>
      <c r="I16" s="528"/>
      <c r="J16" s="352"/>
      <c r="K16" s="364"/>
    </row>
    <row r="17" spans="1:11" ht="12.7" customHeight="1" x14ac:dyDescent="0.25">
      <c r="A17" s="360" t="s">
        <v>919</v>
      </c>
      <c r="B17" s="305"/>
      <c r="C17" s="306"/>
      <c r="D17" s="531"/>
      <c r="E17" s="527"/>
      <c r="F17" s="355"/>
      <c r="G17" s="356"/>
      <c r="H17" s="525"/>
      <c r="I17" s="527"/>
      <c r="J17" s="355"/>
      <c r="K17" s="365"/>
    </row>
    <row r="18" spans="1:11" ht="15.05" customHeight="1" x14ac:dyDescent="0.25">
      <c r="A18" s="360" t="s">
        <v>920</v>
      </c>
      <c r="B18" s="305"/>
      <c r="C18" s="306"/>
      <c r="D18" s="531"/>
      <c r="E18" s="527">
        <v>1</v>
      </c>
      <c r="F18" s="355"/>
      <c r="G18" s="356">
        <v>1</v>
      </c>
      <c r="H18" s="525"/>
      <c r="I18" s="527">
        <v>2</v>
      </c>
      <c r="J18" s="355"/>
      <c r="K18" s="365">
        <v>2</v>
      </c>
    </row>
    <row r="19" spans="1:11" ht="12.7" customHeight="1" x14ac:dyDescent="0.25">
      <c r="A19" s="360" t="s">
        <v>921</v>
      </c>
      <c r="B19" s="305"/>
      <c r="C19" s="306"/>
      <c r="D19" s="531"/>
      <c r="E19" s="527"/>
      <c r="F19" s="355"/>
      <c r="G19" s="356"/>
      <c r="H19" s="525"/>
      <c r="I19" s="527"/>
      <c r="J19" s="355"/>
      <c r="K19" s="365"/>
    </row>
    <row r="20" spans="1:11" ht="12.7" customHeight="1" x14ac:dyDescent="0.25">
      <c r="A20" s="360" t="s">
        <v>922</v>
      </c>
      <c r="B20" s="577"/>
      <c r="C20" s="306"/>
      <c r="D20" s="531"/>
      <c r="E20" s="527"/>
      <c r="F20" s="355"/>
      <c r="G20" s="356"/>
      <c r="H20" s="525"/>
      <c r="I20" s="527"/>
      <c r="J20" s="355"/>
      <c r="K20" s="365"/>
    </row>
    <row r="21" spans="1:11" ht="14.25" customHeight="1" x14ac:dyDescent="0.25">
      <c r="A21" s="360" t="s">
        <v>924</v>
      </c>
      <c r="B21" s="577"/>
      <c r="C21" s="362"/>
      <c r="D21" s="526"/>
      <c r="E21" s="524"/>
      <c r="F21" s="361"/>
      <c r="G21" s="358"/>
      <c r="H21" s="526"/>
      <c r="I21" s="524"/>
      <c r="J21" s="361"/>
      <c r="K21" s="366"/>
    </row>
    <row r="22" spans="1:11" ht="12.7" customHeight="1" x14ac:dyDescent="0.25">
      <c r="A22" s="360" t="s">
        <v>925</v>
      </c>
      <c r="B22" s="577"/>
      <c r="C22" s="362"/>
      <c r="D22" s="526"/>
      <c r="E22" s="524"/>
      <c r="F22" s="361"/>
      <c r="G22" s="358"/>
      <c r="H22" s="526"/>
      <c r="I22" s="524"/>
      <c r="J22" s="361"/>
      <c r="K22" s="366"/>
    </row>
    <row r="23" spans="1:11" ht="12.7" customHeight="1" x14ac:dyDescent="0.25">
      <c r="A23" s="360" t="s">
        <v>926</v>
      </c>
      <c r="B23" s="305"/>
      <c r="C23" s="362"/>
      <c r="D23" s="526"/>
      <c r="E23" s="524"/>
      <c r="F23" s="361"/>
      <c r="G23" s="358"/>
      <c r="H23" s="526"/>
      <c r="I23" s="524"/>
      <c r="J23" s="361"/>
      <c r="K23" s="366"/>
    </row>
    <row r="24" spans="1:11" ht="14.25" customHeight="1" x14ac:dyDescent="0.25">
      <c r="A24" s="497" t="s">
        <v>502</v>
      </c>
      <c r="B24" s="377"/>
      <c r="C24" s="378"/>
      <c r="D24" s="923">
        <f>SUM(D25:E35)</f>
        <v>3</v>
      </c>
      <c r="E24" s="924"/>
      <c r="F24" s="923">
        <f>SUM(F25:G35)</f>
        <v>3</v>
      </c>
      <c r="G24" s="1087"/>
      <c r="H24" s="1079">
        <f>SUM(H25:I35)</f>
        <v>6</v>
      </c>
      <c r="I24" s="924"/>
      <c r="J24" s="923">
        <f>SUM(J25:K35)</f>
        <v>6</v>
      </c>
      <c r="K24" s="1076"/>
    </row>
    <row r="25" spans="1:11" ht="17.399999999999999" customHeight="1" x14ac:dyDescent="0.25">
      <c r="A25" s="349" t="s">
        <v>760</v>
      </c>
      <c r="B25" s="350"/>
      <c r="C25" s="351"/>
      <c r="D25" s="523"/>
      <c r="E25" s="528"/>
      <c r="F25" s="352"/>
      <c r="G25" s="353"/>
      <c r="H25" s="529"/>
      <c r="I25" s="528"/>
      <c r="J25" s="352"/>
      <c r="K25" s="354"/>
    </row>
    <row r="26" spans="1:11" x14ac:dyDescent="0.25">
      <c r="A26" s="304" t="s">
        <v>833</v>
      </c>
      <c r="B26" s="305"/>
      <c r="C26" s="306"/>
      <c r="D26" s="531"/>
      <c r="E26" s="527"/>
      <c r="F26" s="355"/>
      <c r="G26" s="356"/>
      <c r="H26" s="525"/>
      <c r="I26" s="527"/>
      <c r="J26" s="355"/>
      <c r="K26" s="357"/>
    </row>
    <row r="27" spans="1:11" x14ac:dyDescent="0.25">
      <c r="A27" s="304" t="s">
        <v>762</v>
      </c>
      <c r="B27" s="305"/>
      <c r="C27" s="306"/>
      <c r="D27" s="531"/>
      <c r="E27" s="527">
        <v>1</v>
      </c>
      <c r="F27" s="355"/>
      <c r="G27" s="356">
        <v>1</v>
      </c>
      <c r="H27" s="525"/>
      <c r="I27" s="527">
        <v>2</v>
      </c>
      <c r="J27" s="355"/>
      <c r="K27" s="357">
        <v>2</v>
      </c>
    </row>
    <row r="28" spans="1:11" x14ac:dyDescent="0.25">
      <c r="A28" s="304" t="s">
        <v>1041</v>
      </c>
      <c r="B28" s="305"/>
      <c r="C28" s="306"/>
      <c r="D28" s="531"/>
      <c r="E28" s="527">
        <v>1</v>
      </c>
      <c r="F28" s="355"/>
      <c r="G28" s="356">
        <v>1</v>
      </c>
      <c r="H28" s="525"/>
      <c r="I28" s="527">
        <v>1</v>
      </c>
      <c r="J28" s="355"/>
      <c r="K28" s="357">
        <v>1</v>
      </c>
    </row>
    <row r="29" spans="1:11" x14ac:dyDescent="0.25">
      <c r="A29" s="304" t="s">
        <v>1042</v>
      </c>
      <c r="B29" s="305"/>
      <c r="C29" s="306"/>
      <c r="D29" s="531"/>
      <c r="E29" s="527"/>
      <c r="F29" s="355"/>
      <c r="G29" s="356"/>
      <c r="H29" s="525"/>
      <c r="I29" s="527"/>
      <c r="J29" s="355"/>
      <c r="K29" s="357"/>
    </row>
    <row r="30" spans="1:11" x14ac:dyDescent="0.25">
      <c r="A30" s="304" t="s">
        <v>1043</v>
      </c>
      <c r="B30" s="305"/>
      <c r="C30" s="306"/>
      <c r="D30" s="531"/>
      <c r="E30" s="527"/>
      <c r="F30" s="355"/>
      <c r="G30" s="356"/>
      <c r="H30" s="525"/>
      <c r="I30" s="527"/>
      <c r="J30" s="355"/>
      <c r="K30" s="357"/>
    </row>
    <row r="31" spans="1:11" x14ac:dyDescent="0.25">
      <c r="A31" s="304" t="s">
        <v>1044</v>
      </c>
      <c r="B31" s="305"/>
      <c r="C31" s="306"/>
      <c r="D31" s="531"/>
      <c r="E31" s="527">
        <v>1</v>
      </c>
      <c r="F31" s="355"/>
      <c r="G31" s="356">
        <v>1</v>
      </c>
      <c r="H31" s="525"/>
      <c r="I31" s="527">
        <v>1</v>
      </c>
      <c r="J31" s="355"/>
      <c r="K31" s="357">
        <v>1</v>
      </c>
    </row>
    <row r="32" spans="1:11" x14ac:dyDescent="0.25">
      <c r="A32" s="304" t="s">
        <v>1045</v>
      </c>
      <c r="B32" s="305"/>
      <c r="C32" s="306"/>
      <c r="D32" s="531"/>
      <c r="E32" s="527"/>
      <c r="F32" s="355"/>
      <c r="G32" s="356"/>
      <c r="H32" s="525"/>
      <c r="I32" s="527">
        <v>1</v>
      </c>
      <c r="J32" s="355"/>
      <c r="K32" s="357">
        <v>1</v>
      </c>
    </row>
    <row r="33" spans="1:11" x14ac:dyDescent="0.25">
      <c r="A33" s="304" t="s">
        <v>1046</v>
      </c>
      <c r="B33" s="305"/>
      <c r="C33" s="306"/>
      <c r="D33" s="531"/>
      <c r="E33" s="527"/>
      <c r="F33" s="355"/>
      <c r="G33" s="356"/>
      <c r="H33" s="525"/>
      <c r="I33" s="527"/>
      <c r="J33" s="355"/>
      <c r="K33" s="357"/>
    </row>
    <row r="34" spans="1:11" x14ac:dyDescent="0.25">
      <c r="A34" s="304" t="s">
        <v>1047</v>
      </c>
      <c r="B34" s="305"/>
      <c r="C34" s="306"/>
      <c r="D34" s="531"/>
      <c r="E34" s="527"/>
      <c r="F34" s="355"/>
      <c r="G34" s="356"/>
      <c r="H34" s="525"/>
      <c r="I34" s="527"/>
      <c r="J34" s="355"/>
      <c r="K34" s="357"/>
    </row>
    <row r="35" spans="1:11" x14ac:dyDescent="0.25">
      <c r="A35" s="304" t="s">
        <v>1048</v>
      </c>
      <c r="B35" s="305"/>
      <c r="C35" s="306"/>
      <c r="D35" s="531"/>
      <c r="E35" s="527"/>
      <c r="F35" s="355"/>
      <c r="G35" s="356"/>
      <c r="H35" s="525"/>
      <c r="I35" s="527">
        <v>1</v>
      </c>
      <c r="J35" s="355"/>
      <c r="K35" s="357">
        <v>1</v>
      </c>
    </row>
    <row r="36" spans="1:11" x14ac:dyDescent="0.25">
      <c r="A36" s="497" t="s">
        <v>501</v>
      </c>
      <c r="B36" s="377"/>
      <c r="C36" s="378"/>
      <c r="D36" s="923">
        <f>SUM(D37:E40)</f>
        <v>0</v>
      </c>
      <c r="E36" s="924"/>
      <c r="F36" s="923">
        <f>SUM(F37:G40)</f>
        <v>0</v>
      </c>
      <c r="G36" s="1087"/>
      <c r="H36" s="1079">
        <f>SUM(H37:I40)</f>
        <v>2</v>
      </c>
      <c r="I36" s="924"/>
      <c r="J36" s="923">
        <f>SUM(J37:K40)</f>
        <v>2</v>
      </c>
      <c r="K36" s="1076"/>
    </row>
    <row r="37" spans="1:11" x14ac:dyDescent="0.25">
      <c r="A37" s="349" t="s">
        <v>804</v>
      </c>
      <c r="B37" s="350"/>
      <c r="C37" s="351"/>
      <c r="D37" s="523"/>
      <c r="E37" s="528"/>
      <c r="F37" s="352"/>
      <c r="G37" s="353"/>
      <c r="H37" s="529"/>
      <c r="I37" s="528"/>
      <c r="J37" s="352"/>
      <c r="K37" s="354"/>
    </row>
    <row r="38" spans="1:11" x14ac:dyDescent="0.25">
      <c r="A38" s="304" t="s">
        <v>761</v>
      </c>
      <c r="B38" s="305"/>
      <c r="C38" s="306"/>
      <c r="D38" s="531"/>
      <c r="E38" s="527"/>
      <c r="F38" s="355"/>
      <c r="G38" s="356"/>
      <c r="H38" s="525"/>
      <c r="I38" s="527"/>
      <c r="J38" s="355"/>
      <c r="K38" s="357"/>
    </row>
    <row r="39" spans="1:11" x14ac:dyDescent="0.25">
      <c r="A39" s="304" t="s">
        <v>839</v>
      </c>
      <c r="B39" s="305"/>
      <c r="C39" s="306"/>
      <c r="D39" s="531"/>
      <c r="E39" s="527"/>
      <c r="F39" s="355"/>
      <c r="G39" s="356"/>
      <c r="H39" s="525"/>
      <c r="I39" s="527"/>
      <c r="J39" s="355"/>
      <c r="K39" s="357"/>
    </row>
    <row r="40" spans="1:11" x14ac:dyDescent="0.25">
      <c r="A40" s="304" t="s">
        <v>840</v>
      </c>
      <c r="B40" s="305"/>
      <c r="C40" s="306"/>
      <c r="D40" s="531"/>
      <c r="E40" s="527"/>
      <c r="F40" s="355"/>
      <c r="G40" s="356"/>
      <c r="H40" s="525"/>
      <c r="I40" s="527">
        <v>2</v>
      </c>
      <c r="J40" s="355"/>
      <c r="K40" s="357">
        <v>2</v>
      </c>
    </row>
    <row r="41" spans="1:11" x14ac:dyDescent="0.25">
      <c r="A41" s="497" t="s">
        <v>496</v>
      </c>
      <c r="B41" s="377"/>
      <c r="C41" s="378"/>
      <c r="D41" s="923">
        <f>SUM(D42:E48)</f>
        <v>0</v>
      </c>
      <c r="E41" s="924"/>
      <c r="F41" s="923">
        <f>SUM(F42:G48)</f>
        <v>0</v>
      </c>
      <c r="G41" s="1087"/>
      <c r="H41" s="1079">
        <f>SUM(H42:I48)</f>
        <v>1</v>
      </c>
      <c r="I41" s="924"/>
      <c r="J41" s="923">
        <f>SUM(J42:K48)</f>
        <v>1</v>
      </c>
      <c r="K41" s="1076"/>
    </row>
    <row r="42" spans="1:11" x14ac:dyDescent="0.25">
      <c r="A42" s="349" t="s">
        <v>836</v>
      </c>
      <c r="B42" s="350"/>
      <c r="C42" s="351"/>
      <c r="D42" s="523"/>
      <c r="E42" s="528"/>
      <c r="F42" s="352"/>
      <c r="G42" s="353"/>
      <c r="H42" s="529"/>
      <c r="I42" s="528"/>
      <c r="J42" s="352"/>
      <c r="K42" s="354"/>
    </row>
    <row r="43" spans="1:11" x14ac:dyDescent="0.25">
      <c r="A43" s="304" t="s">
        <v>837</v>
      </c>
      <c r="B43" s="305"/>
      <c r="C43" s="306"/>
      <c r="D43" s="531"/>
      <c r="E43" s="527"/>
      <c r="F43" s="355"/>
      <c r="G43" s="356"/>
      <c r="H43" s="525"/>
      <c r="I43" s="527"/>
      <c r="J43" s="355"/>
      <c r="K43" s="357"/>
    </row>
    <row r="44" spans="1:11" x14ac:dyDescent="0.25">
      <c r="A44" s="304" t="s">
        <v>903</v>
      </c>
      <c r="B44" s="305"/>
      <c r="C44" s="306"/>
      <c r="D44" s="531"/>
      <c r="E44" s="527"/>
      <c r="F44" s="355"/>
      <c r="G44" s="356"/>
      <c r="H44" s="525"/>
      <c r="I44" s="527">
        <v>1</v>
      </c>
      <c r="J44" s="355"/>
      <c r="K44" s="357">
        <v>1</v>
      </c>
    </row>
    <row r="45" spans="1:11" x14ac:dyDescent="0.25">
      <c r="A45" s="304" t="s">
        <v>911</v>
      </c>
      <c r="B45" s="305"/>
      <c r="C45" s="306"/>
      <c r="D45" s="531"/>
      <c r="E45" s="527"/>
      <c r="F45" s="355"/>
      <c r="G45" s="356"/>
      <c r="H45" s="525"/>
      <c r="I45" s="527"/>
      <c r="J45" s="355"/>
      <c r="K45" s="357"/>
    </row>
    <row r="46" spans="1:11" x14ac:dyDescent="0.25">
      <c r="A46" s="304" t="s">
        <v>928</v>
      </c>
      <c r="B46" s="305"/>
      <c r="C46" s="306"/>
      <c r="D46" s="531"/>
      <c r="E46" s="527"/>
      <c r="F46" s="355"/>
      <c r="G46" s="356"/>
      <c r="H46" s="525"/>
      <c r="I46" s="527"/>
      <c r="J46" s="355"/>
      <c r="K46" s="357"/>
    </row>
    <row r="47" spans="1:11" x14ac:dyDescent="0.25">
      <c r="A47" s="304" t="s">
        <v>929</v>
      </c>
      <c r="B47" s="305"/>
      <c r="C47" s="306"/>
      <c r="D47" s="531"/>
      <c r="E47" s="527"/>
      <c r="F47" s="355"/>
      <c r="G47" s="356"/>
      <c r="H47" s="525"/>
      <c r="I47" s="527"/>
      <c r="J47" s="355"/>
      <c r="K47" s="357"/>
    </row>
    <row r="48" spans="1:11" x14ac:dyDescent="0.25">
      <c r="A48" s="304" t="s">
        <v>930</v>
      </c>
      <c r="B48" s="305"/>
      <c r="C48" s="306"/>
      <c r="D48" s="531"/>
      <c r="E48" s="527"/>
      <c r="F48" s="355"/>
      <c r="G48" s="356"/>
      <c r="H48" s="525"/>
      <c r="I48" s="527"/>
      <c r="J48" s="355"/>
      <c r="K48" s="357"/>
    </row>
    <row r="49" spans="1:11" x14ac:dyDescent="0.25">
      <c r="A49" s="497" t="s">
        <v>497</v>
      </c>
      <c r="B49" s="377"/>
      <c r="C49" s="378"/>
      <c r="D49" s="923">
        <f>SUM(D50:E58)</f>
        <v>1</v>
      </c>
      <c r="E49" s="924"/>
      <c r="F49" s="923">
        <f>SUM(F50:G58)</f>
        <v>1</v>
      </c>
      <c r="G49" s="1087"/>
      <c r="H49" s="1079">
        <f>SUM(H50:I58)</f>
        <v>3</v>
      </c>
      <c r="I49" s="924"/>
      <c r="J49" s="923">
        <f>SUM(J50:K58)</f>
        <v>3</v>
      </c>
      <c r="K49" s="1076"/>
    </row>
    <row r="50" spans="1:11" x14ac:dyDescent="0.25">
      <c r="A50" s="360" t="s">
        <v>834</v>
      </c>
      <c r="B50" s="367"/>
      <c r="C50" s="362"/>
      <c r="D50" s="539"/>
      <c r="E50" s="524"/>
      <c r="F50" s="368"/>
      <c r="G50" s="358"/>
      <c r="H50" s="530"/>
      <c r="I50" s="524"/>
      <c r="J50" s="368"/>
      <c r="K50" s="366"/>
    </row>
    <row r="51" spans="1:11" x14ac:dyDescent="0.25">
      <c r="A51" s="360" t="s">
        <v>835</v>
      </c>
      <c r="B51" s="367"/>
      <c r="C51" s="362"/>
      <c r="D51" s="539"/>
      <c r="E51" s="524"/>
      <c r="F51" s="368"/>
      <c r="G51" s="358"/>
      <c r="H51" s="530"/>
      <c r="I51" s="524"/>
      <c r="J51" s="368"/>
      <c r="K51" s="366"/>
    </row>
    <row r="52" spans="1:11" x14ac:dyDescent="0.25">
      <c r="A52" s="360" t="s">
        <v>935</v>
      </c>
      <c r="B52" s="367"/>
      <c r="C52" s="362"/>
      <c r="D52" s="539"/>
      <c r="E52" s="524"/>
      <c r="F52" s="368"/>
      <c r="G52" s="358"/>
      <c r="H52" s="530"/>
      <c r="I52" s="524"/>
      <c r="J52" s="368"/>
      <c r="K52" s="366"/>
    </row>
    <row r="53" spans="1:11" x14ac:dyDescent="0.25">
      <c r="A53" s="360" t="s">
        <v>936</v>
      </c>
      <c r="B53" s="367"/>
      <c r="C53" s="362"/>
      <c r="D53" s="539"/>
      <c r="E53" s="524">
        <v>1</v>
      </c>
      <c r="F53" s="368"/>
      <c r="G53" s="358">
        <v>1</v>
      </c>
      <c r="H53" s="530"/>
      <c r="I53" s="524">
        <v>1</v>
      </c>
      <c r="J53" s="368"/>
      <c r="K53" s="366">
        <v>1</v>
      </c>
    </row>
    <row r="54" spans="1:11" x14ac:dyDescent="0.25">
      <c r="A54" s="360" t="s">
        <v>937</v>
      </c>
      <c r="B54" s="367"/>
      <c r="C54" s="362"/>
      <c r="D54" s="539"/>
      <c r="E54" s="524"/>
      <c r="F54" s="368"/>
      <c r="G54" s="358"/>
      <c r="H54" s="530"/>
      <c r="I54" s="524"/>
      <c r="J54" s="368"/>
      <c r="K54" s="366"/>
    </row>
    <row r="55" spans="1:11" x14ac:dyDescent="0.25">
      <c r="A55" s="360" t="s">
        <v>938</v>
      </c>
      <c r="B55" s="367"/>
      <c r="C55" s="362"/>
      <c r="D55" s="539"/>
      <c r="E55" s="524"/>
      <c r="F55" s="368"/>
      <c r="G55" s="358"/>
      <c r="H55" s="530"/>
      <c r="I55" s="524"/>
      <c r="J55" s="368"/>
      <c r="K55" s="366"/>
    </row>
    <row r="56" spans="1:11" x14ac:dyDescent="0.25">
      <c r="A56" s="360" t="s">
        <v>939</v>
      </c>
      <c r="B56" s="367"/>
      <c r="C56" s="362"/>
      <c r="D56" s="539"/>
      <c r="E56" s="524"/>
      <c r="F56" s="368"/>
      <c r="G56" s="358"/>
      <c r="H56" s="530"/>
      <c r="I56" s="524"/>
      <c r="J56" s="368"/>
      <c r="K56" s="366"/>
    </row>
    <row r="57" spans="1:11" x14ac:dyDescent="0.25">
      <c r="A57" s="360" t="s">
        <v>940</v>
      </c>
      <c r="B57" s="367"/>
      <c r="C57" s="362"/>
      <c r="D57" s="539"/>
      <c r="E57" s="524"/>
      <c r="F57" s="368"/>
      <c r="G57" s="358"/>
      <c r="H57" s="530"/>
      <c r="I57" s="524">
        <v>1</v>
      </c>
      <c r="J57" s="368"/>
      <c r="K57" s="366">
        <v>1</v>
      </c>
    </row>
    <row r="58" spans="1:11" x14ac:dyDescent="0.25">
      <c r="A58" s="304" t="s">
        <v>984</v>
      </c>
      <c r="B58" s="305"/>
      <c r="C58" s="306"/>
      <c r="D58" s="531"/>
      <c r="E58" s="527"/>
      <c r="F58" s="355"/>
      <c r="G58" s="356"/>
      <c r="H58" s="525"/>
      <c r="I58" s="527">
        <v>1</v>
      </c>
      <c r="J58" s="355"/>
      <c r="K58" s="365">
        <v>1</v>
      </c>
    </row>
    <row r="59" spans="1:11" ht="15.65" x14ac:dyDescent="0.3">
      <c r="H59" s="369"/>
      <c r="I59" s="370"/>
      <c r="J59" s="370"/>
    </row>
    <row r="60" spans="1:11" ht="15.65" x14ac:dyDescent="0.3">
      <c r="G60" s="369"/>
      <c r="H60" s="369"/>
      <c r="I60" s="370"/>
      <c r="J60" s="370"/>
    </row>
    <row r="61" spans="1:11" ht="13.65" customHeight="1" x14ac:dyDescent="0.3">
      <c r="A61" s="54" t="s">
        <v>782</v>
      </c>
      <c r="G61" s="369"/>
      <c r="H61" s="369"/>
      <c r="I61" s="370"/>
      <c r="J61" s="370"/>
    </row>
    <row r="62" spans="1:11" x14ac:dyDescent="0.25">
      <c r="A62" s="54" t="s">
        <v>931</v>
      </c>
    </row>
    <row r="64" spans="1:11" x14ac:dyDescent="0.25">
      <c r="A64" s="54" t="s">
        <v>1049</v>
      </c>
    </row>
  </sheetData>
  <mergeCells count="29">
    <mergeCell ref="J24:K24"/>
    <mergeCell ref="D24:E24"/>
    <mergeCell ref="D49:E49"/>
    <mergeCell ref="F49:G49"/>
    <mergeCell ref="H49:I49"/>
    <mergeCell ref="J49:K49"/>
    <mergeCell ref="D36:E36"/>
    <mergeCell ref="F36:G36"/>
    <mergeCell ref="H36:I36"/>
    <mergeCell ref="J36:K36"/>
    <mergeCell ref="D41:E41"/>
    <mergeCell ref="F41:G41"/>
    <mergeCell ref="H41:I41"/>
    <mergeCell ref="J41:K41"/>
    <mergeCell ref="F24:G24"/>
    <mergeCell ref="A3:C5"/>
    <mergeCell ref="D6:E6"/>
    <mergeCell ref="F6:G6"/>
    <mergeCell ref="H6:I6"/>
    <mergeCell ref="H24:I24"/>
    <mergeCell ref="J6:K6"/>
    <mergeCell ref="D15:E15"/>
    <mergeCell ref="F15:G15"/>
    <mergeCell ref="H15:I15"/>
    <mergeCell ref="J15:K15"/>
    <mergeCell ref="D7:E7"/>
    <mergeCell ref="F7:G7"/>
    <mergeCell ref="H7:I7"/>
    <mergeCell ref="J7:K7"/>
  </mergeCells>
  <printOptions horizontalCentered="1"/>
  <pageMargins left="0.74803149606299213" right="0.47244094488188981" top="0.47244094488188981" bottom="0.27559055118110237" header="0.23622047244094491" footer="0.19685039370078741"/>
  <pageSetup paperSize="9" scale="83" orientation="portrait" r:id="rId1"/>
  <headerFooter>
    <oddHeader>&amp;C32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09375" defaultRowHeight="12.55" x14ac:dyDescent="0.2"/>
  <cols>
    <col min="1" max="16384" width="9.109375" style="19"/>
  </cols>
  <sheetData>
    <row r="1" spans="1:12" s="2" customFormat="1" ht="15.05" customHeight="1" x14ac:dyDescent="0.2">
      <c r="A1" s="3" t="s">
        <v>347</v>
      </c>
      <c r="B1" s="15" t="s">
        <v>644</v>
      </c>
      <c r="C1" s="3"/>
      <c r="D1" s="3"/>
      <c r="E1" s="3"/>
      <c r="F1" s="3"/>
      <c r="G1" s="3"/>
      <c r="H1" s="3"/>
      <c r="I1" s="3"/>
      <c r="J1" s="3"/>
      <c r="K1" s="3"/>
      <c r="L1" s="46"/>
    </row>
    <row r="2" spans="1:12" s="2" customFormat="1" ht="15.05" customHeight="1" x14ac:dyDescent="0.2">
      <c r="A2" s="14"/>
    </row>
    <row r="3" spans="1:12" s="2" customFormat="1" ht="18" customHeight="1" x14ac:dyDescent="0.25">
      <c r="A3" s="1089" t="s">
        <v>295</v>
      </c>
      <c r="B3" s="1090"/>
      <c r="C3" s="1091"/>
      <c r="D3" s="1098" t="s">
        <v>677</v>
      </c>
      <c r="E3" s="1099"/>
      <c r="F3" s="1099"/>
      <c r="G3" s="1100"/>
      <c r="H3" s="1101" t="s">
        <v>678</v>
      </c>
      <c r="I3" s="1102"/>
      <c r="J3" s="1102"/>
      <c r="K3" s="1103"/>
    </row>
    <row r="4" spans="1:12" s="2" customFormat="1" ht="17.25" customHeight="1" x14ac:dyDescent="0.25">
      <c r="A4" s="1092"/>
      <c r="B4" s="1093"/>
      <c r="C4" s="1094"/>
      <c r="D4" s="4" t="s">
        <v>46</v>
      </c>
      <c r="E4" s="5"/>
      <c r="F4" s="4" t="s">
        <v>46</v>
      </c>
      <c r="G4" s="6"/>
      <c r="H4" s="7" t="s">
        <v>46</v>
      </c>
      <c r="I4" s="5"/>
      <c r="J4" s="4" t="s">
        <v>47</v>
      </c>
      <c r="K4" s="5"/>
    </row>
    <row r="5" spans="1:12" s="2" customFormat="1" ht="17.25" customHeight="1" thickBot="1" x14ac:dyDescent="0.3">
      <c r="A5" s="1095"/>
      <c r="B5" s="1096"/>
      <c r="C5" s="1097"/>
      <c r="D5" s="8" t="s">
        <v>597</v>
      </c>
      <c r="E5" s="9"/>
      <c r="F5" s="8" t="s">
        <v>296</v>
      </c>
      <c r="G5" s="10"/>
      <c r="H5" s="11" t="s">
        <v>597</v>
      </c>
      <c r="I5" s="9"/>
      <c r="J5" s="8" t="s">
        <v>296</v>
      </c>
      <c r="K5" s="9"/>
    </row>
    <row r="6" spans="1:12" s="2" customFormat="1" ht="18" customHeight="1" thickTop="1" thickBot="1" x14ac:dyDescent="0.3">
      <c r="A6" s="30" t="s">
        <v>19</v>
      </c>
      <c r="B6" s="20"/>
      <c r="C6" s="21"/>
      <c r="D6" s="1104">
        <v>13</v>
      </c>
      <c r="E6" s="1105"/>
      <c r="F6" s="1104">
        <v>13</v>
      </c>
      <c r="G6" s="1106"/>
      <c r="H6" s="1107">
        <v>39</v>
      </c>
      <c r="I6" s="1105"/>
      <c r="J6" s="1104">
        <v>39</v>
      </c>
      <c r="K6" s="1105"/>
    </row>
    <row r="7" spans="1:12" ht="18" customHeight="1" thickTop="1" x14ac:dyDescent="0.2">
      <c r="A7" s="33" t="s">
        <v>502</v>
      </c>
      <c r="B7" s="25"/>
      <c r="C7" s="26"/>
      <c r="D7" s="1108"/>
      <c r="E7" s="1109"/>
      <c r="F7" s="1108"/>
      <c r="G7" s="1110"/>
      <c r="H7" s="1111">
        <v>1</v>
      </c>
      <c r="I7" s="1109"/>
      <c r="J7" s="1108">
        <v>1</v>
      </c>
      <c r="K7" s="1109"/>
    </row>
    <row r="8" spans="1:12" ht="15.05" customHeight="1" x14ac:dyDescent="0.2">
      <c r="A8" s="31" t="s">
        <v>671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501</v>
      </c>
      <c r="B9" s="25"/>
      <c r="C9" s="26"/>
      <c r="D9" s="1108"/>
      <c r="E9" s="1109"/>
      <c r="F9" s="1108"/>
      <c r="G9" s="1110"/>
      <c r="H9" s="1111">
        <v>2</v>
      </c>
      <c r="I9" s="1109"/>
      <c r="J9" s="1108">
        <v>2</v>
      </c>
      <c r="K9" s="1109"/>
    </row>
    <row r="10" spans="1:12" ht="15.05" customHeight="1" x14ac:dyDescent="0.2">
      <c r="A10" s="31" t="s">
        <v>675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5.05" customHeight="1" x14ac:dyDescent="0.2">
      <c r="A11" s="31" t="s">
        <v>679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496</v>
      </c>
      <c r="B12" s="25"/>
      <c r="C12" s="26"/>
      <c r="D12" s="1108"/>
      <c r="E12" s="1109"/>
      <c r="F12" s="1108"/>
      <c r="G12" s="1110"/>
      <c r="H12" s="1111"/>
      <c r="I12" s="1109"/>
      <c r="J12" s="1108"/>
      <c r="K12" s="1109"/>
    </row>
    <row r="13" spans="1:12" ht="15.0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466</v>
      </c>
      <c r="B14" s="25"/>
      <c r="C14" s="26"/>
      <c r="D14" s="1108"/>
      <c r="E14" s="1109"/>
      <c r="F14" s="1108"/>
      <c r="G14" s="1110"/>
      <c r="H14" s="1111">
        <v>3</v>
      </c>
      <c r="I14" s="1109"/>
      <c r="J14" s="1108">
        <v>3</v>
      </c>
      <c r="K14" s="1109"/>
    </row>
    <row r="15" spans="1:12" ht="15.05" customHeight="1" x14ac:dyDescent="0.2">
      <c r="A15" s="31" t="s">
        <v>672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5.05" customHeight="1" x14ac:dyDescent="0.2">
      <c r="A16" s="31" t="s">
        <v>673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497</v>
      </c>
      <c r="B17" s="25"/>
      <c r="C17" s="26"/>
      <c r="D17" s="1108">
        <v>2</v>
      </c>
      <c r="E17" s="1109"/>
      <c r="F17" s="1108">
        <v>2</v>
      </c>
      <c r="G17" s="1110"/>
      <c r="H17" s="1111">
        <v>4</v>
      </c>
      <c r="I17" s="1109"/>
      <c r="J17" s="1108">
        <v>4</v>
      </c>
      <c r="K17" s="1109"/>
    </row>
    <row r="18" spans="1:11" ht="15.05" customHeight="1" x14ac:dyDescent="0.2">
      <c r="A18" s="31" t="s">
        <v>659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5.05" customHeight="1" x14ac:dyDescent="0.2">
      <c r="A19" s="31" t="s">
        <v>680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5.05" customHeight="1" x14ac:dyDescent="0.2">
      <c r="A20" s="31" t="s">
        <v>681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406</v>
      </c>
      <c r="B21" s="25"/>
      <c r="C21" s="26"/>
      <c r="D21" s="1108">
        <v>1</v>
      </c>
      <c r="E21" s="1109"/>
      <c r="F21" s="1108">
        <v>1</v>
      </c>
      <c r="G21" s="1110"/>
      <c r="H21" s="1111">
        <v>4</v>
      </c>
      <c r="I21" s="1109"/>
      <c r="J21" s="1108">
        <v>4</v>
      </c>
      <c r="K21" s="1109"/>
    </row>
    <row r="22" spans="1:11" ht="15.05" customHeight="1" x14ac:dyDescent="0.2">
      <c r="A22" s="31" t="s">
        <v>676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5.05" customHeight="1" x14ac:dyDescent="0.2">
      <c r="A23" s="31" t="s">
        <v>682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5.05" customHeight="1" x14ac:dyDescent="0.2">
      <c r="A24" s="53" t="s">
        <v>683</v>
      </c>
      <c r="B24" s="36"/>
      <c r="C24" s="34"/>
      <c r="D24" s="28"/>
      <c r="E24" s="27"/>
      <c r="F24" s="36"/>
      <c r="G24" s="52"/>
      <c r="H24" s="29"/>
      <c r="I24" s="27">
        <v>1</v>
      </c>
      <c r="J24" s="36"/>
      <c r="K24" s="34">
        <v>1</v>
      </c>
    </row>
    <row r="26" spans="1:11" ht="15.85" customHeight="1" x14ac:dyDescent="0.2">
      <c r="A26" s="46" t="s">
        <v>643</v>
      </c>
    </row>
    <row r="28" spans="1:11" s="2" customFormat="1" ht="15.05" x14ac:dyDescent="0.25">
      <c r="H28" s="43"/>
      <c r="I28" s="44"/>
      <c r="J28" s="44"/>
    </row>
    <row r="29" spans="1:11" s="2" customFormat="1" ht="15.05" x14ac:dyDescent="0.25">
      <c r="G29" s="45"/>
      <c r="H29" s="43"/>
      <c r="I29" s="44"/>
      <c r="J29" s="44"/>
    </row>
    <row r="30" spans="1:11" s="2" customFormat="1" ht="15.05" x14ac:dyDescent="0.25">
      <c r="G30" s="44"/>
      <c r="H30" s="41"/>
      <c r="I30" s="44"/>
      <c r="J30" s="44"/>
    </row>
    <row r="31" spans="1:11" s="2" customFormat="1" ht="13.65" customHeight="1" x14ac:dyDescent="0.25">
      <c r="G31" s="44"/>
      <c r="H31" s="44"/>
      <c r="I31" s="44"/>
      <c r="J31" s="44"/>
    </row>
    <row r="32" spans="1:11" s="2" customFormat="1" ht="15.05" x14ac:dyDescent="0.25">
      <c r="G32" s="43"/>
      <c r="H32" s="43"/>
      <c r="I32" s="44"/>
      <c r="J32" s="44"/>
    </row>
    <row r="33" spans="1:7" s="2" customFormat="1" ht="15.05" x14ac:dyDescent="0.25">
      <c r="A33" s="2" t="s">
        <v>599</v>
      </c>
      <c r="G33" s="42"/>
    </row>
    <row r="34" spans="1:7" s="2" customFormat="1" ht="15.05" x14ac:dyDescent="0.25">
      <c r="A34" s="2" t="s">
        <v>651</v>
      </c>
      <c r="G34" s="42"/>
    </row>
    <row r="35" spans="1:7" s="2" customFormat="1" ht="15.05" x14ac:dyDescent="0.25">
      <c r="A35" s="2" t="s">
        <v>628</v>
      </c>
      <c r="G35" s="42"/>
    </row>
    <row r="36" spans="1:7" s="2" customFormat="1" ht="9.1" customHeight="1" x14ac:dyDescent="0.25">
      <c r="G36" s="42"/>
    </row>
    <row r="37" spans="1:7" s="2" customFormat="1" x14ac:dyDescent="0.2">
      <c r="A37" s="2" t="s">
        <v>684</v>
      </c>
    </row>
  </sheetData>
  <mergeCells count="31">
    <mergeCell ref="D17:E17"/>
    <mergeCell ref="F17:G17"/>
    <mergeCell ref="H17:I17"/>
    <mergeCell ref="J17:K17"/>
    <mergeCell ref="D21:E21"/>
    <mergeCell ref="F21:G21"/>
    <mergeCell ref="H21:I21"/>
    <mergeCell ref="J21:K21"/>
    <mergeCell ref="D12:E12"/>
    <mergeCell ref="F12:G12"/>
    <mergeCell ref="H12:I12"/>
    <mergeCell ref="J12:K12"/>
    <mergeCell ref="D14:E14"/>
    <mergeCell ref="F14:G14"/>
    <mergeCell ref="H14:I14"/>
    <mergeCell ref="J14:K14"/>
    <mergeCell ref="D7:E7"/>
    <mergeCell ref="F7:G7"/>
    <mergeCell ref="H7:I7"/>
    <mergeCell ref="J7:K7"/>
    <mergeCell ref="D9:E9"/>
    <mergeCell ref="F9:G9"/>
    <mergeCell ref="H9:I9"/>
    <mergeCell ref="J9:K9"/>
    <mergeCell ref="A3:C5"/>
    <mergeCell ref="D3:G3"/>
    <mergeCell ref="H3:K3"/>
    <mergeCell ref="D6:E6"/>
    <mergeCell ref="F6:G6"/>
    <mergeCell ref="H6:I6"/>
    <mergeCell ref="J6:K6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>
      <selection activeCell="K12" sqref="K12"/>
    </sheetView>
  </sheetViews>
  <sheetFormatPr defaultColWidth="9.109375" defaultRowHeight="13.15" x14ac:dyDescent="0.25"/>
  <cols>
    <col min="1" max="5" width="9.109375" style="54"/>
    <col min="6" max="9" width="10.77734375" style="54" customWidth="1"/>
    <col min="10" max="10" width="13" style="54" customWidth="1"/>
    <col min="11" max="16384" width="9.109375" style="54"/>
  </cols>
  <sheetData>
    <row r="1" spans="1:9" ht="15.85" customHeight="1" x14ac:dyDescent="0.3">
      <c r="A1" s="62" t="s">
        <v>509</v>
      </c>
      <c r="B1" s="62" t="s">
        <v>989</v>
      </c>
    </row>
    <row r="2" spans="1:9" ht="16.45" customHeight="1" x14ac:dyDescent="0.25"/>
    <row r="3" spans="1:9" ht="15.05" customHeight="1" x14ac:dyDescent="0.25">
      <c r="A3" s="388" t="s">
        <v>24</v>
      </c>
      <c r="B3" s="372"/>
      <c r="C3" s="372"/>
      <c r="D3" s="372"/>
      <c r="E3" s="372"/>
      <c r="F3" s="390" t="s">
        <v>25</v>
      </c>
      <c r="G3" s="390" t="s">
        <v>26</v>
      </c>
      <c r="H3" s="390" t="s">
        <v>22</v>
      </c>
      <c r="I3" s="667" t="s">
        <v>23</v>
      </c>
    </row>
    <row r="4" spans="1:9" ht="15.05" customHeight="1" x14ac:dyDescent="0.25">
      <c r="A4" s="382"/>
      <c r="B4" s="374"/>
      <c r="C4" s="374"/>
      <c r="D4" s="374"/>
      <c r="E4" s="374"/>
      <c r="F4" s="520"/>
      <c r="G4" s="520" t="s">
        <v>27</v>
      </c>
      <c r="H4" s="520"/>
      <c r="I4" s="391"/>
    </row>
    <row r="5" spans="1:9" ht="15.05" customHeight="1" x14ac:dyDescent="0.25">
      <c r="A5" s="553" t="s">
        <v>28</v>
      </c>
      <c r="B5" s="374"/>
      <c r="C5" s="374"/>
      <c r="D5" s="374"/>
      <c r="E5" s="374"/>
      <c r="F5" s="392">
        <v>74042</v>
      </c>
      <c r="G5" s="392">
        <v>8288</v>
      </c>
      <c r="H5" s="392">
        <v>64559</v>
      </c>
      <c r="I5" s="393">
        <v>1195</v>
      </c>
    </row>
    <row r="6" spans="1:9" ht="15.05" customHeight="1" x14ac:dyDescent="0.25">
      <c r="A6" s="389" t="s">
        <v>30</v>
      </c>
      <c r="B6" s="380"/>
      <c r="C6" s="380"/>
      <c r="D6" s="380"/>
      <c r="E6" s="380"/>
      <c r="F6" s="554">
        <v>7661</v>
      </c>
      <c r="G6" s="72">
        <v>834</v>
      </c>
      <c r="H6" s="72">
        <v>6692</v>
      </c>
      <c r="I6" s="73">
        <v>135</v>
      </c>
    </row>
    <row r="7" spans="1:9" ht="15.05" customHeight="1" x14ac:dyDescent="0.25">
      <c r="A7" s="379" t="s">
        <v>32</v>
      </c>
      <c r="B7" s="380"/>
      <c r="C7" s="380"/>
      <c r="D7" s="380"/>
      <c r="E7" s="380"/>
      <c r="F7" s="554">
        <v>7523</v>
      </c>
      <c r="G7" s="72">
        <v>837</v>
      </c>
      <c r="H7" s="72">
        <v>6549</v>
      </c>
      <c r="I7" s="73">
        <v>137</v>
      </c>
    </row>
    <row r="8" spans="1:9" ht="15.05" customHeight="1" x14ac:dyDescent="0.25">
      <c r="A8" s="379" t="s">
        <v>33</v>
      </c>
      <c r="B8" s="380"/>
      <c r="C8" s="380"/>
      <c r="D8" s="380"/>
      <c r="E8" s="380"/>
      <c r="F8" s="554">
        <v>7519</v>
      </c>
      <c r="G8" s="72">
        <v>775</v>
      </c>
      <c r="H8" s="72">
        <v>6637</v>
      </c>
      <c r="I8" s="73">
        <v>107</v>
      </c>
    </row>
    <row r="9" spans="1:9" ht="15.05" customHeight="1" x14ac:dyDescent="0.25">
      <c r="A9" s="379" t="s">
        <v>34</v>
      </c>
      <c r="B9" s="380"/>
      <c r="C9" s="380"/>
      <c r="D9" s="380"/>
      <c r="E9" s="380"/>
      <c r="F9" s="554">
        <v>4725</v>
      </c>
      <c r="G9" s="72">
        <v>603</v>
      </c>
      <c r="H9" s="72">
        <v>4032</v>
      </c>
      <c r="I9" s="73">
        <v>90</v>
      </c>
    </row>
    <row r="10" spans="1:9" ht="15.05" customHeight="1" x14ac:dyDescent="0.25">
      <c r="A10" s="379" t="s">
        <v>35</v>
      </c>
      <c r="B10" s="380"/>
      <c r="C10" s="380"/>
      <c r="D10" s="380"/>
      <c r="E10" s="380"/>
      <c r="F10" s="554">
        <v>5753</v>
      </c>
      <c r="G10" s="72">
        <v>765</v>
      </c>
      <c r="H10" s="72">
        <v>4912</v>
      </c>
      <c r="I10" s="73">
        <v>76</v>
      </c>
    </row>
    <row r="11" spans="1:9" ht="15.05" customHeight="1" x14ac:dyDescent="0.25">
      <c r="A11" s="379" t="s">
        <v>36</v>
      </c>
      <c r="B11" s="380"/>
      <c r="C11" s="380"/>
      <c r="D11" s="380"/>
      <c r="E11" s="380"/>
      <c r="F11" s="554">
        <v>7021</v>
      </c>
      <c r="G11" s="72">
        <v>917</v>
      </c>
      <c r="H11" s="72">
        <v>6000</v>
      </c>
      <c r="I11" s="73">
        <v>104</v>
      </c>
    </row>
    <row r="12" spans="1:9" ht="15.05" customHeight="1" x14ac:dyDescent="0.25">
      <c r="A12" s="379" t="s">
        <v>37</v>
      </c>
      <c r="B12" s="380"/>
      <c r="C12" s="380"/>
      <c r="D12" s="380"/>
      <c r="E12" s="380"/>
      <c r="F12" s="554">
        <v>7015</v>
      </c>
      <c r="G12" s="72">
        <v>506</v>
      </c>
      <c r="H12" s="72">
        <v>6393</v>
      </c>
      <c r="I12" s="73">
        <v>116</v>
      </c>
    </row>
    <row r="13" spans="1:9" ht="15.05" customHeight="1" x14ac:dyDescent="0.25">
      <c r="A13" s="379" t="s">
        <v>38</v>
      </c>
      <c r="B13" s="380"/>
      <c r="C13" s="380"/>
      <c r="D13" s="380"/>
      <c r="E13" s="380"/>
      <c r="F13" s="554">
        <v>7772</v>
      </c>
      <c r="G13" s="72">
        <v>621</v>
      </c>
      <c r="H13" s="72">
        <v>7005</v>
      </c>
      <c r="I13" s="73">
        <v>146</v>
      </c>
    </row>
    <row r="14" spans="1:9" ht="15.05" customHeight="1" x14ac:dyDescent="0.25">
      <c r="A14" s="379" t="s">
        <v>39</v>
      </c>
      <c r="B14" s="380"/>
      <c r="C14" s="380"/>
      <c r="D14" s="380"/>
      <c r="E14" s="380"/>
      <c r="F14" s="554">
        <v>7622</v>
      </c>
      <c r="G14" s="72">
        <v>759</v>
      </c>
      <c r="H14" s="72">
        <v>6743</v>
      </c>
      <c r="I14" s="73">
        <v>120</v>
      </c>
    </row>
    <row r="15" spans="1:9" ht="15.05" customHeight="1" x14ac:dyDescent="0.25">
      <c r="A15" s="379" t="s">
        <v>40</v>
      </c>
      <c r="B15" s="380"/>
      <c r="C15" s="380"/>
      <c r="D15" s="380"/>
      <c r="E15" s="380"/>
      <c r="F15" s="554">
        <v>5188</v>
      </c>
      <c r="G15" s="72">
        <v>477</v>
      </c>
      <c r="H15" s="72">
        <v>4633</v>
      </c>
      <c r="I15" s="73">
        <v>78</v>
      </c>
    </row>
    <row r="16" spans="1:9" ht="15.05" customHeight="1" x14ac:dyDescent="0.25">
      <c r="A16" s="555" t="s">
        <v>42</v>
      </c>
      <c r="B16" s="374"/>
      <c r="C16" s="374"/>
      <c r="D16" s="374"/>
      <c r="E16" s="374"/>
      <c r="F16" s="556">
        <v>6243</v>
      </c>
      <c r="G16" s="74">
        <v>1194</v>
      </c>
      <c r="H16" s="74">
        <v>4963</v>
      </c>
      <c r="I16" s="75">
        <v>86</v>
      </c>
    </row>
    <row r="18" spans="1:2" ht="15.05" x14ac:dyDescent="0.3">
      <c r="A18" s="70" t="s">
        <v>990</v>
      </c>
      <c r="B18" s="76"/>
    </row>
    <row r="19" spans="1:2" ht="15.05" customHeight="1" x14ac:dyDescent="0.25"/>
    <row r="20" spans="1:2" ht="18" customHeight="1" x14ac:dyDescent="0.25"/>
    <row r="21" spans="1:2" ht="18" customHeight="1" x14ac:dyDescent="0.25"/>
    <row r="22" spans="1:2" ht="15.05" customHeight="1" x14ac:dyDescent="0.25"/>
    <row r="23" spans="1:2" ht="18" customHeight="1" x14ac:dyDescent="0.25"/>
    <row r="24" spans="1:2" ht="15.05" customHeight="1" x14ac:dyDescent="0.25"/>
    <row r="25" spans="1:2" ht="18" customHeight="1" x14ac:dyDescent="0.25"/>
    <row r="26" spans="1:2" ht="15.05" customHeight="1" x14ac:dyDescent="0.25"/>
    <row r="27" spans="1:2" ht="18" customHeight="1" x14ac:dyDescent="0.25"/>
    <row r="28" spans="1:2" ht="15.05" customHeight="1" x14ac:dyDescent="0.25"/>
    <row r="29" spans="1:2" ht="18" customHeight="1" x14ac:dyDescent="0.25"/>
    <row r="30" spans="1:2" ht="18" customHeight="1" x14ac:dyDescent="0.25"/>
    <row r="54" spans="4:4" x14ac:dyDescent="0.25">
      <c r="D54" s="77"/>
    </row>
    <row r="83" spans="3:4" x14ac:dyDescent="0.25">
      <c r="C83" s="78"/>
      <c r="D83" s="77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>
      <selection activeCell="A10" sqref="A10:M55"/>
    </sheetView>
  </sheetViews>
  <sheetFormatPr defaultColWidth="9.109375" defaultRowHeight="5.65" customHeight="1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777343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6640625" style="54" customWidth="1"/>
    <col min="13" max="15" width="9.77734375" style="54" customWidth="1"/>
    <col min="16" max="16384" width="9.109375" style="54"/>
  </cols>
  <sheetData>
    <row r="1" spans="1:13" ht="13.15" x14ac:dyDescent="0.25">
      <c r="A1" s="79" t="s">
        <v>992</v>
      </c>
      <c r="B1" s="80"/>
      <c r="C1" s="80"/>
    </row>
    <row r="2" spans="1:13" ht="13.15" x14ac:dyDescent="0.25">
      <c r="A2" s="81" t="s">
        <v>991</v>
      </c>
      <c r="B2" s="80"/>
      <c r="C2" s="80"/>
    </row>
    <row r="3" spans="1:13" ht="13.15" x14ac:dyDescent="0.25">
      <c r="A3" s="81" t="s">
        <v>622</v>
      </c>
      <c r="I3" s="67"/>
      <c r="J3" s="67"/>
      <c r="K3" s="67"/>
      <c r="L3" s="67"/>
      <c r="M3" s="67"/>
    </row>
    <row r="4" spans="1:13" ht="12.7" customHeight="1" x14ac:dyDescent="0.25">
      <c r="A4" s="394" t="s">
        <v>44</v>
      </c>
      <c r="B4" s="605" t="s">
        <v>45</v>
      </c>
      <c r="C4" s="605" t="s">
        <v>460</v>
      </c>
      <c r="D4" s="605" t="s">
        <v>46</v>
      </c>
      <c r="E4" s="921" t="s">
        <v>609</v>
      </c>
      <c r="F4" s="922"/>
      <c r="G4" s="918" t="s">
        <v>510</v>
      </c>
      <c r="H4" s="605" t="s">
        <v>47</v>
      </c>
      <c r="I4" s="396" t="s">
        <v>299</v>
      </c>
      <c r="J4" s="377"/>
      <c r="K4" s="377"/>
      <c r="L4" s="377"/>
      <c r="M4" s="378"/>
    </row>
    <row r="5" spans="1:13" ht="13.15" x14ac:dyDescent="0.25">
      <c r="A5" s="397"/>
      <c r="B5" s="604" t="s">
        <v>49</v>
      </c>
      <c r="C5" s="399" t="s">
        <v>461</v>
      </c>
      <c r="D5" s="604" t="s">
        <v>50</v>
      </c>
      <c r="E5" s="400"/>
      <c r="F5" s="400"/>
      <c r="G5" s="919"/>
      <c r="H5" s="604" t="s">
        <v>50</v>
      </c>
      <c r="I5" s="401" t="s">
        <v>51</v>
      </c>
      <c r="J5" s="401" t="s">
        <v>52</v>
      </c>
      <c r="K5" s="606" t="s">
        <v>300</v>
      </c>
      <c r="L5" s="607"/>
      <c r="M5" s="603" t="s">
        <v>53</v>
      </c>
    </row>
    <row r="6" spans="1:13" ht="13.15" x14ac:dyDescent="0.25">
      <c r="A6" s="397"/>
      <c r="B6" s="400"/>
      <c r="C6" s="403" t="s">
        <v>2</v>
      </c>
      <c r="D6" s="604" t="s">
        <v>54</v>
      </c>
      <c r="E6" s="604" t="s">
        <v>55</v>
      </c>
      <c r="F6" s="604" t="s">
        <v>22</v>
      </c>
      <c r="G6" s="919"/>
      <c r="H6" s="604" t="s">
        <v>56</v>
      </c>
      <c r="I6" s="401" t="s">
        <v>57</v>
      </c>
      <c r="J6" s="401"/>
      <c r="K6" s="390" t="s">
        <v>28</v>
      </c>
      <c r="L6" s="404" t="s">
        <v>301</v>
      </c>
      <c r="M6" s="603" t="s">
        <v>58</v>
      </c>
    </row>
    <row r="7" spans="1:13" ht="13.15" x14ac:dyDescent="0.25">
      <c r="A7" s="397"/>
      <c r="B7" s="400"/>
      <c r="C7" s="405" t="s">
        <v>471</v>
      </c>
      <c r="D7" s="604" t="s">
        <v>59</v>
      </c>
      <c r="E7" s="604" t="s">
        <v>27</v>
      </c>
      <c r="F7" s="604" t="s">
        <v>23</v>
      </c>
      <c r="G7" s="920"/>
      <c r="H7" s="604" t="s">
        <v>511</v>
      </c>
      <c r="I7" s="520" t="s">
        <v>60</v>
      </c>
      <c r="J7" s="520"/>
      <c r="K7" s="520"/>
      <c r="L7" s="406" t="s">
        <v>302</v>
      </c>
      <c r="M7" s="391" t="s">
        <v>61</v>
      </c>
    </row>
    <row r="8" spans="1:13" ht="13.15" x14ac:dyDescent="0.25">
      <c r="A8" s="602">
        <v>1</v>
      </c>
      <c r="B8" s="601">
        <v>2</v>
      </c>
      <c r="C8" s="520">
        <v>3</v>
      </c>
      <c r="D8" s="601">
        <v>4</v>
      </c>
      <c r="E8" s="601">
        <v>5</v>
      </c>
      <c r="F8" s="601">
        <v>6</v>
      </c>
      <c r="G8" s="601">
        <v>7</v>
      </c>
      <c r="H8" s="601">
        <v>8</v>
      </c>
      <c r="I8" s="520">
        <v>9</v>
      </c>
      <c r="J8" s="520">
        <v>10</v>
      </c>
      <c r="K8" s="520">
        <v>11</v>
      </c>
      <c r="L8" s="520">
        <v>12</v>
      </c>
      <c r="M8" s="391">
        <v>13</v>
      </c>
    </row>
    <row r="9" spans="1:13" ht="16.45" customHeight="1" x14ac:dyDescent="0.25">
      <c r="A9" s="82" t="s">
        <v>28</v>
      </c>
      <c r="B9" s="83">
        <v>85702</v>
      </c>
      <c r="C9" s="83">
        <v>1290</v>
      </c>
      <c r="D9" s="74">
        <v>74042</v>
      </c>
      <c r="E9" s="84">
        <v>8288</v>
      </c>
      <c r="F9" s="83">
        <v>65754</v>
      </c>
      <c r="G9" s="84">
        <v>75</v>
      </c>
      <c r="H9" s="84">
        <v>73967</v>
      </c>
      <c r="I9" s="85">
        <v>6865</v>
      </c>
      <c r="J9" s="85">
        <v>7799</v>
      </c>
      <c r="K9" s="85">
        <v>6881</v>
      </c>
      <c r="L9" s="74">
        <v>1049</v>
      </c>
      <c r="M9" s="86">
        <v>8158</v>
      </c>
    </row>
    <row r="10" spans="1:13" ht="13.15" x14ac:dyDescent="0.25">
      <c r="A10" s="706" t="s">
        <v>65</v>
      </c>
      <c r="B10" s="557">
        <f>SUM(B11:B34)</f>
        <v>8893</v>
      </c>
      <c r="C10" s="557">
        <f t="shared" ref="C10" si="0">SUM(C11:C34)</f>
        <v>229</v>
      </c>
      <c r="D10" s="557">
        <f>SUM(D11:D34)</f>
        <v>7661</v>
      </c>
      <c r="E10" s="557">
        <f>SUM(E11:E34)</f>
        <v>834</v>
      </c>
      <c r="F10" s="557">
        <f>SUM(F11:F34)</f>
        <v>6827</v>
      </c>
      <c r="G10" s="557">
        <f t="shared" ref="G10:L10" si="1">SUM(G11:G34)</f>
        <v>7</v>
      </c>
      <c r="H10" s="557">
        <f t="shared" si="1"/>
        <v>7654</v>
      </c>
      <c r="I10" s="557">
        <f t="shared" si="1"/>
        <v>684</v>
      </c>
      <c r="J10" s="557">
        <f t="shared" si="1"/>
        <v>788</v>
      </c>
      <c r="K10" s="557">
        <f t="shared" si="1"/>
        <v>784</v>
      </c>
      <c r="L10" s="557">
        <f t="shared" si="1"/>
        <v>143</v>
      </c>
      <c r="M10" s="557">
        <f>SUM(M11:M34)</f>
        <v>884</v>
      </c>
    </row>
    <row r="11" spans="1:13" ht="14.25" customHeight="1" x14ac:dyDescent="0.25">
      <c r="A11" s="408" t="s">
        <v>66</v>
      </c>
      <c r="B11" s="72">
        <v>444</v>
      </c>
      <c r="C11" s="72"/>
      <c r="D11" s="72">
        <f t="shared" ref="D11:D34" si="2">SUM(E11:F11)</f>
        <v>388</v>
      </c>
      <c r="E11" s="72">
        <v>115</v>
      </c>
      <c r="F11" s="72">
        <v>273</v>
      </c>
      <c r="G11" s="72">
        <v>0</v>
      </c>
      <c r="H11" s="72">
        <f>+D11-G11</f>
        <v>388</v>
      </c>
      <c r="I11" s="72">
        <v>134</v>
      </c>
      <c r="J11" s="72">
        <v>182</v>
      </c>
      <c r="K11" s="72">
        <v>181</v>
      </c>
      <c r="L11" s="72">
        <v>25</v>
      </c>
      <c r="M11" s="73">
        <v>149</v>
      </c>
    </row>
    <row r="12" spans="1:13" ht="14.25" customHeight="1" x14ac:dyDescent="0.25">
      <c r="A12" s="695" t="s">
        <v>67</v>
      </c>
      <c r="B12" s="72">
        <v>70</v>
      </c>
      <c r="C12" s="72"/>
      <c r="D12" s="72">
        <f t="shared" si="2"/>
        <v>20</v>
      </c>
      <c r="E12" s="72">
        <v>4</v>
      </c>
      <c r="F12" s="72">
        <v>16</v>
      </c>
      <c r="G12" s="72">
        <v>0</v>
      </c>
      <c r="H12" s="72">
        <f t="shared" ref="H12:H52" si="3">+D12-G12</f>
        <v>20</v>
      </c>
      <c r="I12" s="696"/>
      <c r="J12" s="696"/>
      <c r="K12" s="696"/>
      <c r="L12" s="696"/>
      <c r="M12" s="697"/>
    </row>
    <row r="13" spans="1:13" ht="14.25" customHeight="1" x14ac:dyDescent="0.25">
      <c r="A13" s="695" t="s">
        <v>68</v>
      </c>
      <c r="B13" s="72">
        <v>130</v>
      </c>
      <c r="C13" s="72"/>
      <c r="D13" s="72">
        <f t="shared" si="2"/>
        <v>118</v>
      </c>
      <c r="E13" s="72">
        <v>0</v>
      </c>
      <c r="F13" s="72">
        <v>118</v>
      </c>
      <c r="G13" s="72">
        <v>0</v>
      </c>
      <c r="H13" s="72">
        <f t="shared" si="3"/>
        <v>118</v>
      </c>
      <c r="I13" s="696"/>
      <c r="J13" s="696"/>
      <c r="K13" s="696"/>
      <c r="L13" s="696"/>
      <c r="M13" s="697"/>
    </row>
    <row r="14" spans="1:13" ht="14.25" customHeight="1" x14ac:dyDescent="0.25">
      <c r="A14" s="695" t="s">
        <v>73</v>
      </c>
      <c r="B14" s="72">
        <v>238</v>
      </c>
      <c r="C14" s="72"/>
      <c r="D14" s="72">
        <f>SUM(E14:F14)</f>
        <v>0</v>
      </c>
      <c r="E14" s="72">
        <v>0</v>
      </c>
      <c r="F14" s="72">
        <v>0</v>
      </c>
      <c r="G14" s="72">
        <v>0</v>
      </c>
      <c r="H14" s="72">
        <f>+D14-G14</f>
        <v>0</v>
      </c>
      <c r="I14" s="696"/>
      <c r="J14" s="696"/>
      <c r="K14" s="696"/>
      <c r="L14" s="696"/>
      <c r="M14" s="697"/>
    </row>
    <row r="15" spans="1:13" ht="14.25" customHeight="1" x14ac:dyDescent="0.25">
      <c r="A15" s="698" t="s">
        <v>808</v>
      </c>
      <c r="B15" s="72">
        <v>608</v>
      </c>
      <c r="C15" s="72"/>
      <c r="D15" s="72">
        <f t="shared" ref="D15" si="4">SUM(E15:F15)</f>
        <v>596</v>
      </c>
      <c r="E15" s="72">
        <v>76</v>
      </c>
      <c r="F15" s="72">
        <v>520</v>
      </c>
      <c r="G15" s="72">
        <v>0</v>
      </c>
      <c r="H15" s="72">
        <f t="shared" ref="H15" si="5">+D15-G15</f>
        <v>596</v>
      </c>
      <c r="I15" s="699"/>
      <c r="J15" s="699"/>
      <c r="K15" s="699"/>
      <c r="L15" s="699"/>
      <c r="M15" s="700"/>
    </row>
    <row r="16" spans="1:13" ht="14.25" customHeight="1" x14ac:dyDescent="0.25">
      <c r="A16" s="408" t="s">
        <v>76</v>
      </c>
      <c r="B16" s="72">
        <v>1006</v>
      </c>
      <c r="C16" s="72"/>
      <c r="D16" s="72">
        <f>SUM(E16:F16)</f>
        <v>924</v>
      </c>
      <c r="E16" s="72">
        <v>399</v>
      </c>
      <c r="F16" s="72">
        <v>525</v>
      </c>
      <c r="G16" s="72">
        <v>3</v>
      </c>
      <c r="H16" s="72">
        <f>+D16-G16</f>
        <v>921</v>
      </c>
      <c r="I16" s="72">
        <v>143</v>
      </c>
      <c r="J16" s="72">
        <v>210</v>
      </c>
      <c r="K16" s="72">
        <v>162</v>
      </c>
      <c r="L16" s="72">
        <v>38</v>
      </c>
      <c r="M16" s="73">
        <v>220</v>
      </c>
    </row>
    <row r="17" spans="1:13" ht="14.25" customHeight="1" x14ac:dyDescent="0.25">
      <c r="A17" s="695" t="s">
        <v>67</v>
      </c>
      <c r="B17" s="72">
        <v>79</v>
      </c>
      <c r="C17" s="72">
        <v>20</v>
      </c>
      <c r="D17" s="72">
        <f>SUM(E17:F17)</f>
        <v>34</v>
      </c>
      <c r="E17" s="72">
        <v>2</v>
      </c>
      <c r="F17" s="72">
        <v>32</v>
      </c>
      <c r="G17" s="72">
        <v>0</v>
      </c>
      <c r="H17" s="72">
        <f>+D17-G17</f>
        <v>34</v>
      </c>
      <c r="I17" s="696"/>
      <c r="J17" s="696"/>
      <c r="K17" s="696"/>
      <c r="L17" s="696"/>
      <c r="M17" s="697"/>
    </row>
    <row r="18" spans="1:13" ht="14.25" customHeight="1" x14ac:dyDescent="0.25">
      <c r="A18" s="695" t="s">
        <v>810</v>
      </c>
      <c r="B18" s="72">
        <v>620</v>
      </c>
      <c r="C18" s="72"/>
      <c r="D18" s="72">
        <f t="shared" ref="D18" si="6">SUM(E18:F18)</f>
        <v>593</v>
      </c>
      <c r="E18" s="72">
        <v>0</v>
      </c>
      <c r="F18" s="72">
        <v>593</v>
      </c>
      <c r="G18" s="72">
        <v>0</v>
      </c>
      <c r="H18" s="72">
        <f t="shared" ref="H18" si="7">+D18-G18</f>
        <v>593</v>
      </c>
      <c r="I18" s="699"/>
      <c r="J18" s="699"/>
      <c r="K18" s="699"/>
      <c r="L18" s="699"/>
      <c r="M18" s="700"/>
    </row>
    <row r="19" spans="1:13" ht="14.25" customHeight="1" x14ac:dyDescent="0.25">
      <c r="A19" s="409" t="s">
        <v>78</v>
      </c>
      <c r="B19" s="72">
        <v>360</v>
      </c>
      <c r="C19" s="72"/>
      <c r="D19" s="72">
        <f>SUM(E19:F19)</f>
        <v>315</v>
      </c>
      <c r="E19" s="72">
        <v>37</v>
      </c>
      <c r="F19" s="72">
        <v>278</v>
      </c>
      <c r="G19" s="72">
        <v>0</v>
      </c>
      <c r="H19" s="72">
        <f>+D19-G19</f>
        <v>315</v>
      </c>
      <c r="I19" s="72">
        <v>19</v>
      </c>
      <c r="J19" s="72">
        <v>52</v>
      </c>
      <c r="K19" s="72">
        <v>45</v>
      </c>
      <c r="L19" s="72">
        <v>8</v>
      </c>
      <c r="M19" s="73">
        <v>39</v>
      </c>
    </row>
    <row r="20" spans="1:13" ht="14.25" customHeight="1" x14ac:dyDescent="0.25">
      <c r="A20" s="409" t="s">
        <v>77</v>
      </c>
      <c r="B20" s="72">
        <v>389</v>
      </c>
      <c r="C20" s="72"/>
      <c r="D20" s="72">
        <f>SUM(E20:F20)</f>
        <v>338</v>
      </c>
      <c r="E20" s="72">
        <v>48</v>
      </c>
      <c r="F20" s="72">
        <v>290</v>
      </c>
      <c r="G20" s="72">
        <v>1</v>
      </c>
      <c r="H20" s="72">
        <f>+D20-G20</f>
        <v>337</v>
      </c>
      <c r="I20" s="72">
        <v>12</v>
      </c>
      <c r="J20" s="72">
        <v>82</v>
      </c>
      <c r="K20" s="72">
        <v>60</v>
      </c>
      <c r="L20" s="72">
        <v>6</v>
      </c>
      <c r="M20" s="73">
        <v>57</v>
      </c>
    </row>
    <row r="21" spans="1:13" ht="14.25" customHeight="1" x14ac:dyDescent="0.25">
      <c r="A21" s="695" t="s">
        <v>298</v>
      </c>
      <c r="B21" s="72">
        <v>32</v>
      </c>
      <c r="C21" s="72"/>
      <c r="D21" s="72">
        <f>SUM(E21:F21)</f>
        <v>28</v>
      </c>
      <c r="E21" s="72">
        <v>0</v>
      </c>
      <c r="F21" s="72">
        <v>28</v>
      </c>
      <c r="G21" s="72">
        <v>0</v>
      </c>
      <c r="H21" s="72">
        <f>+D21-G21</f>
        <v>28</v>
      </c>
      <c r="I21" s="696"/>
      <c r="J21" s="696"/>
      <c r="K21" s="696"/>
      <c r="L21" s="696"/>
      <c r="M21" s="697"/>
    </row>
    <row r="22" spans="1:13" ht="14.25" customHeight="1" x14ac:dyDescent="0.25">
      <c r="A22" s="408" t="s">
        <v>339</v>
      </c>
      <c r="B22" s="72">
        <v>1268</v>
      </c>
      <c r="C22" s="72">
        <v>57</v>
      </c>
      <c r="D22" s="72">
        <f t="shared" si="2"/>
        <v>1095</v>
      </c>
      <c r="E22" s="72">
        <v>19</v>
      </c>
      <c r="F22" s="72">
        <v>1076</v>
      </c>
      <c r="G22" s="72">
        <v>1</v>
      </c>
      <c r="H22" s="72">
        <f t="shared" si="3"/>
        <v>1094</v>
      </c>
      <c r="I22" s="72">
        <v>122</v>
      </c>
      <c r="J22" s="72">
        <v>93</v>
      </c>
      <c r="K22" s="72">
        <v>139</v>
      </c>
      <c r="L22" s="72">
        <v>19</v>
      </c>
      <c r="M22" s="73">
        <v>151</v>
      </c>
    </row>
    <row r="23" spans="1:13" ht="14.25" customHeight="1" x14ac:dyDescent="0.25">
      <c r="A23" s="695" t="s">
        <v>3</v>
      </c>
      <c r="B23" s="72">
        <v>38</v>
      </c>
      <c r="C23" s="72"/>
      <c r="D23" s="72">
        <f t="shared" si="2"/>
        <v>24</v>
      </c>
      <c r="E23" s="72">
        <v>3</v>
      </c>
      <c r="F23" s="72">
        <v>21</v>
      </c>
      <c r="G23" s="72">
        <v>0</v>
      </c>
      <c r="H23" s="72">
        <f t="shared" si="3"/>
        <v>24</v>
      </c>
      <c r="I23" s="696"/>
      <c r="J23" s="696"/>
      <c r="K23" s="696"/>
      <c r="L23" s="696"/>
      <c r="M23" s="697"/>
    </row>
    <row r="24" spans="1:13" ht="14.25" customHeight="1" x14ac:dyDescent="0.25">
      <c r="A24" s="695" t="s">
        <v>472</v>
      </c>
      <c r="B24" s="72">
        <v>19</v>
      </c>
      <c r="C24" s="72"/>
      <c r="D24" s="72">
        <f t="shared" si="2"/>
        <v>6</v>
      </c>
      <c r="E24" s="72">
        <v>1</v>
      </c>
      <c r="F24" s="72">
        <v>5</v>
      </c>
      <c r="G24" s="72">
        <v>0</v>
      </c>
      <c r="H24" s="72">
        <f t="shared" si="3"/>
        <v>6</v>
      </c>
      <c r="I24" s="696"/>
      <c r="J24" s="696"/>
      <c r="K24" s="696"/>
      <c r="L24" s="696"/>
      <c r="M24" s="697"/>
    </row>
    <row r="25" spans="1:13" ht="14.25" customHeight="1" x14ac:dyDescent="0.25">
      <c r="A25" s="698" t="s">
        <v>809</v>
      </c>
      <c r="B25" s="72">
        <v>329</v>
      </c>
      <c r="C25" s="72"/>
      <c r="D25" s="72">
        <f t="shared" si="2"/>
        <v>259</v>
      </c>
      <c r="E25" s="72">
        <v>44</v>
      </c>
      <c r="F25" s="72">
        <v>215</v>
      </c>
      <c r="G25" s="72">
        <v>0</v>
      </c>
      <c r="H25" s="72">
        <f t="shared" si="3"/>
        <v>259</v>
      </c>
      <c r="I25" s="699"/>
      <c r="J25" s="699"/>
      <c r="K25" s="699"/>
      <c r="L25" s="699"/>
      <c r="M25" s="700"/>
    </row>
    <row r="26" spans="1:13" ht="14.25" customHeight="1" x14ac:dyDescent="0.25">
      <c r="A26" s="408" t="s">
        <v>685</v>
      </c>
      <c r="B26" s="72">
        <v>346</v>
      </c>
      <c r="C26" s="72"/>
      <c r="D26" s="72">
        <f t="shared" si="2"/>
        <v>339</v>
      </c>
      <c r="E26" s="72">
        <v>0</v>
      </c>
      <c r="F26" s="72">
        <v>339</v>
      </c>
      <c r="G26" s="72">
        <v>1</v>
      </c>
      <c r="H26" s="72">
        <f>+D26-G26</f>
        <v>338</v>
      </c>
      <c r="I26" s="72">
        <v>38</v>
      </c>
      <c r="J26" s="72">
        <v>71</v>
      </c>
      <c r="K26" s="72">
        <v>55</v>
      </c>
      <c r="L26" s="72">
        <v>4</v>
      </c>
      <c r="M26" s="73">
        <v>58</v>
      </c>
    </row>
    <row r="27" spans="1:13" ht="14.25" customHeight="1" x14ac:dyDescent="0.25">
      <c r="A27" s="701" t="s">
        <v>736</v>
      </c>
      <c r="B27" s="72">
        <v>151</v>
      </c>
      <c r="C27" s="72"/>
      <c r="D27" s="72">
        <f t="shared" si="2"/>
        <v>129</v>
      </c>
      <c r="E27" s="72">
        <v>36</v>
      </c>
      <c r="F27" s="72">
        <v>93</v>
      </c>
      <c r="G27" s="72">
        <v>0</v>
      </c>
      <c r="H27" s="72">
        <f>+D27-G27</f>
        <v>129</v>
      </c>
      <c r="I27" s="699"/>
      <c r="J27" s="699"/>
      <c r="K27" s="699"/>
      <c r="L27" s="699"/>
      <c r="M27" s="700"/>
    </row>
    <row r="28" spans="1:13" ht="14.25" customHeight="1" x14ac:dyDescent="0.25">
      <c r="A28" s="409" t="s">
        <v>70</v>
      </c>
      <c r="B28" s="72">
        <v>566</v>
      </c>
      <c r="C28" s="72"/>
      <c r="D28" s="72">
        <f t="shared" si="2"/>
        <v>544</v>
      </c>
      <c r="E28" s="72">
        <v>0</v>
      </c>
      <c r="F28" s="72">
        <v>544</v>
      </c>
      <c r="G28" s="72">
        <v>1</v>
      </c>
      <c r="H28" s="72">
        <f t="shared" si="3"/>
        <v>543</v>
      </c>
      <c r="I28" s="72">
        <v>71</v>
      </c>
      <c r="J28" s="72">
        <v>41</v>
      </c>
      <c r="K28" s="72">
        <v>41</v>
      </c>
      <c r="L28" s="72">
        <v>13</v>
      </c>
      <c r="M28" s="73">
        <v>72</v>
      </c>
    </row>
    <row r="29" spans="1:13" ht="14.25" customHeight="1" x14ac:dyDescent="0.25">
      <c r="A29" s="582" t="s">
        <v>652</v>
      </c>
      <c r="B29" s="72">
        <v>129</v>
      </c>
      <c r="C29" s="72">
        <v>129</v>
      </c>
      <c r="D29" s="72">
        <f t="shared" si="2"/>
        <v>0</v>
      </c>
      <c r="E29" s="72">
        <v>0</v>
      </c>
      <c r="F29" s="72">
        <v>0</v>
      </c>
      <c r="G29" s="72">
        <v>0</v>
      </c>
      <c r="H29" s="72">
        <f t="shared" si="3"/>
        <v>0</v>
      </c>
      <c r="I29" s="696"/>
      <c r="J29" s="696"/>
      <c r="K29" s="696"/>
      <c r="L29" s="696"/>
      <c r="M29" s="697"/>
    </row>
    <row r="30" spans="1:13" ht="14.25" customHeight="1" x14ac:dyDescent="0.25">
      <c r="A30" s="582" t="s">
        <v>69</v>
      </c>
      <c r="B30" s="72">
        <v>38</v>
      </c>
      <c r="C30" s="72"/>
      <c r="D30" s="72">
        <f t="shared" si="2"/>
        <v>33</v>
      </c>
      <c r="E30" s="72">
        <v>0</v>
      </c>
      <c r="F30" s="72">
        <v>33</v>
      </c>
      <c r="G30" s="72">
        <v>0</v>
      </c>
      <c r="H30" s="72">
        <f t="shared" si="3"/>
        <v>33</v>
      </c>
      <c r="I30" s="696"/>
      <c r="J30" s="696"/>
      <c r="K30" s="696"/>
      <c r="L30" s="696"/>
      <c r="M30" s="697"/>
    </row>
    <row r="31" spans="1:13" ht="14.25" customHeight="1" x14ac:dyDescent="0.25">
      <c r="A31" s="701" t="s">
        <v>737</v>
      </c>
      <c r="B31" s="72">
        <v>132</v>
      </c>
      <c r="C31" s="72"/>
      <c r="D31" s="72">
        <f t="shared" si="2"/>
        <v>103</v>
      </c>
      <c r="E31" s="72">
        <v>21</v>
      </c>
      <c r="F31" s="72">
        <v>82</v>
      </c>
      <c r="G31" s="72">
        <v>0</v>
      </c>
      <c r="H31" s="72">
        <f t="shared" si="3"/>
        <v>103</v>
      </c>
      <c r="I31" s="696"/>
      <c r="J31" s="696"/>
      <c r="K31" s="696"/>
      <c r="L31" s="696"/>
      <c r="M31" s="697"/>
    </row>
    <row r="32" spans="1:13" ht="14.25" customHeight="1" x14ac:dyDescent="0.25">
      <c r="A32" s="409" t="s">
        <v>79</v>
      </c>
      <c r="B32" s="72">
        <v>626</v>
      </c>
      <c r="C32" s="72"/>
      <c r="D32" s="72">
        <f t="shared" si="2"/>
        <v>588</v>
      </c>
      <c r="E32" s="72">
        <v>0</v>
      </c>
      <c r="F32" s="72">
        <v>588</v>
      </c>
      <c r="G32" s="72">
        <v>0</v>
      </c>
      <c r="H32" s="72">
        <f>+D32-G32</f>
        <v>588</v>
      </c>
      <c r="I32" s="72">
        <v>68</v>
      </c>
      <c r="J32" s="72">
        <v>0</v>
      </c>
      <c r="K32" s="72">
        <v>37</v>
      </c>
      <c r="L32" s="72">
        <v>15</v>
      </c>
      <c r="M32" s="73">
        <v>58</v>
      </c>
    </row>
    <row r="33" spans="1:13" ht="14.25" customHeight="1" x14ac:dyDescent="0.25">
      <c r="A33" s="410" t="s">
        <v>80</v>
      </c>
      <c r="B33" s="68">
        <v>1023</v>
      </c>
      <c r="C33" s="72">
        <v>23</v>
      </c>
      <c r="D33" s="72">
        <f>SUM(E33:F33)</f>
        <v>970</v>
      </c>
      <c r="E33" s="72">
        <v>0</v>
      </c>
      <c r="F33" s="72">
        <v>970</v>
      </c>
      <c r="G33" s="72">
        <v>0</v>
      </c>
      <c r="H33" s="72">
        <f>+D33-G33</f>
        <v>970</v>
      </c>
      <c r="I33" s="72">
        <v>77</v>
      </c>
      <c r="J33" s="72">
        <v>57</v>
      </c>
      <c r="K33" s="72">
        <v>64</v>
      </c>
      <c r="L33" s="72">
        <v>15</v>
      </c>
      <c r="M33" s="73">
        <v>80</v>
      </c>
    </row>
    <row r="34" spans="1:13" ht="14.25" customHeight="1" x14ac:dyDescent="0.25">
      <c r="A34" s="701" t="s">
        <v>811</v>
      </c>
      <c r="B34" s="72">
        <v>252</v>
      </c>
      <c r="C34" s="72"/>
      <c r="D34" s="72">
        <f t="shared" si="2"/>
        <v>217</v>
      </c>
      <c r="E34" s="72">
        <v>29</v>
      </c>
      <c r="F34" s="72">
        <v>188</v>
      </c>
      <c r="G34" s="72">
        <v>0</v>
      </c>
      <c r="H34" s="72">
        <f>+D34-G34</f>
        <v>217</v>
      </c>
      <c r="I34" s="699"/>
      <c r="J34" s="699"/>
      <c r="K34" s="699"/>
      <c r="L34" s="699"/>
      <c r="M34" s="700" t="s">
        <v>11</v>
      </c>
    </row>
    <row r="35" spans="1:13" ht="13.15" x14ac:dyDescent="0.25">
      <c r="A35" s="707" t="s">
        <v>81</v>
      </c>
      <c r="B35" s="557">
        <f>SUM(B36:B55)</f>
        <v>8348</v>
      </c>
      <c r="C35" s="557">
        <f t="shared" ref="C35:M35" si="8">SUM(C36:C55)</f>
        <v>54</v>
      </c>
      <c r="D35" s="557">
        <f t="shared" si="8"/>
        <v>7523</v>
      </c>
      <c r="E35" s="557">
        <f t="shared" si="8"/>
        <v>837</v>
      </c>
      <c r="F35" s="557">
        <f t="shared" si="8"/>
        <v>6686</v>
      </c>
      <c r="G35" s="557">
        <f t="shared" si="8"/>
        <v>9</v>
      </c>
      <c r="H35" s="557">
        <f t="shared" si="8"/>
        <v>7514</v>
      </c>
      <c r="I35" s="557">
        <f t="shared" si="8"/>
        <v>670</v>
      </c>
      <c r="J35" s="557">
        <f t="shared" si="8"/>
        <v>1009</v>
      </c>
      <c r="K35" s="557">
        <f t="shared" si="8"/>
        <v>769</v>
      </c>
      <c r="L35" s="557">
        <f t="shared" si="8"/>
        <v>103</v>
      </c>
      <c r="M35" s="557">
        <f t="shared" si="8"/>
        <v>829</v>
      </c>
    </row>
    <row r="36" spans="1:13" ht="14.25" customHeight="1" x14ac:dyDescent="0.25">
      <c r="A36" s="702" t="s">
        <v>82</v>
      </c>
      <c r="B36" s="72">
        <v>355</v>
      </c>
      <c r="C36" s="72">
        <v>5</v>
      </c>
      <c r="D36" s="72">
        <f t="shared" ref="D36:D52" si="9">SUM(E36:F36)</f>
        <v>326</v>
      </c>
      <c r="E36" s="72">
        <v>38</v>
      </c>
      <c r="F36" s="72">
        <v>288</v>
      </c>
      <c r="G36" s="72">
        <v>3</v>
      </c>
      <c r="H36" s="72">
        <f t="shared" si="3"/>
        <v>323</v>
      </c>
      <c r="I36" s="72">
        <v>71</v>
      </c>
      <c r="J36" s="72">
        <v>99</v>
      </c>
      <c r="K36" s="72">
        <v>53</v>
      </c>
      <c r="L36" s="72">
        <v>12</v>
      </c>
      <c r="M36" s="73">
        <v>103</v>
      </c>
    </row>
    <row r="37" spans="1:13" ht="14.25" customHeight="1" x14ac:dyDescent="0.25">
      <c r="A37" s="695" t="s">
        <v>67</v>
      </c>
      <c r="B37" s="72">
        <v>35</v>
      </c>
      <c r="C37" s="72"/>
      <c r="D37" s="72">
        <f t="shared" si="9"/>
        <v>26</v>
      </c>
      <c r="E37" s="72">
        <v>3</v>
      </c>
      <c r="F37" s="72">
        <v>23</v>
      </c>
      <c r="G37" s="72">
        <v>0</v>
      </c>
      <c r="H37" s="72">
        <f t="shared" si="3"/>
        <v>26</v>
      </c>
      <c r="I37" s="696"/>
      <c r="J37" s="696"/>
      <c r="K37" s="696"/>
      <c r="L37" s="696"/>
      <c r="M37" s="697"/>
    </row>
    <row r="38" spans="1:13" ht="14.25" customHeight="1" x14ac:dyDescent="0.25">
      <c r="A38" s="582" t="s">
        <v>812</v>
      </c>
      <c r="B38" s="72">
        <v>591</v>
      </c>
      <c r="C38" s="72"/>
      <c r="D38" s="73">
        <f t="shared" si="9"/>
        <v>559</v>
      </c>
      <c r="E38" s="72">
        <v>0</v>
      </c>
      <c r="F38" s="72">
        <v>559</v>
      </c>
      <c r="G38" s="72">
        <v>0</v>
      </c>
      <c r="H38" s="73">
        <f t="shared" si="3"/>
        <v>559</v>
      </c>
      <c r="I38" s="699"/>
      <c r="J38" s="699"/>
      <c r="K38" s="699"/>
      <c r="L38" s="699"/>
      <c r="M38" s="700"/>
    </row>
    <row r="39" spans="1:13" ht="14.25" customHeight="1" x14ac:dyDescent="0.25">
      <c r="A39" s="409" t="s">
        <v>83</v>
      </c>
      <c r="B39" s="72">
        <v>242</v>
      </c>
      <c r="C39" s="72"/>
      <c r="D39" s="72">
        <f t="shared" si="9"/>
        <v>219</v>
      </c>
      <c r="E39" s="72">
        <v>79</v>
      </c>
      <c r="F39" s="72">
        <v>140</v>
      </c>
      <c r="G39" s="72">
        <v>0</v>
      </c>
      <c r="H39" s="72">
        <f t="shared" si="3"/>
        <v>219</v>
      </c>
      <c r="I39" s="72">
        <v>14</v>
      </c>
      <c r="J39" s="72">
        <v>56</v>
      </c>
      <c r="K39" s="72">
        <v>34</v>
      </c>
      <c r="L39" s="72">
        <v>3</v>
      </c>
      <c r="M39" s="73">
        <v>40</v>
      </c>
    </row>
    <row r="40" spans="1:13" ht="14.25" customHeight="1" x14ac:dyDescent="0.25">
      <c r="A40" s="695" t="s">
        <v>84</v>
      </c>
      <c r="B40" s="72">
        <v>105</v>
      </c>
      <c r="C40" s="72"/>
      <c r="D40" s="72">
        <f t="shared" si="9"/>
        <v>78</v>
      </c>
      <c r="E40" s="72">
        <v>0</v>
      </c>
      <c r="F40" s="72">
        <v>78</v>
      </c>
      <c r="G40" s="72">
        <v>0</v>
      </c>
      <c r="H40" s="72">
        <f t="shared" si="3"/>
        <v>78</v>
      </c>
      <c r="I40" s="696"/>
      <c r="J40" s="696"/>
      <c r="K40" s="696"/>
      <c r="L40" s="696"/>
      <c r="M40" s="697"/>
    </row>
    <row r="41" spans="1:13" ht="14.25" customHeight="1" x14ac:dyDescent="0.25">
      <c r="A41" s="409" t="s">
        <v>85</v>
      </c>
      <c r="B41" s="72">
        <v>408</v>
      </c>
      <c r="C41" s="72">
        <v>11</v>
      </c>
      <c r="D41" s="72">
        <f t="shared" si="9"/>
        <v>383</v>
      </c>
      <c r="E41" s="72">
        <v>87</v>
      </c>
      <c r="F41" s="72">
        <v>296</v>
      </c>
      <c r="G41" s="72">
        <v>1</v>
      </c>
      <c r="H41" s="72">
        <f t="shared" si="3"/>
        <v>382</v>
      </c>
      <c r="I41" s="72">
        <v>29</v>
      </c>
      <c r="J41" s="72">
        <v>89</v>
      </c>
      <c r="K41" s="72">
        <v>30</v>
      </c>
      <c r="L41" s="72">
        <v>6</v>
      </c>
      <c r="M41" s="73">
        <v>47</v>
      </c>
    </row>
    <row r="42" spans="1:13" ht="14.25" customHeight="1" x14ac:dyDescent="0.25">
      <c r="A42" s="408" t="s">
        <v>86</v>
      </c>
      <c r="B42" s="72">
        <v>433</v>
      </c>
      <c r="C42" s="72">
        <v>14</v>
      </c>
      <c r="D42" s="72">
        <f t="shared" si="9"/>
        <v>404</v>
      </c>
      <c r="E42" s="72">
        <v>109</v>
      </c>
      <c r="F42" s="72">
        <v>295</v>
      </c>
      <c r="G42" s="72">
        <v>0</v>
      </c>
      <c r="H42" s="72">
        <f t="shared" si="3"/>
        <v>404</v>
      </c>
      <c r="I42" s="72">
        <v>47</v>
      </c>
      <c r="J42" s="72">
        <v>139</v>
      </c>
      <c r="K42" s="72">
        <v>96</v>
      </c>
      <c r="L42" s="72">
        <v>3</v>
      </c>
      <c r="M42" s="73">
        <v>80</v>
      </c>
    </row>
    <row r="43" spans="1:13" ht="14.25" customHeight="1" x14ac:dyDescent="0.25">
      <c r="A43" s="409" t="s">
        <v>87</v>
      </c>
      <c r="B43" s="72">
        <v>418</v>
      </c>
      <c r="C43" s="72"/>
      <c r="D43" s="72">
        <f t="shared" si="9"/>
        <v>346</v>
      </c>
      <c r="E43" s="72">
        <v>134</v>
      </c>
      <c r="F43" s="72">
        <v>212</v>
      </c>
      <c r="G43" s="72">
        <v>0</v>
      </c>
      <c r="H43" s="72">
        <f t="shared" si="3"/>
        <v>346</v>
      </c>
      <c r="I43" s="72">
        <v>27</v>
      </c>
      <c r="J43" s="72">
        <v>107</v>
      </c>
      <c r="K43" s="72">
        <v>73</v>
      </c>
      <c r="L43" s="72">
        <v>10</v>
      </c>
      <c r="M43" s="73">
        <v>64</v>
      </c>
    </row>
    <row r="44" spans="1:13" ht="14.25" customHeight="1" x14ac:dyDescent="0.25">
      <c r="A44" s="409" t="s">
        <v>88</v>
      </c>
      <c r="B44" s="72">
        <v>347</v>
      </c>
      <c r="C44" s="72"/>
      <c r="D44" s="72">
        <f t="shared" si="9"/>
        <v>294</v>
      </c>
      <c r="E44" s="72">
        <v>29</v>
      </c>
      <c r="F44" s="72">
        <v>265</v>
      </c>
      <c r="G44" s="72">
        <v>0</v>
      </c>
      <c r="H44" s="72">
        <f t="shared" si="3"/>
        <v>294</v>
      </c>
      <c r="I44" s="72">
        <v>7</v>
      </c>
      <c r="J44" s="72">
        <v>44</v>
      </c>
      <c r="K44" s="72">
        <v>41</v>
      </c>
      <c r="L44" s="72">
        <v>9</v>
      </c>
      <c r="M44" s="73">
        <v>30</v>
      </c>
    </row>
    <row r="45" spans="1:13" ht="14.25" customHeight="1" x14ac:dyDescent="0.25">
      <c r="A45" s="408" t="s">
        <v>89</v>
      </c>
      <c r="B45" s="72">
        <v>425</v>
      </c>
      <c r="C45" s="72"/>
      <c r="D45" s="72">
        <f t="shared" si="9"/>
        <v>380</v>
      </c>
      <c r="E45" s="72">
        <v>65</v>
      </c>
      <c r="F45" s="72">
        <v>315</v>
      </c>
      <c r="G45" s="72">
        <v>1</v>
      </c>
      <c r="H45" s="72">
        <f t="shared" si="3"/>
        <v>379</v>
      </c>
      <c r="I45" s="72">
        <v>26</v>
      </c>
      <c r="J45" s="72">
        <v>110</v>
      </c>
      <c r="K45" s="72">
        <v>84</v>
      </c>
      <c r="L45" s="72">
        <v>7</v>
      </c>
      <c r="M45" s="73">
        <v>63</v>
      </c>
    </row>
    <row r="46" spans="1:13" ht="14.25" customHeight="1" x14ac:dyDescent="0.25">
      <c r="A46" s="702" t="s">
        <v>90</v>
      </c>
      <c r="B46" s="72">
        <v>380</v>
      </c>
      <c r="C46" s="72"/>
      <c r="D46" s="72">
        <f t="shared" si="9"/>
        <v>369</v>
      </c>
      <c r="E46" s="72">
        <v>41</v>
      </c>
      <c r="F46" s="72">
        <v>328</v>
      </c>
      <c r="G46" s="72">
        <v>1</v>
      </c>
      <c r="H46" s="72">
        <f t="shared" si="3"/>
        <v>368</v>
      </c>
      <c r="I46" s="72">
        <v>32</v>
      </c>
      <c r="J46" s="72">
        <v>172</v>
      </c>
      <c r="K46" s="72">
        <v>116</v>
      </c>
      <c r="L46" s="72">
        <v>7</v>
      </c>
      <c r="M46" s="73">
        <v>80</v>
      </c>
    </row>
    <row r="47" spans="1:13" ht="14.25" customHeight="1" x14ac:dyDescent="0.25">
      <c r="A47" s="701" t="s">
        <v>739</v>
      </c>
      <c r="B47" s="72">
        <v>252</v>
      </c>
      <c r="C47" s="72"/>
      <c r="D47" s="72">
        <f t="shared" si="9"/>
        <v>230</v>
      </c>
      <c r="E47" s="72">
        <v>71</v>
      </c>
      <c r="F47" s="72">
        <v>159</v>
      </c>
      <c r="G47" s="72">
        <v>0</v>
      </c>
      <c r="H47" s="72">
        <f t="shared" si="3"/>
        <v>230</v>
      </c>
      <c r="I47" s="699"/>
      <c r="J47" s="699"/>
      <c r="K47" s="699"/>
      <c r="L47" s="699"/>
      <c r="M47" s="700"/>
    </row>
    <row r="48" spans="1:13" ht="14.25" customHeight="1" x14ac:dyDescent="0.25">
      <c r="A48" s="409" t="s">
        <v>138</v>
      </c>
      <c r="B48" s="72">
        <v>270</v>
      </c>
      <c r="C48" s="72"/>
      <c r="D48" s="72">
        <f>SUM(E48:F48)</f>
        <v>237</v>
      </c>
      <c r="E48" s="72">
        <v>0</v>
      </c>
      <c r="F48" s="72">
        <v>237</v>
      </c>
      <c r="G48" s="72">
        <v>1</v>
      </c>
      <c r="H48" s="72">
        <f>+D48-G48</f>
        <v>236</v>
      </c>
      <c r="I48" s="72">
        <v>17</v>
      </c>
      <c r="J48" s="72">
        <v>0</v>
      </c>
      <c r="K48" s="72">
        <v>11</v>
      </c>
      <c r="L48" s="72">
        <v>5</v>
      </c>
      <c r="M48" s="73">
        <v>23</v>
      </c>
    </row>
    <row r="49" spans="1:13" ht="14.25" customHeight="1" x14ac:dyDescent="0.25">
      <c r="A49" s="409" t="s">
        <v>91</v>
      </c>
      <c r="B49" s="72">
        <v>406</v>
      </c>
      <c r="C49" s="72"/>
      <c r="D49" s="72">
        <f t="shared" si="9"/>
        <v>369</v>
      </c>
      <c r="E49" s="72">
        <v>24</v>
      </c>
      <c r="F49" s="72">
        <v>345</v>
      </c>
      <c r="G49" s="72">
        <v>0</v>
      </c>
      <c r="H49" s="72">
        <f t="shared" si="3"/>
        <v>369</v>
      </c>
      <c r="I49" s="72">
        <v>36</v>
      </c>
      <c r="J49" s="72">
        <v>51</v>
      </c>
      <c r="K49" s="72">
        <v>55</v>
      </c>
      <c r="L49" s="72">
        <v>3</v>
      </c>
      <c r="M49" s="73">
        <v>39</v>
      </c>
    </row>
    <row r="50" spans="1:13" ht="14.25" customHeight="1" x14ac:dyDescent="0.25">
      <c r="A50" s="701" t="s">
        <v>750</v>
      </c>
      <c r="B50" s="72">
        <v>226</v>
      </c>
      <c r="C50" s="72">
        <v>24</v>
      </c>
      <c r="D50" s="72">
        <f t="shared" si="9"/>
        <v>191</v>
      </c>
      <c r="E50" s="72">
        <v>16</v>
      </c>
      <c r="F50" s="72">
        <v>175</v>
      </c>
      <c r="G50" s="72">
        <v>0</v>
      </c>
      <c r="H50" s="72">
        <f t="shared" si="3"/>
        <v>191</v>
      </c>
      <c r="I50" s="699"/>
      <c r="J50" s="699"/>
      <c r="K50" s="699"/>
      <c r="L50" s="699"/>
      <c r="M50" s="700"/>
    </row>
    <row r="51" spans="1:13" ht="14.25" customHeight="1" x14ac:dyDescent="0.25">
      <c r="A51" s="409" t="s">
        <v>92</v>
      </c>
      <c r="B51" s="72">
        <v>883</v>
      </c>
      <c r="C51" s="72"/>
      <c r="D51" s="72">
        <f t="shared" si="9"/>
        <v>723</v>
      </c>
      <c r="E51" s="72">
        <v>0</v>
      </c>
      <c r="F51" s="72">
        <v>723</v>
      </c>
      <c r="G51" s="72">
        <v>1</v>
      </c>
      <c r="H51" s="72">
        <f t="shared" si="3"/>
        <v>722</v>
      </c>
      <c r="I51" s="72">
        <v>149</v>
      </c>
      <c r="J51" s="72">
        <v>0</v>
      </c>
      <c r="K51" s="72">
        <v>40</v>
      </c>
      <c r="L51" s="72">
        <v>4</v>
      </c>
      <c r="M51" s="73">
        <v>67</v>
      </c>
    </row>
    <row r="52" spans="1:13" ht="14.25" customHeight="1" x14ac:dyDescent="0.25">
      <c r="A52" s="408" t="s">
        <v>93</v>
      </c>
      <c r="B52" s="72">
        <v>810</v>
      </c>
      <c r="C52" s="72"/>
      <c r="D52" s="72">
        <f t="shared" si="9"/>
        <v>777</v>
      </c>
      <c r="E52" s="72">
        <v>119</v>
      </c>
      <c r="F52" s="72">
        <v>658</v>
      </c>
      <c r="G52" s="72">
        <v>0</v>
      </c>
      <c r="H52" s="72">
        <f t="shared" si="3"/>
        <v>777</v>
      </c>
      <c r="I52" s="72">
        <v>31</v>
      </c>
      <c r="J52" s="72">
        <v>99</v>
      </c>
      <c r="K52" s="72">
        <v>68</v>
      </c>
      <c r="L52" s="72">
        <v>11</v>
      </c>
      <c r="M52" s="73">
        <v>59</v>
      </c>
    </row>
    <row r="53" spans="1:13" ht="14.25" customHeight="1" x14ac:dyDescent="0.25">
      <c r="A53" s="409" t="s">
        <v>341</v>
      </c>
      <c r="B53" s="72">
        <v>1032</v>
      </c>
      <c r="C53" s="72"/>
      <c r="D53" s="72">
        <f>SUM(E53:F53)</f>
        <v>919</v>
      </c>
      <c r="E53" s="72">
        <v>0</v>
      </c>
      <c r="F53" s="72">
        <v>919</v>
      </c>
      <c r="G53" s="72">
        <v>1</v>
      </c>
      <c r="H53" s="72">
        <f>+D53-G53</f>
        <v>918</v>
      </c>
      <c r="I53" s="72">
        <v>184</v>
      </c>
      <c r="J53" s="72">
        <v>43</v>
      </c>
      <c r="K53" s="72">
        <v>68</v>
      </c>
      <c r="L53" s="72">
        <v>23</v>
      </c>
      <c r="M53" s="73">
        <v>134</v>
      </c>
    </row>
    <row r="54" spans="1:13" ht="14.25" customHeight="1" x14ac:dyDescent="0.25">
      <c r="A54" s="698" t="s">
        <v>818</v>
      </c>
      <c r="B54" s="72">
        <v>605</v>
      </c>
      <c r="C54" s="72"/>
      <c r="D54" s="72">
        <f>SUM(E54:F54)</f>
        <v>573</v>
      </c>
      <c r="E54" s="72">
        <v>22</v>
      </c>
      <c r="F54" s="72">
        <v>551</v>
      </c>
      <c r="G54" s="72">
        <v>0</v>
      </c>
      <c r="H54" s="73">
        <f>+D54-G54</f>
        <v>573</v>
      </c>
      <c r="I54" s="699"/>
      <c r="J54" s="699"/>
      <c r="K54" s="699"/>
      <c r="L54" s="699"/>
      <c r="M54" s="700"/>
    </row>
    <row r="55" spans="1:13" ht="14.25" customHeight="1" x14ac:dyDescent="0.25">
      <c r="A55" s="703" t="s">
        <v>742</v>
      </c>
      <c r="B55" s="74">
        <v>125</v>
      </c>
      <c r="C55" s="74"/>
      <c r="D55" s="74">
        <f>SUM(E55:F55)</f>
        <v>120</v>
      </c>
      <c r="E55" s="74">
        <v>0</v>
      </c>
      <c r="F55" s="74">
        <v>120</v>
      </c>
      <c r="G55" s="74">
        <v>0</v>
      </c>
      <c r="H55" s="75">
        <f>+D55-G55</f>
        <v>120</v>
      </c>
      <c r="I55" s="704"/>
      <c r="J55" s="704"/>
      <c r="K55" s="704"/>
      <c r="L55" s="704"/>
      <c r="M55" s="705"/>
    </row>
    <row r="56" spans="1:13" ht="13.15" x14ac:dyDescent="0.25">
      <c r="A56" s="8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ht="13.15" x14ac:dyDescent="0.25">
      <c r="A57" s="54" t="s">
        <v>355</v>
      </c>
    </row>
    <row r="58" spans="1:13" ht="13.15" x14ac:dyDescent="0.25">
      <c r="A58" s="88" t="s">
        <v>470</v>
      </c>
    </row>
    <row r="59" spans="1:13" ht="13.15" x14ac:dyDescent="0.25">
      <c r="A59" s="54" t="s">
        <v>512</v>
      </c>
    </row>
    <row r="60" spans="1:13" ht="13.15" x14ac:dyDescent="0.25">
      <c r="A60" s="54" t="s">
        <v>0</v>
      </c>
    </row>
    <row r="61" spans="1:13" ht="13.15" x14ac:dyDescent="0.25">
      <c r="A61" s="80" t="s">
        <v>513</v>
      </c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zoomScaleNormal="100" workbookViewId="0">
      <selection activeCell="O13" sqref="O13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886718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992</v>
      </c>
      <c r="B1" s="80"/>
      <c r="C1" s="80"/>
    </row>
    <row r="2" spans="1:13" x14ac:dyDescent="0.25">
      <c r="A2" s="81" t="s">
        <v>991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ht="12.7" customHeight="1" x14ac:dyDescent="0.25">
      <c r="A4" s="394" t="s">
        <v>44</v>
      </c>
      <c r="B4" s="395" t="s">
        <v>45</v>
      </c>
      <c r="C4" s="395" t="s">
        <v>460</v>
      </c>
      <c r="D4" s="395" t="s">
        <v>46</v>
      </c>
      <c r="E4" s="921" t="s">
        <v>609</v>
      </c>
      <c r="F4" s="922"/>
      <c r="G4" s="918" t="s">
        <v>510</v>
      </c>
      <c r="H4" s="395" t="s">
        <v>47</v>
      </c>
      <c r="I4" s="396" t="s">
        <v>299</v>
      </c>
      <c r="J4" s="377"/>
      <c r="K4" s="377"/>
      <c r="L4" s="377"/>
      <c r="M4" s="378"/>
    </row>
    <row r="5" spans="1:13" x14ac:dyDescent="0.25">
      <c r="A5" s="397"/>
      <c r="B5" s="398" t="s">
        <v>49</v>
      </c>
      <c r="C5" s="399" t="s">
        <v>461</v>
      </c>
      <c r="D5" s="398" t="s">
        <v>50</v>
      </c>
      <c r="E5" s="400"/>
      <c r="F5" s="400"/>
      <c r="G5" s="919"/>
      <c r="H5" s="398" t="s">
        <v>50</v>
      </c>
      <c r="I5" s="401" t="s">
        <v>51</v>
      </c>
      <c r="J5" s="401" t="s">
        <v>52</v>
      </c>
      <c r="K5" s="923" t="s">
        <v>300</v>
      </c>
      <c r="L5" s="924"/>
      <c r="M5" s="402" t="s">
        <v>53</v>
      </c>
    </row>
    <row r="6" spans="1:13" x14ac:dyDescent="0.25">
      <c r="A6" s="397"/>
      <c r="B6" s="400"/>
      <c r="C6" s="403" t="s">
        <v>2</v>
      </c>
      <c r="D6" s="398" t="s">
        <v>54</v>
      </c>
      <c r="E6" s="398" t="s">
        <v>55</v>
      </c>
      <c r="F6" s="398" t="s">
        <v>22</v>
      </c>
      <c r="G6" s="919"/>
      <c r="H6" s="398" t="s">
        <v>56</v>
      </c>
      <c r="I6" s="401" t="s">
        <v>57</v>
      </c>
      <c r="J6" s="401"/>
      <c r="K6" s="390" t="s">
        <v>28</v>
      </c>
      <c r="L6" s="404" t="s">
        <v>301</v>
      </c>
      <c r="M6" s="402" t="s">
        <v>58</v>
      </c>
    </row>
    <row r="7" spans="1:13" x14ac:dyDescent="0.25">
      <c r="A7" s="397"/>
      <c r="B7" s="400"/>
      <c r="C7" s="405" t="s">
        <v>471</v>
      </c>
      <c r="D7" s="398" t="s">
        <v>59</v>
      </c>
      <c r="E7" s="398" t="s">
        <v>27</v>
      </c>
      <c r="F7" s="398" t="s">
        <v>23</v>
      </c>
      <c r="G7" s="920"/>
      <c r="H7" s="398" t="s">
        <v>511</v>
      </c>
      <c r="I7" s="387" t="s">
        <v>60</v>
      </c>
      <c r="J7" s="387"/>
      <c r="K7" s="387"/>
      <c r="L7" s="406" t="s">
        <v>302</v>
      </c>
      <c r="M7" s="391" t="s">
        <v>61</v>
      </c>
    </row>
    <row r="8" spans="1:13" x14ac:dyDescent="0.25">
      <c r="A8" s="546">
        <v>1</v>
      </c>
      <c r="B8" s="407">
        <v>2</v>
      </c>
      <c r="C8" s="387">
        <v>3</v>
      </c>
      <c r="D8" s="407">
        <v>4</v>
      </c>
      <c r="E8" s="407">
        <v>5</v>
      </c>
      <c r="F8" s="407">
        <v>6</v>
      </c>
      <c r="G8" s="407">
        <v>7</v>
      </c>
      <c r="H8" s="407">
        <v>8</v>
      </c>
      <c r="I8" s="387">
        <v>9</v>
      </c>
      <c r="J8" s="387">
        <v>10</v>
      </c>
      <c r="K8" s="387">
        <v>11</v>
      </c>
      <c r="L8" s="387">
        <v>12</v>
      </c>
      <c r="M8" s="391">
        <v>13</v>
      </c>
    </row>
    <row r="9" spans="1:13" x14ac:dyDescent="0.25">
      <c r="A9" s="707" t="s">
        <v>95</v>
      </c>
      <c r="B9" s="557">
        <f t="shared" ref="B9:M9" si="0">SUM(B10:B29)</f>
        <v>8860</v>
      </c>
      <c r="C9" s="557">
        <f t="shared" si="0"/>
        <v>164</v>
      </c>
      <c r="D9" s="557">
        <f t="shared" si="0"/>
        <v>7519</v>
      </c>
      <c r="E9" s="557">
        <f t="shared" si="0"/>
        <v>775</v>
      </c>
      <c r="F9" s="557">
        <f t="shared" si="0"/>
        <v>6744</v>
      </c>
      <c r="G9" s="557">
        <f t="shared" si="0"/>
        <v>5</v>
      </c>
      <c r="H9" s="557">
        <f t="shared" si="0"/>
        <v>7514</v>
      </c>
      <c r="I9" s="557">
        <f t="shared" si="0"/>
        <v>736</v>
      </c>
      <c r="J9" s="557">
        <f t="shared" si="0"/>
        <v>726</v>
      </c>
      <c r="K9" s="557">
        <f t="shared" si="0"/>
        <v>646</v>
      </c>
      <c r="L9" s="557">
        <f t="shared" si="0"/>
        <v>148</v>
      </c>
      <c r="M9" s="557">
        <f t="shared" si="0"/>
        <v>784</v>
      </c>
    </row>
    <row r="10" spans="1:13" ht="14.25" customHeight="1" x14ac:dyDescent="0.25">
      <c r="A10" s="408" t="s">
        <v>96</v>
      </c>
      <c r="B10" s="72">
        <v>342</v>
      </c>
      <c r="C10" s="72"/>
      <c r="D10" s="72">
        <f t="shared" ref="D10:D29" si="1">SUM(E10:F10)</f>
        <v>330</v>
      </c>
      <c r="E10" s="72">
        <v>96</v>
      </c>
      <c r="F10" s="72">
        <v>234</v>
      </c>
      <c r="G10" s="72">
        <v>0</v>
      </c>
      <c r="H10" s="72">
        <f t="shared" ref="H10:H55" si="2">+D10-G10</f>
        <v>330</v>
      </c>
      <c r="I10" s="72">
        <v>125</v>
      </c>
      <c r="J10" s="72">
        <v>101</v>
      </c>
      <c r="K10" s="72">
        <v>89</v>
      </c>
      <c r="L10" s="68">
        <v>29</v>
      </c>
      <c r="M10" s="558">
        <v>129</v>
      </c>
    </row>
    <row r="11" spans="1:13" ht="14.25" customHeight="1" x14ac:dyDescent="0.25">
      <c r="A11" s="582" t="s">
        <v>1</v>
      </c>
      <c r="B11" s="72">
        <v>531</v>
      </c>
      <c r="C11" s="72"/>
      <c r="D11" s="72">
        <f t="shared" si="1"/>
        <v>322</v>
      </c>
      <c r="E11" s="72">
        <v>0</v>
      </c>
      <c r="F11" s="72">
        <v>322</v>
      </c>
      <c r="G11" s="72">
        <v>0</v>
      </c>
      <c r="H11" s="72">
        <f t="shared" si="2"/>
        <v>322</v>
      </c>
      <c r="I11" s="699"/>
      <c r="J11" s="699"/>
      <c r="K11" s="699"/>
      <c r="L11" s="699"/>
      <c r="M11" s="700"/>
    </row>
    <row r="12" spans="1:13" ht="14.25" customHeight="1" x14ac:dyDescent="0.25">
      <c r="A12" s="582" t="s">
        <v>813</v>
      </c>
      <c r="B12" s="708">
        <v>471</v>
      </c>
      <c r="C12" s="708"/>
      <c r="D12" s="708">
        <f t="shared" si="1"/>
        <v>328</v>
      </c>
      <c r="E12" s="708">
        <v>0</v>
      </c>
      <c r="F12" s="708">
        <v>328</v>
      </c>
      <c r="G12" s="708">
        <v>0</v>
      </c>
      <c r="H12" s="708">
        <f t="shared" si="2"/>
        <v>328</v>
      </c>
      <c r="I12" s="709"/>
      <c r="J12" s="709"/>
      <c r="K12" s="709"/>
      <c r="L12" s="709"/>
      <c r="M12" s="710"/>
    </row>
    <row r="13" spans="1:13" ht="14.25" customHeight="1" x14ac:dyDescent="0.25">
      <c r="A13" s="409" t="s">
        <v>97</v>
      </c>
      <c r="B13" s="72">
        <v>205</v>
      </c>
      <c r="C13" s="72"/>
      <c r="D13" s="72">
        <f t="shared" si="1"/>
        <v>182</v>
      </c>
      <c r="E13" s="72">
        <v>43</v>
      </c>
      <c r="F13" s="72">
        <v>139</v>
      </c>
      <c r="G13" s="72">
        <v>1</v>
      </c>
      <c r="H13" s="72">
        <f t="shared" si="2"/>
        <v>181</v>
      </c>
      <c r="I13" s="72">
        <v>53</v>
      </c>
      <c r="J13" s="72">
        <v>68</v>
      </c>
      <c r="K13" s="72">
        <v>36</v>
      </c>
      <c r="L13" s="68">
        <v>8</v>
      </c>
      <c r="M13" s="558">
        <v>68</v>
      </c>
    </row>
    <row r="14" spans="1:13" ht="14.25" customHeight="1" x14ac:dyDescent="0.25">
      <c r="A14" s="695" t="s">
        <v>98</v>
      </c>
      <c r="B14" s="72">
        <v>437</v>
      </c>
      <c r="C14" s="72"/>
      <c r="D14" s="72">
        <f t="shared" si="1"/>
        <v>321</v>
      </c>
      <c r="E14" s="72">
        <v>0</v>
      </c>
      <c r="F14" s="72">
        <v>321</v>
      </c>
      <c r="G14" s="72">
        <v>0</v>
      </c>
      <c r="H14" s="72">
        <f t="shared" si="2"/>
        <v>321</v>
      </c>
      <c r="I14" s="696"/>
      <c r="J14" s="696"/>
      <c r="K14" s="696"/>
      <c r="L14" s="696"/>
      <c r="M14" s="697"/>
    </row>
    <row r="15" spans="1:13" ht="14.25" customHeight="1" x14ac:dyDescent="0.25">
      <c r="A15" s="408" t="s">
        <v>162</v>
      </c>
      <c r="B15" s="72">
        <v>500</v>
      </c>
      <c r="C15" s="72"/>
      <c r="D15" s="72">
        <f>SUM(E15:F15)</f>
        <v>488</v>
      </c>
      <c r="E15" s="72">
        <v>197</v>
      </c>
      <c r="F15" s="72">
        <v>291</v>
      </c>
      <c r="G15" s="72">
        <v>2</v>
      </c>
      <c r="H15" s="72">
        <f>+D15-G15</f>
        <v>486</v>
      </c>
      <c r="I15" s="72">
        <v>64</v>
      </c>
      <c r="J15" s="72">
        <v>216</v>
      </c>
      <c r="K15" s="72">
        <v>183</v>
      </c>
      <c r="L15" s="72">
        <v>17</v>
      </c>
      <c r="M15" s="73">
        <v>94</v>
      </c>
    </row>
    <row r="16" spans="1:13" ht="14.25" customHeight="1" x14ac:dyDescent="0.25">
      <c r="A16" s="695" t="s">
        <v>67</v>
      </c>
      <c r="B16" s="72">
        <v>112</v>
      </c>
      <c r="C16" s="72"/>
      <c r="D16" s="72">
        <f>SUM(E16:F16)</f>
        <v>103</v>
      </c>
      <c r="E16" s="72">
        <v>60</v>
      </c>
      <c r="F16" s="72">
        <v>43</v>
      </c>
      <c r="G16" s="72">
        <v>0</v>
      </c>
      <c r="H16" s="72">
        <f>+D16-G16</f>
        <v>103</v>
      </c>
      <c r="I16" s="696"/>
      <c r="J16" s="696"/>
      <c r="K16" s="696"/>
      <c r="L16" s="696"/>
      <c r="M16" s="697"/>
    </row>
    <row r="17" spans="1:13" ht="14.25" customHeight="1" x14ac:dyDescent="0.25">
      <c r="A17" s="701" t="s">
        <v>821</v>
      </c>
      <c r="B17" s="72">
        <v>516</v>
      </c>
      <c r="C17" s="72"/>
      <c r="D17" s="72">
        <f t="shared" ref="D17" si="3">SUM(E17:F17)</f>
        <v>478</v>
      </c>
      <c r="E17" s="72">
        <v>77</v>
      </c>
      <c r="F17" s="72">
        <v>401</v>
      </c>
      <c r="G17" s="72">
        <v>0</v>
      </c>
      <c r="H17" s="73">
        <f t="shared" ref="H17" si="4">+D17-G17</f>
        <v>478</v>
      </c>
      <c r="I17" s="699"/>
      <c r="J17" s="699"/>
      <c r="K17" s="699"/>
      <c r="L17" s="699"/>
      <c r="M17" s="700"/>
    </row>
    <row r="18" spans="1:13" ht="14.25" customHeight="1" x14ac:dyDescent="0.25">
      <c r="A18" s="409" t="s">
        <v>99</v>
      </c>
      <c r="B18" s="72">
        <v>1465</v>
      </c>
      <c r="C18" s="72">
        <v>164</v>
      </c>
      <c r="D18" s="72">
        <f t="shared" si="1"/>
        <v>1231</v>
      </c>
      <c r="E18" s="72">
        <v>27</v>
      </c>
      <c r="F18" s="72">
        <v>1204</v>
      </c>
      <c r="G18" s="72">
        <v>0</v>
      </c>
      <c r="H18" s="72">
        <f t="shared" si="2"/>
        <v>1231</v>
      </c>
      <c r="I18" s="72">
        <v>123</v>
      </c>
      <c r="J18" s="72">
        <v>82</v>
      </c>
      <c r="K18" s="72">
        <v>116</v>
      </c>
      <c r="L18" s="68">
        <v>41</v>
      </c>
      <c r="M18" s="558">
        <v>109</v>
      </c>
    </row>
    <row r="19" spans="1:13" ht="14.25" customHeight="1" x14ac:dyDescent="0.25">
      <c r="A19" s="695" t="s">
        <v>67</v>
      </c>
      <c r="B19" s="72">
        <v>72</v>
      </c>
      <c r="C19" s="72"/>
      <c r="D19" s="72">
        <f t="shared" si="1"/>
        <v>63</v>
      </c>
      <c r="E19" s="72">
        <v>0</v>
      </c>
      <c r="F19" s="72">
        <v>63</v>
      </c>
      <c r="G19" s="72">
        <v>0</v>
      </c>
      <c r="H19" s="72">
        <f t="shared" si="2"/>
        <v>63</v>
      </c>
      <c r="I19" s="696"/>
      <c r="J19" s="696"/>
      <c r="K19" s="696"/>
      <c r="L19" s="696"/>
      <c r="M19" s="697"/>
    </row>
    <row r="20" spans="1:13" ht="14.25" customHeight="1" x14ac:dyDescent="0.25">
      <c r="A20" s="582" t="s">
        <v>740</v>
      </c>
      <c r="B20" s="72">
        <v>219</v>
      </c>
      <c r="C20" s="72"/>
      <c r="D20" s="72">
        <f t="shared" si="1"/>
        <v>213</v>
      </c>
      <c r="E20" s="72">
        <v>0</v>
      </c>
      <c r="F20" s="72">
        <v>213</v>
      </c>
      <c r="G20" s="72">
        <v>0</v>
      </c>
      <c r="H20" s="72">
        <f t="shared" si="2"/>
        <v>213</v>
      </c>
      <c r="I20" s="696"/>
      <c r="J20" s="696"/>
      <c r="K20" s="696"/>
      <c r="L20" s="696"/>
      <c r="M20" s="697"/>
    </row>
    <row r="21" spans="1:13" ht="14.25" customHeight="1" x14ac:dyDescent="0.25">
      <c r="A21" s="701" t="s">
        <v>741</v>
      </c>
      <c r="B21" s="72">
        <v>154</v>
      </c>
      <c r="C21" s="72"/>
      <c r="D21" s="72">
        <f t="shared" si="1"/>
        <v>134</v>
      </c>
      <c r="E21" s="72">
        <v>35</v>
      </c>
      <c r="F21" s="72">
        <v>99</v>
      </c>
      <c r="G21" s="72">
        <v>0</v>
      </c>
      <c r="H21" s="72">
        <f t="shared" si="2"/>
        <v>134</v>
      </c>
      <c r="I21" s="696"/>
      <c r="J21" s="696"/>
      <c r="K21" s="696"/>
      <c r="L21" s="696"/>
      <c r="M21" s="697"/>
    </row>
    <row r="22" spans="1:13" ht="14.25" customHeight="1" x14ac:dyDescent="0.25">
      <c r="A22" s="409" t="s">
        <v>163</v>
      </c>
      <c r="B22" s="72">
        <v>1034</v>
      </c>
      <c r="C22" s="72"/>
      <c r="D22" s="72">
        <f>SUM(E22:F22)</f>
        <v>921</v>
      </c>
      <c r="E22" s="72">
        <v>93</v>
      </c>
      <c r="F22" s="72">
        <v>828</v>
      </c>
      <c r="G22" s="72">
        <v>1</v>
      </c>
      <c r="H22" s="72">
        <f>+D22-G22</f>
        <v>920</v>
      </c>
      <c r="I22" s="72">
        <v>83</v>
      </c>
      <c r="J22" s="72">
        <v>70</v>
      </c>
      <c r="K22" s="72">
        <v>77</v>
      </c>
      <c r="L22" s="72">
        <v>14</v>
      </c>
      <c r="M22" s="73">
        <v>78</v>
      </c>
    </row>
    <row r="23" spans="1:13" ht="14.25" customHeight="1" x14ac:dyDescent="0.25">
      <c r="A23" s="409" t="s">
        <v>164</v>
      </c>
      <c r="B23" s="72">
        <v>607</v>
      </c>
      <c r="C23" s="72"/>
      <c r="D23" s="72">
        <f>SUM(E23:F23)</f>
        <v>512</v>
      </c>
      <c r="E23" s="72">
        <v>70</v>
      </c>
      <c r="F23" s="72">
        <v>442</v>
      </c>
      <c r="G23" s="72">
        <v>0</v>
      </c>
      <c r="H23" s="72">
        <f>+D23-G23</f>
        <v>512</v>
      </c>
      <c r="I23" s="72">
        <v>92</v>
      </c>
      <c r="J23" s="72">
        <v>103</v>
      </c>
      <c r="K23" s="72">
        <v>54</v>
      </c>
      <c r="L23" s="72">
        <v>8</v>
      </c>
      <c r="M23" s="73">
        <v>138</v>
      </c>
    </row>
    <row r="24" spans="1:13" ht="14.25" customHeight="1" x14ac:dyDescent="0.25">
      <c r="A24" s="695" t="s">
        <v>165</v>
      </c>
      <c r="B24" s="72">
        <v>285</v>
      </c>
      <c r="C24" s="72"/>
      <c r="D24" s="72">
        <f>SUM(E24:F24)</f>
        <v>271</v>
      </c>
      <c r="E24" s="72">
        <v>0</v>
      </c>
      <c r="F24" s="72">
        <v>271</v>
      </c>
      <c r="G24" s="72">
        <v>0</v>
      </c>
      <c r="H24" s="72">
        <f>+D24-G24</f>
        <v>271</v>
      </c>
      <c r="I24" s="696"/>
      <c r="J24" s="696"/>
      <c r="K24" s="696"/>
      <c r="L24" s="696"/>
      <c r="M24" s="697"/>
    </row>
    <row r="25" spans="1:13" ht="14.25" customHeight="1" x14ac:dyDescent="0.25">
      <c r="A25" s="409" t="s">
        <v>166</v>
      </c>
      <c r="B25" s="72">
        <v>857</v>
      </c>
      <c r="C25" s="72"/>
      <c r="D25" s="72">
        <f>SUM(E25:F25)</f>
        <v>746</v>
      </c>
      <c r="E25" s="72">
        <v>52</v>
      </c>
      <c r="F25" s="72">
        <v>694</v>
      </c>
      <c r="G25" s="72">
        <v>1</v>
      </c>
      <c r="H25" s="72">
        <f>+D25-G25</f>
        <v>745</v>
      </c>
      <c r="I25" s="72">
        <v>66</v>
      </c>
      <c r="J25" s="72">
        <v>59</v>
      </c>
      <c r="K25" s="72">
        <v>27</v>
      </c>
      <c r="L25" s="72">
        <v>9</v>
      </c>
      <c r="M25" s="73">
        <v>85</v>
      </c>
    </row>
    <row r="26" spans="1:13" ht="14.25" customHeight="1" x14ac:dyDescent="0.25">
      <c r="A26" s="582" t="s">
        <v>404</v>
      </c>
      <c r="B26" s="72">
        <v>274</v>
      </c>
      <c r="C26" s="72"/>
      <c r="D26" s="72">
        <f>SUM(E26:F26)</f>
        <v>161</v>
      </c>
      <c r="E26" s="72">
        <v>0</v>
      </c>
      <c r="F26" s="72">
        <v>161</v>
      </c>
      <c r="G26" s="72">
        <v>0</v>
      </c>
      <c r="H26" s="72">
        <f>+D26-G26</f>
        <v>161</v>
      </c>
      <c r="I26" s="696"/>
      <c r="J26" s="696"/>
      <c r="K26" s="696"/>
      <c r="L26" s="696"/>
      <c r="M26" s="697"/>
    </row>
    <row r="27" spans="1:13" ht="14.25" customHeight="1" x14ac:dyDescent="0.25">
      <c r="A27" s="409" t="s">
        <v>100</v>
      </c>
      <c r="B27" s="72">
        <v>182</v>
      </c>
      <c r="C27" s="72"/>
      <c r="D27" s="72">
        <f t="shared" si="1"/>
        <v>155</v>
      </c>
      <c r="E27" s="72">
        <v>0</v>
      </c>
      <c r="F27" s="72">
        <v>155</v>
      </c>
      <c r="G27" s="72">
        <v>0</v>
      </c>
      <c r="H27" s="72">
        <f t="shared" si="2"/>
        <v>155</v>
      </c>
      <c r="I27" s="72">
        <v>64</v>
      </c>
      <c r="J27" s="72">
        <v>0</v>
      </c>
      <c r="K27" s="72">
        <v>15</v>
      </c>
      <c r="L27" s="68">
        <v>8</v>
      </c>
      <c r="M27" s="558">
        <v>42</v>
      </c>
    </row>
    <row r="28" spans="1:13" ht="14.25" customHeight="1" x14ac:dyDescent="0.25">
      <c r="A28" s="695" t="s">
        <v>101</v>
      </c>
      <c r="B28" s="72">
        <v>90</v>
      </c>
      <c r="C28" s="72"/>
      <c r="D28" s="72">
        <f t="shared" si="1"/>
        <v>80</v>
      </c>
      <c r="E28" s="72">
        <v>0</v>
      </c>
      <c r="F28" s="72">
        <v>80</v>
      </c>
      <c r="G28" s="72">
        <v>0</v>
      </c>
      <c r="H28" s="72">
        <f t="shared" si="2"/>
        <v>80</v>
      </c>
      <c r="I28" s="696"/>
      <c r="J28" s="696"/>
      <c r="K28" s="696"/>
      <c r="L28" s="696"/>
      <c r="M28" s="697"/>
    </row>
    <row r="29" spans="1:13" ht="14.25" customHeight="1" x14ac:dyDescent="0.25">
      <c r="A29" s="411" t="s">
        <v>492</v>
      </c>
      <c r="B29" s="74">
        <v>507</v>
      </c>
      <c r="C29" s="74"/>
      <c r="D29" s="74">
        <f t="shared" si="1"/>
        <v>480</v>
      </c>
      <c r="E29" s="74">
        <v>25</v>
      </c>
      <c r="F29" s="74">
        <v>455</v>
      </c>
      <c r="G29" s="74">
        <v>0</v>
      </c>
      <c r="H29" s="75">
        <f t="shared" si="2"/>
        <v>480</v>
      </c>
      <c r="I29" s="74">
        <v>66</v>
      </c>
      <c r="J29" s="74">
        <v>27</v>
      </c>
      <c r="K29" s="74">
        <v>49</v>
      </c>
      <c r="L29" s="64">
        <v>14</v>
      </c>
      <c r="M29" s="89">
        <v>41</v>
      </c>
    </row>
    <row r="30" spans="1:13" x14ac:dyDescent="0.25">
      <c r="A30" s="393" t="s">
        <v>102</v>
      </c>
      <c r="B30" s="392">
        <f>SUM(B31:B41)</f>
        <v>5462</v>
      </c>
      <c r="C30" s="392">
        <f t="shared" ref="C30:M30" si="5">SUM(C31:C41)</f>
        <v>0</v>
      </c>
      <c r="D30" s="392">
        <f t="shared" si="5"/>
        <v>4725</v>
      </c>
      <c r="E30" s="392">
        <f t="shared" si="5"/>
        <v>603</v>
      </c>
      <c r="F30" s="392">
        <f t="shared" si="5"/>
        <v>4122</v>
      </c>
      <c r="G30" s="392">
        <f t="shared" si="5"/>
        <v>2</v>
      </c>
      <c r="H30" s="392">
        <f t="shared" si="5"/>
        <v>4723</v>
      </c>
      <c r="I30" s="392">
        <f t="shared" si="5"/>
        <v>382</v>
      </c>
      <c r="J30" s="392">
        <f t="shared" si="5"/>
        <v>577</v>
      </c>
      <c r="K30" s="392">
        <f t="shared" si="5"/>
        <v>400</v>
      </c>
      <c r="L30" s="392">
        <f t="shared" si="5"/>
        <v>59</v>
      </c>
      <c r="M30" s="392">
        <f t="shared" si="5"/>
        <v>625</v>
      </c>
    </row>
    <row r="31" spans="1:13" ht="14.25" customHeight="1" x14ac:dyDescent="0.25">
      <c r="A31" s="408" t="s">
        <v>104</v>
      </c>
      <c r="B31" s="72">
        <v>621</v>
      </c>
      <c r="C31" s="72"/>
      <c r="D31" s="72">
        <f>SUM(E31:F31)</f>
        <v>520</v>
      </c>
      <c r="E31" s="72">
        <v>228</v>
      </c>
      <c r="F31" s="72">
        <v>292</v>
      </c>
      <c r="G31" s="72">
        <v>0</v>
      </c>
      <c r="H31" s="72">
        <f t="shared" si="2"/>
        <v>520</v>
      </c>
      <c r="I31" s="72">
        <v>50</v>
      </c>
      <c r="J31" s="72">
        <v>225</v>
      </c>
      <c r="K31" s="72">
        <v>146</v>
      </c>
      <c r="L31" s="72">
        <v>22</v>
      </c>
      <c r="M31" s="73">
        <v>156</v>
      </c>
    </row>
    <row r="32" spans="1:13" ht="14.25" customHeight="1" x14ac:dyDescent="0.25">
      <c r="A32" s="695" t="s">
        <v>67</v>
      </c>
      <c r="B32" s="72">
        <v>77</v>
      </c>
      <c r="C32" s="72"/>
      <c r="D32" s="72">
        <f>SUM(E32:F32)</f>
        <v>68</v>
      </c>
      <c r="E32" s="72">
        <v>34</v>
      </c>
      <c r="F32" s="72">
        <v>34</v>
      </c>
      <c r="G32" s="72">
        <v>0</v>
      </c>
      <c r="H32" s="72">
        <f t="shared" si="2"/>
        <v>68</v>
      </c>
      <c r="I32" s="696"/>
      <c r="J32" s="696"/>
      <c r="K32" s="696"/>
      <c r="L32" s="696"/>
      <c r="M32" s="697"/>
    </row>
    <row r="33" spans="1:13" ht="14.25" customHeight="1" x14ac:dyDescent="0.25">
      <c r="A33" s="582" t="s">
        <v>814</v>
      </c>
      <c r="B33" s="72">
        <v>352</v>
      </c>
      <c r="C33" s="72"/>
      <c r="D33" s="72">
        <f>SUM(E33:F33)</f>
        <v>272</v>
      </c>
      <c r="E33" s="72">
        <v>0</v>
      </c>
      <c r="F33" s="72">
        <v>272</v>
      </c>
      <c r="G33" s="72">
        <v>0</v>
      </c>
      <c r="H33" s="72">
        <f t="shared" si="2"/>
        <v>272</v>
      </c>
      <c r="I33" s="699"/>
      <c r="J33" s="699"/>
      <c r="K33" s="699"/>
      <c r="L33" s="699"/>
      <c r="M33" s="700"/>
    </row>
    <row r="34" spans="1:13" ht="14.25" customHeight="1" x14ac:dyDescent="0.25">
      <c r="A34" s="409" t="s">
        <v>105</v>
      </c>
      <c r="B34" s="72">
        <v>433</v>
      </c>
      <c r="C34" s="72"/>
      <c r="D34" s="72">
        <f t="shared" ref="D34:D38" si="6">SUM(E34:F34)</f>
        <v>389</v>
      </c>
      <c r="E34" s="72">
        <v>69</v>
      </c>
      <c r="F34" s="72">
        <v>320</v>
      </c>
      <c r="G34" s="72">
        <v>0</v>
      </c>
      <c r="H34" s="72">
        <f t="shared" si="2"/>
        <v>389</v>
      </c>
      <c r="I34" s="72">
        <v>31</v>
      </c>
      <c r="J34" s="72">
        <v>71</v>
      </c>
      <c r="K34" s="72">
        <v>57</v>
      </c>
      <c r="L34" s="72">
        <v>7</v>
      </c>
      <c r="M34" s="73">
        <v>38</v>
      </c>
    </row>
    <row r="35" spans="1:13" ht="14.25" customHeight="1" x14ac:dyDescent="0.25">
      <c r="A35" s="409" t="s">
        <v>106</v>
      </c>
      <c r="B35" s="72">
        <v>621</v>
      </c>
      <c r="C35" s="72"/>
      <c r="D35" s="72">
        <f t="shared" si="6"/>
        <v>547</v>
      </c>
      <c r="E35" s="72">
        <v>68</v>
      </c>
      <c r="F35" s="72">
        <v>479</v>
      </c>
      <c r="G35" s="72">
        <v>0</v>
      </c>
      <c r="H35" s="72">
        <f t="shared" si="2"/>
        <v>547</v>
      </c>
      <c r="I35" s="72">
        <v>19</v>
      </c>
      <c r="J35" s="72">
        <v>26</v>
      </c>
      <c r="K35" s="72">
        <v>30</v>
      </c>
      <c r="L35" s="72">
        <v>0</v>
      </c>
      <c r="M35" s="73">
        <v>44</v>
      </c>
    </row>
    <row r="36" spans="1:13" ht="14.25" customHeight="1" x14ac:dyDescent="0.25">
      <c r="A36" s="409" t="s">
        <v>108</v>
      </c>
      <c r="B36" s="72">
        <v>1036</v>
      </c>
      <c r="C36" s="72"/>
      <c r="D36" s="72">
        <f t="shared" si="6"/>
        <v>925</v>
      </c>
      <c r="E36" s="72">
        <v>90</v>
      </c>
      <c r="F36" s="72">
        <v>835</v>
      </c>
      <c r="G36" s="72">
        <v>0</v>
      </c>
      <c r="H36" s="72">
        <f t="shared" si="2"/>
        <v>925</v>
      </c>
      <c r="I36" s="72">
        <v>121</v>
      </c>
      <c r="J36" s="72">
        <v>69</v>
      </c>
      <c r="K36" s="72">
        <v>65</v>
      </c>
      <c r="L36" s="72">
        <v>13</v>
      </c>
      <c r="M36" s="73">
        <v>149</v>
      </c>
    </row>
    <row r="37" spans="1:13" ht="14.25" customHeight="1" x14ac:dyDescent="0.25">
      <c r="A37" s="582" t="s">
        <v>815</v>
      </c>
      <c r="B37" s="72">
        <v>376</v>
      </c>
      <c r="C37" s="72"/>
      <c r="D37" s="72">
        <f t="shared" si="6"/>
        <v>303</v>
      </c>
      <c r="E37" s="72">
        <v>3</v>
      </c>
      <c r="F37" s="72">
        <v>300</v>
      </c>
      <c r="G37" s="72">
        <v>0</v>
      </c>
      <c r="H37" s="72">
        <f t="shared" si="2"/>
        <v>303</v>
      </c>
      <c r="I37" s="699"/>
      <c r="J37" s="699"/>
      <c r="K37" s="699"/>
      <c r="L37" s="699"/>
      <c r="M37" s="700"/>
    </row>
    <row r="38" spans="1:13" ht="14.25" customHeight="1" x14ac:dyDescent="0.25">
      <c r="A38" s="408" t="s">
        <v>109</v>
      </c>
      <c r="B38" s="72">
        <v>324</v>
      </c>
      <c r="C38" s="72"/>
      <c r="D38" s="72">
        <f t="shared" si="6"/>
        <v>265</v>
      </c>
      <c r="E38" s="72">
        <v>0</v>
      </c>
      <c r="F38" s="72">
        <v>265</v>
      </c>
      <c r="G38" s="72">
        <v>0</v>
      </c>
      <c r="H38" s="72">
        <f t="shared" si="2"/>
        <v>265</v>
      </c>
      <c r="I38" s="72">
        <v>67</v>
      </c>
      <c r="J38" s="72">
        <v>0</v>
      </c>
      <c r="K38" s="72">
        <v>13</v>
      </c>
      <c r="L38" s="72">
        <v>2</v>
      </c>
      <c r="M38" s="73">
        <v>37</v>
      </c>
    </row>
    <row r="39" spans="1:13" ht="14.25" customHeight="1" x14ac:dyDescent="0.25">
      <c r="A39" s="409" t="s">
        <v>110</v>
      </c>
      <c r="B39" s="72">
        <v>309</v>
      </c>
      <c r="C39" s="72"/>
      <c r="D39" s="72">
        <f>SUM(E39:F39)</f>
        <v>288</v>
      </c>
      <c r="E39" s="72">
        <v>67</v>
      </c>
      <c r="F39" s="72">
        <v>221</v>
      </c>
      <c r="G39" s="72">
        <v>0</v>
      </c>
      <c r="H39" s="73">
        <f>+D39-G39</f>
        <v>288</v>
      </c>
      <c r="I39" s="72">
        <v>11</v>
      </c>
      <c r="J39" s="72">
        <v>80</v>
      </c>
      <c r="K39" s="72">
        <v>38</v>
      </c>
      <c r="L39" s="72">
        <v>7</v>
      </c>
      <c r="M39" s="73">
        <v>45</v>
      </c>
    </row>
    <row r="40" spans="1:13" ht="14.25" customHeight="1" x14ac:dyDescent="0.25">
      <c r="A40" s="409" t="s">
        <v>94</v>
      </c>
      <c r="B40" s="72">
        <v>1038</v>
      </c>
      <c r="C40" s="72"/>
      <c r="D40" s="72">
        <f>SUM(E40:F40)</f>
        <v>910</v>
      </c>
      <c r="E40" s="72">
        <v>44</v>
      </c>
      <c r="F40" s="72">
        <v>866</v>
      </c>
      <c r="G40" s="72">
        <v>2</v>
      </c>
      <c r="H40" s="72">
        <f>+D40-G40</f>
        <v>908</v>
      </c>
      <c r="I40" s="72">
        <v>83</v>
      </c>
      <c r="J40" s="72">
        <v>106</v>
      </c>
      <c r="K40" s="72">
        <v>51</v>
      </c>
      <c r="L40" s="72">
        <v>8</v>
      </c>
      <c r="M40" s="73">
        <v>156</v>
      </c>
    </row>
    <row r="41" spans="1:13" ht="14.25" customHeight="1" x14ac:dyDescent="0.25">
      <c r="A41" s="711" t="s">
        <v>707</v>
      </c>
      <c r="B41" s="74">
        <v>275</v>
      </c>
      <c r="C41" s="74"/>
      <c r="D41" s="74">
        <f t="shared" ref="D41" si="7">SUM(E41:F41)</f>
        <v>238</v>
      </c>
      <c r="E41" s="74">
        <v>0</v>
      </c>
      <c r="F41" s="74">
        <v>238</v>
      </c>
      <c r="G41" s="74">
        <v>0</v>
      </c>
      <c r="H41" s="74">
        <f t="shared" ref="H41" si="8">+D41-G41</f>
        <v>238</v>
      </c>
      <c r="I41" s="712"/>
      <c r="J41" s="712"/>
      <c r="K41" s="712"/>
      <c r="L41" s="712"/>
      <c r="M41" s="713"/>
    </row>
    <row r="42" spans="1:13" x14ac:dyDescent="0.25">
      <c r="A42" s="393" t="s">
        <v>111</v>
      </c>
      <c r="B42" s="392">
        <f>SUM(B43:B57)</f>
        <v>6679</v>
      </c>
      <c r="C42" s="392">
        <f t="shared" ref="C42:M42" si="9">SUM(C43:C57)</f>
        <v>0</v>
      </c>
      <c r="D42" s="392">
        <f t="shared" si="9"/>
        <v>5753</v>
      </c>
      <c r="E42" s="392">
        <f t="shared" si="9"/>
        <v>765</v>
      </c>
      <c r="F42" s="392">
        <f t="shared" si="9"/>
        <v>4988</v>
      </c>
      <c r="G42" s="392">
        <f t="shared" si="9"/>
        <v>6</v>
      </c>
      <c r="H42" s="392">
        <f t="shared" si="9"/>
        <v>5747</v>
      </c>
      <c r="I42" s="392">
        <f t="shared" si="9"/>
        <v>544</v>
      </c>
      <c r="J42" s="392">
        <f t="shared" si="9"/>
        <v>517</v>
      </c>
      <c r="K42" s="392">
        <f t="shared" si="9"/>
        <v>471</v>
      </c>
      <c r="L42" s="392">
        <f t="shared" si="9"/>
        <v>58</v>
      </c>
      <c r="M42" s="392">
        <f t="shared" si="9"/>
        <v>603</v>
      </c>
    </row>
    <row r="43" spans="1:13" ht="14.25" customHeight="1" x14ac:dyDescent="0.25">
      <c r="A43" s="408" t="s">
        <v>112</v>
      </c>
      <c r="B43" s="72">
        <v>274</v>
      </c>
      <c r="C43" s="72"/>
      <c r="D43" s="72">
        <f t="shared" ref="D43:D55" si="10">SUM(E43:F43)</f>
        <v>261</v>
      </c>
      <c r="E43" s="72">
        <v>0</v>
      </c>
      <c r="F43" s="72">
        <v>261</v>
      </c>
      <c r="G43" s="72">
        <v>0</v>
      </c>
      <c r="H43" s="72">
        <f t="shared" si="2"/>
        <v>261</v>
      </c>
      <c r="I43" s="72">
        <v>35</v>
      </c>
      <c r="J43" s="72">
        <v>0</v>
      </c>
      <c r="K43" s="72">
        <v>15</v>
      </c>
      <c r="L43" s="72">
        <v>1</v>
      </c>
      <c r="M43" s="73">
        <v>27</v>
      </c>
    </row>
    <row r="44" spans="1:13" ht="14.25" customHeight="1" x14ac:dyDescent="0.25">
      <c r="A44" s="410" t="s">
        <v>113</v>
      </c>
      <c r="B44" s="72">
        <v>1036</v>
      </c>
      <c r="C44" s="72"/>
      <c r="D44" s="72">
        <f t="shared" si="10"/>
        <v>911</v>
      </c>
      <c r="E44" s="72">
        <v>377</v>
      </c>
      <c r="F44" s="72">
        <v>534</v>
      </c>
      <c r="G44" s="72">
        <v>1</v>
      </c>
      <c r="H44" s="72">
        <f t="shared" si="2"/>
        <v>910</v>
      </c>
      <c r="I44" s="72">
        <v>31</v>
      </c>
      <c r="J44" s="72">
        <v>213</v>
      </c>
      <c r="K44" s="72">
        <v>117</v>
      </c>
      <c r="L44" s="72">
        <v>17</v>
      </c>
      <c r="M44" s="73">
        <v>121</v>
      </c>
    </row>
    <row r="45" spans="1:13" ht="14.25" customHeight="1" x14ac:dyDescent="0.25">
      <c r="A45" s="409" t="s">
        <v>169</v>
      </c>
      <c r="B45" s="72">
        <v>962</v>
      </c>
      <c r="C45" s="72"/>
      <c r="D45" s="72">
        <f>SUM(E45:F45)</f>
        <v>787</v>
      </c>
      <c r="E45" s="72">
        <v>127</v>
      </c>
      <c r="F45" s="72">
        <v>660</v>
      </c>
      <c r="G45" s="72">
        <v>0</v>
      </c>
      <c r="H45" s="72">
        <f>+D45-G45</f>
        <v>787</v>
      </c>
      <c r="I45" s="72">
        <v>124</v>
      </c>
      <c r="J45" s="72">
        <v>81</v>
      </c>
      <c r="K45" s="72">
        <v>126</v>
      </c>
      <c r="L45" s="72">
        <v>10</v>
      </c>
      <c r="M45" s="73">
        <v>84</v>
      </c>
    </row>
    <row r="46" spans="1:13" ht="14.25" customHeight="1" x14ac:dyDescent="0.25">
      <c r="A46" s="582" t="s">
        <v>67</v>
      </c>
      <c r="B46" s="72">
        <v>54</v>
      </c>
      <c r="C46" s="72"/>
      <c r="D46" s="72">
        <f>SUM(E46:F46)</f>
        <v>37</v>
      </c>
      <c r="E46" s="72">
        <v>17</v>
      </c>
      <c r="F46" s="72">
        <v>20</v>
      </c>
      <c r="G46" s="72">
        <v>0</v>
      </c>
      <c r="H46" s="72">
        <f>+D46-G46</f>
        <v>37</v>
      </c>
      <c r="I46" s="696"/>
      <c r="J46" s="696"/>
      <c r="K46" s="696"/>
      <c r="L46" s="696"/>
      <c r="M46" s="697"/>
    </row>
    <row r="47" spans="1:13" ht="14.25" customHeight="1" x14ac:dyDescent="0.25">
      <c r="A47" s="695" t="s">
        <v>170</v>
      </c>
      <c r="B47" s="72">
        <v>65</v>
      </c>
      <c r="C47" s="72"/>
      <c r="D47" s="72">
        <f>SUM(E47:F47)</f>
        <v>65</v>
      </c>
      <c r="E47" s="72">
        <v>0</v>
      </c>
      <c r="F47" s="72">
        <v>65</v>
      </c>
      <c r="G47" s="72">
        <v>0</v>
      </c>
      <c r="H47" s="72">
        <f>+D47-G47</f>
        <v>65</v>
      </c>
      <c r="I47" s="696"/>
      <c r="J47" s="696"/>
      <c r="K47" s="696"/>
      <c r="L47" s="696"/>
      <c r="M47" s="697"/>
    </row>
    <row r="48" spans="1:13" ht="14.25" customHeight="1" x14ac:dyDescent="0.25">
      <c r="A48" s="409" t="s">
        <v>114</v>
      </c>
      <c r="B48" s="72">
        <v>296</v>
      </c>
      <c r="C48" s="72"/>
      <c r="D48" s="72">
        <f t="shared" si="10"/>
        <v>223</v>
      </c>
      <c r="E48" s="72">
        <v>47</v>
      </c>
      <c r="F48" s="72">
        <v>176</v>
      </c>
      <c r="G48" s="72">
        <v>0</v>
      </c>
      <c r="H48" s="72">
        <f t="shared" si="2"/>
        <v>223</v>
      </c>
      <c r="I48" s="72">
        <v>16</v>
      </c>
      <c r="J48" s="72">
        <v>56</v>
      </c>
      <c r="K48" s="72">
        <v>21</v>
      </c>
      <c r="L48" s="72">
        <v>1</v>
      </c>
      <c r="M48" s="73">
        <v>41</v>
      </c>
    </row>
    <row r="49" spans="1:13" ht="14.25" customHeight="1" x14ac:dyDescent="0.25">
      <c r="A49" s="695" t="s">
        <v>649</v>
      </c>
      <c r="B49" s="72">
        <v>76</v>
      </c>
      <c r="C49" s="72"/>
      <c r="D49" s="72">
        <f t="shared" si="10"/>
        <v>76</v>
      </c>
      <c r="E49" s="72">
        <v>0</v>
      </c>
      <c r="F49" s="72">
        <v>76</v>
      </c>
      <c r="G49" s="72">
        <v>0</v>
      </c>
      <c r="H49" s="72">
        <f>+D49-G49</f>
        <v>76</v>
      </c>
      <c r="I49" s="696"/>
      <c r="J49" s="696"/>
      <c r="K49" s="696"/>
      <c r="L49" s="696"/>
      <c r="M49" s="697"/>
    </row>
    <row r="50" spans="1:13" ht="14.25" customHeight="1" x14ac:dyDescent="0.25">
      <c r="A50" s="409" t="s">
        <v>115</v>
      </c>
      <c r="B50" s="72">
        <v>701</v>
      </c>
      <c r="C50" s="72"/>
      <c r="D50" s="72">
        <f t="shared" si="10"/>
        <v>615</v>
      </c>
      <c r="E50" s="72">
        <v>38</v>
      </c>
      <c r="F50" s="72">
        <v>577</v>
      </c>
      <c r="G50" s="72">
        <v>0</v>
      </c>
      <c r="H50" s="72">
        <f t="shared" si="2"/>
        <v>615</v>
      </c>
      <c r="I50" s="72">
        <v>117</v>
      </c>
      <c r="J50" s="72">
        <v>29</v>
      </c>
      <c r="K50" s="72">
        <v>29</v>
      </c>
      <c r="L50" s="72">
        <v>7</v>
      </c>
      <c r="M50" s="73">
        <v>57</v>
      </c>
    </row>
    <row r="51" spans="1:13" ht="14.25" customHeight="1" x14ac:dyDescent="0.25">
      <c r="A51" s="409" t="s">
        <v>116</v>
      </c>
      <c r="B51" s="72">
        <v>630</v>
      </c>
      <c r="C51" s="72"/>
      <c r="D51" s="72">
        <f t="shared" si="10"/>
        <v>516</v>
      </c>
      <c r="E51" s="72">
        <v>8</v>
      </c>
      <c r="F51" s="72">
        <v>508</v>
      </c>
      <c r="G51" s="72">
        <v>1</v>
      </c>
      <c r="H51" s="72">
        <f t="shared" si="2"/>
        <v>515</v>
      </c>
      <c r="I51" s="72">
        <v>48</v>
      </c>
      <c r="J51" s="72">
        <v>11</v>
      </c>
      <c r="K51" s="72">
        <v>29</v>
      </c>
      <c r="L51" s="72">
        <v>5</v>
      </c>
      <c r="M51" s="73">
        <v>60</v>
      </c>
    </row>
    <row r="52" spans="1:13" ht="14.25" customHeight="1" x14ac:dyDescent="0.25">
      <c r="A52" s="409" t="s">
        <v>491</v>
      </c>
      <c r="B52" s="72">
        <v>627</v>
      </c>
      <c r="C52" s="72"/>
      <c r="D52" s="72">
        <f t="shared" si="10"/>
        <v>563</v>
      </c>
      <c r="E52" s="72">
        <v>75</v>
      </c>
      <c r="F52" s="72">
        <v>488</v>
      </c>
      <c r="G52" s="72">
        <v>1</v>
      </c>
      <c r="H52" s="72">
        <f t="shared" si="2"/>
        <v>562</v>
      </c>
      <c r="I52" s="72">
        <v>29</v>
      </c>
      <c r="J52" s="72">
        <v>57</v>
      </c>
      <c r="K52" s="72">
        <v>58</v>
      </c>
      <c r="L52" s="72">
        <v>3</v>
      </c>
      <c r="M52" s="73">
        <v>47</v>
      </c>
    </row>
    <row r="53" spans="1:13" ht="14.25" customHeight="1" x14ac:dyDescent="0.25">
      <c r="A53" s="409" t="s">
        <v>117</v>
      </c>
      <c r="B53" s="72">
        <v>765</v>
      </c>
      <c r="C53" s="72"/>
      <c r="D53" s="72">
        <f t="shared" si="10"/>
        <v>660</v>
      </c>
      <c r="E53" s="72">
        <v>29</v>
      </c>
      <c r="F53" s="72">
        <v>631</v>
      </c>
      <c r="G53" s="72">
        <v>0</v>
      </c>
      <c r="H53" s="72">
        <f t="shared" si="2"/>
        <v>660</v>
      </c>
      <c r="I53" s="72">
        <v>25</v>
      </c>
      <c r="J53" s="72">
        <v>18</v>
      </c>
      <c r="K53" s="72">
        <v>12</v>
      </c>
      <c r="L53" s="72">
        <v>2</v>
      </c>
      <c r="M53" s="73">
        <v>38</v>
      </c>
    </row>
    <row r="54" spans="1:13" ht="14.25" customHeight="1" x14ac:dyDescent="0.25">
      <c r="A54" s="409" t="s">
        <v>118</v>
      </c>
      <c r="B54" s="72">
        <v>285</v>
      </c>
      <c r="C54" s="72"/>
      <c r="D54" s="72">
        <f t="shared" si="10"/>
        <v>214</v>
      </c>
      <c r="E54" s="72">
        <v>47</v>
      </c>
      <c r="F54" s="72">
        <v>167</v>
      </c>
      <c r="G54" s="72">
        <v>0</v>
      </c>
      <c r="H54" s="72">
        <f t="shared" si="2"/>
        <v>214</v>
      </c>
      <c r="I54" s="72">
        <v>61</v>
      </c>
      <c r="J54" s="72">
        <v>52</v>
      </c>
      <c r="K54" s="72">
        <v>46</v>
      </c>
      <c r="L54" s="72">
        <v>4</v>
      </c>
      <c r="M54" s="73">
        <v>77</v>
      </c>
    </row>
    <row r="55" spans="1:13" ht="14.25" customHeight="1" x14ac:dyDescent="0.25">
      <c r="A55" s="582" t="s">
        <v>429</v>
      </c>
      <c r="B55" s="72">
        <v>347</v>
      </c>
      <c r="C55" s="72"/>
      <c r="D55" s="72">
        <f t="shared" si="10"/>
        <v>306</v>
      </c>
      <c r="E55" s="72">
        <v>0</v>
      </c>
      <c r="F55" s="72">
        <v>306</v>
      </c>
      <c r="G55" s="72">
        <v>0</v>
      </c>
      <c r="H55" s="73">
        <f t="shared" si="2"/>
        <v>306</v>
      </c>
      <c r="I55" s="696"/>
      <c r="J55" s="696"/>
      <c r="K55" s="696"/>
      <c r="L55" s="696"/>
      <c r="M55" s="697"/>
    </row>
    <row r="56" spans="1:13" ht="14.25" customHeight="1" x14ac:dyDescent="0.25">
      <c r="A56" s="409" t="s">
        <v>297</v>
      </c>
      <c r="B56" s="72">
        <v>427</v>
      </c>
      <c r="C56" s="72"/>
      <c r="D56" s="72">
        <f>SUM(E56:F56)</f>
        <v>387</v>
      </c>
      <c r="E56" s="72">
        <v>0</v>
      </c>
      <c r="F56" s="72">
        <v>387</v>
      </c>
      <c r="G56" s="72">
        <v>3</v>
      </c>
      <c r="H56" s="72">
        <f>+D56-G56</f>
        <v>384</v>
      </c>
      <c r="I56" s="72">
        <v>58</v>
      </c>
      <c r="J56" s="72">
        <v>0</v>
      </c>
      <c r="K56" s="72">
        <v>18</v>
      </c>
      <c r="L56" s="72">
        <v>8</v>
      </c>
      <c r="M56" s="73">
        <v>51</v>
      </c>
    </row>
    <row r="57" spans="1:13" ht="14.25" customHeight="1" x14ac:dyDescent="0.25">
      <c r="A57" s="703" t="s">
        <v>174</v>
      </c>
      <c r="B57" s="74">
        <v>134</v>
      </c>
      <c r="C57" s="74"/>
      <c r="D57" s="74">
        <f>SUM(E57:F57)</f>
        <v>132</v>
      </c>
      <c r="E57" s="74">
        <v>0</v>
      </c>
      <c r="F57" s="74">
        <v>132</v>
      </c>
      <c r="G57" s="74">
        <v>0</v>
      </c>
      <c r="H57" s="75">
        <f>+D57-G57</f>
        <v>132</v>
      </c>
      <c r="I57" s="712"/>
      <c r="J57" s="712"/>
      <c r="K57" s="712"/>
      <c r="L57" s="712"/>
      <c r="M57" s="713"/>
    </row>
    <row r="58" spans="1:13" x14ac:dyDescent="0.25">
      <c r="A58" s="54" t="s">
        <v>355</v>
      </c>
      <c r="M58" s="71"/>
    </row>
    <row r="59" spans="1:13" x14ac:dyDescent="0.25">
      <c r="A59" s="88" t="s">
        <v>470</v>
      </c>
    </row>
    <row r="60" spans="1:13" x14ac:dyDescent="0.25">
      <c r="A60" s="54" t="s">
        <v>512</v>
      </c>
    </row>
    <row r="61" spans="1:13" x14ac:dyDescent="0.25">
      <c r="A61" s="54" t="s">
        <v>0</v>
      </c>
    </row>
    <row r="62" spans="1:13" x14ac:dyDescent="0.25">
      <c r="A62" s="80" t="s">
        <v>513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zoomScaleNormal="100" workbookViewId="0">
      <selection activeCell="D2" sqref="D2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664062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992</v>
      </c>
      <c r="B1" s="80"/>
      <c r="C1" s="80"/>
    </row>
    <row r="2" spans="1:13" x14ac:dyDescent="0.25">
      <c r="A2" s="81" t="s">
        <v>991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94" t="s">
        <v>44</v>
      </c>
      <c r="B4" s="395" t="s">
        <v>45</v>
      </c>
      <c r="C4" s="395" t="s">
        <v>460</v>
      </c>
      <c r="D4" s="395" t="s">
        <v>46</v>
      </c>
      <c r="E4" s="921" t="s">
        <v>609</v>
      </c>
      <c r="F4" s="922"/>
      <c r="G4" s="918" t="s">
        <v>510</v>
      </c>
      <c r="H4" s="395" t="s">
        <v>47</v>
      </c>
      <c r="I4" s="396" t="s">
        <v>299</v>
      </c>
      <c r="J4" s="377"/>
      <c r="K4" s="377"/>
      <c r="L4" s="377"/>
      <c r="M4" s="378"/>
    </row>
    <row r="5" spans="1:13" x14ac:dyDescent="0.25">
      <c r="A5" s="397"/>
      <c r="B5" s="398" t="s">
        <v>49</v>
      </c>
      <c r="C5" s="399" t="s">
        <v>461</v>
      </c>
      <c r="D5" s="398" t="s">
        <v>50</v>
      </c>
      <c r="E5" s="400"/>
      <c r="F5" s="400"/>
      <c r="G5" s="919"/>
      <c r="H5" s="398" t="s">
        <v>50</v>
      </c>
      <c r="I5" s="401" t="s">
        <v>51</v>
      </c>
      <c r="J5" s="401" t="s">
        <v>52</v>
      </c>
      <c r="K5" s="923" t="s">
        <v>300</v>
      </c>
      <c r="L5" s="924"/>
      <c r="M5" s="402" t="s">
        <v>53</v>
      </c>
    </row>
    <row r="6" spans="1:13" x14ac:dyDescent="0.25">
      <c r="A6" s="397"/>
      <c r="B6" s="400"/>
      <c r="C6" s="403" t="s">
        <v>2</v>
      </c>
      <c r="D6" s="398" t="s">
        <v>54</v>
      </c>
      <c r="E6" s="398" t="s">
        <v>55</v>
      </c>
      <c r="F6" s="398" t="s">
        <v>22</v>
      </c>
      <c r="G6" s="919"/>
      <c r="H6" s="398" t="s">
        <v>56</v>
      </c>
      <c r="I6" s="401" t="s">
        <v>57</v>
      </c>
      <c r="J6" s="401"/>
      <c r="K6" s="390" t="s">
        <v>28</v>
      </c>
      <c r="L6" s="404" t="s">
        <v>301</v>
      </c>
      <c r="M6" s="402" t="s">
        <v>58</v>
      </c>
    </row>
    <row r="7" spans="1:13" x14ac:dyDescent="0.25">
      <c r="A7" s="397"/>
      <c r="B7" s="400"/>
      <c r="C7" s="405" t="s">
        <v>471</v>
      </c>
      <c r="D7" s="398" t="s">
        <v>59</v>
      </c>
      <c r="E7" s="398" t="s">
        <v>27</v>
      </c>
      <c r="F7" s="398" t="s">
        <v>23</v>
      </c>
      <c r="G7" s="920"/>
      <c r="H7" s="398" t="s">
        <v>511</v>
      </c>
      <c r="I7" s="387" t="s">
        <v>60</v>
      </c>
      <c r="J7" s="387"/>
      <c r="K7" s="387"/>
      <c r="L7" s="406" t="s">
        <v>302</v>
      </c>
      <c r="M7" s="391" t="s">
        <v>61</v>
      </c>
    </row>
    <row r="8" spans="1:13" x14ac:dyDescent="0.25">
      <c r="A8" s="384">
        <v>1</v>
      </c>
      <c r="B8" s="407">
        <v>2</v>
      </c>
      <c r="C8" s="387">
        <v>3</v>
      </c>
      <c r="D8" s="407">
        <v>4</v>
      </c>
      <c r="E8" s="407">
        <v>5</v>
      </c>
      <c r="F8" s="407">
        <v>6</v>
      </c>
      <c r="G8" s="407">
        <v>7</v>
      </c>
      <c r="H8" s="407">
        <v>8</v>
      </c>
      <c r="I8" s="387">
        <v>9</v>
      </c>
      <c r="J8" s="387">
        <v>10</v>
      </c>
      <c r="K8" s="387">
        <v>11</v>
      </c>
      <c r="L8" s="387">
        <v>12</v>
      </c>
      <c r="M8" s="391">
        <v>13</v>
      </c>
    </row>
    <row r="9" spans="1:13" x14ac:dyDescent="0.25">
      <c r="A9" s="720" t="s">
        <v>119</v>
      </c>
      <c r="B9" s="392">
        <f>SUM(B10:B25)</f>
        <v>8238</v>
      </c>
      <c r="C9" s="392">
        <f t="shared" ref="C9:M9" si="0">SUM(C10:C25)</f>
        <v>373</v>
      </c>
      <c r="D9" s="392">
        <f t="shared" si="0"/>
        <v>7021</v>
      </c>
      <c r="E9" s="392">
        <f t="shared" si="0"/>
        <v>917</v>
      </c>
      <c r="F9" s="392">
        <f t="shared" si="0"/>
        <v>6104</v>
      </c>
      <c r="G9" s="392">
        <f t="shared" si="0"/>
        <v>4</v>
      </c>
      <c r="H9" s="392">
        <f t="shared" si="0"/>
        <v>7017</v>
      </c>
      <c r="I9" s="392">
        <f t="shared" si="0"/>
        <v>655</v>
      </c>
      <c r="J9" s="392">
        <f t="shared" si="0"/>
        <v>686</v>
      </c>
      <c r="K9" s="392">
        <f t="shared" si="0"/>
        <v>675</v>
      </c>
      <c r="L9" s="392">
        <f t="shared" si="0"/>
        <v>83</v>
      </c>
      <c r="M9" s="392">
        <f t="shared" si="0"/>
        <v>718</v>
      </c>
    </row>
    <row r="10" spans="1:13" ht="14.25" customHeight="1" x14ac:dyDescent="0.25">
      <c r="A10" s="408" t="s">
        <v>120</v>
      </c>
      <c r="B10" s="72">
        <v>1056</v>
      </c>
      <c r="C10" s="72">
        <v>213</v>
      </c>
      <c r="D10" s="72">
        <f t="shared" ref="D10:D23" si="1">SUM(E10:F10)</f>
        <v>778</v>
      </c>
      <c r="E10" s="72">
        <v>311</v>
      </c>
      <c r="F10" s="72">
        <v>467</v>
      </c>
      <c r="G10" s="72">
        <v>0</v>
      </c>
      <c r="H10" s="72">
        <f t="shared" ref="H10:H64" si="2">+D10-G10</f>
        <v>778</v>
      </c>
      <c r="I10" s="72">
        <v>45</v>
      </c>
      <c r="J10" s="72">
        <v>199</v>
      </c>
      <c r="K10" s="72">
        <v>184</v>
      </c>
      <c r="L10" s="72">
        <v>19</v>
      </c>
      <c r="M10" s="73">
        <v>79</v>
      </c>
    </row>
    <row r="11" spans="1:13" ht="14.25" customHeight="1" x14ac:dyDescent="0.25">
      <c r="A11" s="409" t="s">
        <v>142</v>
      </c>
      <c r="B11" s="72">
        <v>261</v>
      </c>
      <c r="C11" s="72"/>
      <c r="D11" s="72">
        <f>SUM(E11:F11)</f>
        <v>231</v>
      </c>
      <c r="E11" s="72">
        <v>105</v>
      </c>
      <c r="F11" s="72">
        <v>126</v>
      </c>
      <c r="G11" s="72">
        <v>1</v>
      </c>
      <c r="H11" s="72">
        <f>+D11-G11</f>
        <v>230</v>
      </c>
      <c r="I11" s="72">
        <v>17</v>
      </c>
      <c r="J11" s="72">
        <v>103</v>
      </c>
      <c r="K11" s="72">
        <v>63</v>
      </c>
      <c r="L11" s="72">
        <v>7</v>
      </c>
      <c r="M11" s="73">
        <v>61</v>
      </c>
    </row>
    <row r="12" spans="1:13" ht="14.25" customHeight="1" x14ac:dyDescent="0.25">
      <c r="A12" s="582" t="s">
        <v>498</v>
      </c>
      <c r="B12" s="72">
        <v>70</v>
      </c>
      <c r="C12" s="72"/>
      <c r="D12" s="72">
        <f>SUM(E12:F12)</f>
        <v>61</v>
      </c>
      <c r="E12" s="72">
        <v>0</v>
      </c>
      <c r="F12" s="72">
        <v>61</v>
      </c>
      <c r="G12" s="72">
        <v>0</v>
      </c>
      <c r="H12" s="72">
        <f>+D12-G12</f>
        <v>61</v>
      </c>
      <c r="I12" s="696"/>
      <c r="J12" s="696"/>
      <c r="K12" s="696"/>
      <c r="L12" s="696"/>
      <c r="M12" s="697"/>
    </row>
    <row r="13" spans="1:13" ht="14.25" customHeight="1" x14ac:dyDescent="0.25">
      <c r="A13" s="409" t="s">
        <v>121</v>
      </c>
      <c r="B13" s="72">
        <v>705</v>
      </c>
      <c r="C13" s="72"/>
      <c r="D13" s="72">
        <f t="shared" si="1"/>
        <v>635</v>
      </c>
      <c r="E13" s="72">
        <v>158</v>
      </c>
      <c r="F13" s="72">
        <v>477</v>
      </c>
      <c r="G13" s="72">
        <v>0</v>
      </c>
      <c r="H13" s="72">
        <f t="shared" si="2"/>
        <v>635</v>
      </c>
      <c r="I13" s="72">
        <v>49</v>
      </c>
      <c r="J13" s="72">
        <v>110</v>
      </c>
      <c r="K13" s="72">
        <v>117</v>
      </c>
      <c r="L13" s="72">
        <v>2</v>
      </c>
      <c r="M13" s="73">
        <v>62</v>
      </c>
    </row>
    <row r="14" spans="1:13" ht="14.25" customHeight="1" x14ac:dyDescent="0.25">
      <c r="A14" s="695" t="s">
        <v>122</v>
      </c>
      <c r="B14" s="72">
        <v>71</v>
      </c>
      <c r="C14" s="72"/>
      <c r="D14" s="72">
        <f t="shared" si="1"/>
        <v>71</v>
      </c>
      <c r="E14" s="72">
        <v>0</v>
      </c>
      <c r="F14" s="72">
        <v>71</v>
      </c>
      <c r="G14" s="72">
        <v>0</v>
      </c>
      <c r="H14" s="72">
        <f t="shared" si="2"/>
        <v>71</v>
      </c>
      <c r="I14" s="696"/>
      <c r="J14" s="696"/>
      <c r="K14" s="696"/>
      <c r="L14" s="696"/>
      <c r="M14" s="697"/>
    </row>
    <row r="15" spans="1:13" ht="14.25" customHeight="1" x14ac:dyDescent="0.25">
      <c r="A15" s="695" t="s">
        <v>123</v>
      </c>
      <c r="B15" s="72">
        <v>30</v>
      </c>
      <c r="C15" s="72"/>
      <c r="D15" s="72">
        <f t="shared" si="1"/>
        <v>0</v>
      </c>
      <c r="E15" s="72">
        <v>0</v>
      </c>
      <c r="F15" s="72">
        <v>0</v>
      </c>
      <c r="G15" s="72">
        <v>0</v>
      </c>
      <c r="H15" s="72">
        <f t="shared" si="2"/>
        <v>0</v>
      </c>
      <c r="I15" s="696"/>
      <c r="J15" s="696"/>
      <c r="K15" s="696"/>
      <c r="L15" s="696"/>
      <c r="M15" s="697"/>
    </row>
    <row r="16" spans="1:13" ht="14.25" customHeight="1" x14ac:dyDescent="0.25">
      <c r="A16" s="409" t="s">
        <v>124</v>
      </c>
      <c r="B16" s="72">
        <v>878</v>
      </c>
      <c r="C16" s="72"/>
      <c r="D16" s="72">
        <f t="shared" si="1"/>
        <v>843</v>
      </c>
      <c r="E16" s="72">
        <v>0</v>
      </c>
      <c r="F16" s="72">
        <v>843</v>
      </c>
      <c r="G16" s="72">
        <v>1</v>
      </c>
      <c r="H16" s="72">
        <f t="shared" si="2"/>
        <v>842</v>
      </c>
      <c r="I16" s="72">
        <v>108</v>
      </c>
      <c r="J16" s="72">
        <v>0</v>
      </c>
      <c r="K16" s="72">
        <v>19</v>
      </c>
      <c r="L16" s="72">
        <v>2</v>
      </c>
      <c r="M16" s="73">
        <v>97</v>
      </c>
    </row>
    <row r="17" spans="1:13" ht="14.25" customHeight="1" x14ac:dyDescent="0.25">
      <c r="A17" s="409" t="s">
        <v>139</v>
      </c>
      <c r="B17" s="72">
        <v>425</v>
      </c>
      <c r="C17" s="72"/>
      <c r="D17" s="72">
        <f>SUM(E17:F17)</f>
        <v>393</v>
      </c>
      <c r="E17" s="72">
        <v>6</v>
      </c>
      <c r="F17" s="72">
        <v>387</v>
      </c>
      <c r="G17" s="72">
        <v>0</v>
      </c>
      <c r="H17" s="72">
        <f>+D17-G17</f>
        <v>393</v>
      </c>
      <c r="I17" s="72">
        <v>133</v>
      </c>
      <c r="J17" s="72">
        <v>22</v>
      </c>
      <c r="K17" s="72">
        <v>44</v>
      </c>
      <c r="L17" s="72">
        <v>16</v>
      </c>
      <c r="M17" s="73">
        <v>100</v>
      </c>
    </row>
    <row r="18" spans="1:13" ht="14.25" customHeight="1" x14ac:dyDescent="0.25">
      <c r="A18" s="582" t="s">
        <v>817</v>
      </c>
      <c r="B18" s="72">
        <v>624</v>
      </c>
      <c r="C18" s="72"/>
      <c r="D18" s="72">
        <f>SUM(E18:F18)</f>
        <v>585</v>
      </c>
      <c r="E18" s="72">
        <v>0</v>
      </c>
      <c r="F18" s="72">
        <v>585</v>
      </c>
      <c r="G18" s="72">
        <v>0</v>
      </c>
      <c r="H18" s="72">
        <f>+D18-G18</f>
        <v>585</v>
      </c>
      <c r="I18" s="699"/>
      <c r="J18" s="699"/>
      <c r="K18" s="699"/>
      <c r="L18" s="699"/>
      <c r="M18" s="700"/>
    </row>
    <row r="19" spans="1:13" ht="14.25" customHeight="1" x14ac:dyDescent="0.25">
      <c r="A19" s="409" t="s">
        <v>125</v>
      </c>
      <c r="B19" s="72">
        <v>685</v>
      </c>
      <c r="C19" s="72"/>
      <c r="D19" s="72">
        <f t="shared" si="1"/>
        <v>619</v>
      </c>
      <c r="E19" s="72">
        <v>53</v>
      </c>
      <c r="F19" s="72">
        <v>566</v>
      </c>
      <c r="G19" s="72">
        <v>1</v>
      </c>
      <c r="H19" s="72">
        <f t="shared" si="2"/>
        <v>618</v>
      </c>
      <c r="I19" s="72">
        <v>24</v>
      </c>
      <c r="J19" s="72">
        <v>73</v>
      </c>
      <c r="K19" s="72">
        <v>48</v>
      </c>
      <c r="L19" s="72">
        <v>2</v>
      </c>
      <c r="M19" s="73">
        <v>55</v>
      </c>
    </row>
    <row r="20" spans="1:13" ht="14.25" customHeight="1" x14ac:dyDescent="0.25">
      <c r="A20" s="409" t="s">
        <v>340</v>
      </c>
      <c r="B20" s="72">
        <v>813</v>
      </c>
      <c r="C20" s="72"/>
      <c r="D20" s="72">
        <f t="shared" si="1"/>
        <v>575</v>
      </c>
      <c r="E20" s="72">
        <v>48</v>
      </c>
      <c r="F20" s="72">
        <v>527</v>
      </c>
      <c r="G20" s="72">
        <v>0</v>
      </c>
      <c r="H20" s="72">
        <f t="shared" si="2"/>
        <v>575</v>
      </c>
      <c r="I20" s="72">
        <v>128</v>
      </c>
      <c r="J20" s="72">
        <v>49</v>
      </c>
      <c r="K20" s="72">
        <v>54</v>
      </c>
      <c r="L20" s="72">
        <v>6</v>
      </c>
      <c r="M20" s="73">
        <v>112</v>
      </c>
    </row>
    <row r="21" spans="1:13" ht="14.25" customHeight="1" x14ac:dyDescent="0.25">
      <c r="A21" s="701" t="s">
        <v>816</v>
      </c>
      <c r="B21" s="72">
        <v>177</v>
      </c>
      <c r="C21" s="72"/>
      <c r="D21" s="72">
        <f t="shared" si="1"/>
        <v>141</v>
      </c>
      <c r="E21" s="72">
        <v>0</v>
      </c>
      <c r="F21" s="72">
        <v>141</v>
      </c>
      <c r="G21" s="72">
        <v>0</v>
      </c>
      <c r="H21" s="72">
        <f t="shared" si="2"/>
        <v>141</v>
      </c>
      <c r="I21" s="699"/>
      <c r="J21" s="699"/>
      <c r="K21" s="699"/>
      <c r="L21" s="699"/>
      <c r="M21" s="700"/>
    </row>
    <row r="22" spans="1:13" ht="14.25" customHeight="1" x14ac:dyDescent="0.25">
      <c r="A22" s="695" t="s">
        <v>67</v>
      </c>
      <c r="B22" s="72">
        <v>123</v>
      </c>
      <c r="C22" s="68"/>
      <c r="D22" s="72">
        <f t="shared" si="1"/>
        <v>86</v>
      </c>
      <c r="E22" s="72">
        <v>43</v>
      </c>
      <c r="F22" s="72">
        <v>43</v>
      </c>
      <c r="G22" s="72">
        <v>0</v>
      </c>
      <c r="H22" s="72">
        <f t="shared" si="2"/>
        <v>86</v>
      </c>
      <c r="I22" s="696"/>
      <c r="J22" s="696"/>
      <c r="K22" s="696"/>
      <c r="L22" s="696"/>
      <c r="M22" s="697"/>
    </row>
    <row r="23" spans="1:13" ht="14.25" customHeight="1" x14ac:dyDescent="0.25">
      <c r="A23" s="409" t="s">
        <v>127</v>
      </c>
      <c r="B23" s="72">
        <v>754</v>
      </c>
      <c r="C23" s="72"/>
      <c r="D23" s="72">
        <f t="shared" si="1"/>
        <v>685</v>
      </c>
      <c r="E23" s="72">
        <v>101</v>
      </c>
      <c r="F23" s="72">
        <v>584</v>
      </c>
      <c r="G23" s="72">
        <v>0</v>
      </c>
      <c r="H23" s="72">
        <f t="shared" si="2"/>
        <v>685</v>
      </c>
      <c r="I23" s="72">
        <v>47</v>
      </c>
      <c r="J23" s="72">
        <v>49</v>
      </c>
      <c r="K23" s="72">
        <v>57</v>
      </c>
      <c r="L23" s="72">
        <v>4</v>
      </c>
      <c r="M23" s="73">
        <v>64</v>
      </c>
    </row>
    <row r="24" spans="1:13" ht="14.25" customHeight="1" x14ac:dyDescent="0.25">
      <c r="A24" s="695" t="s">
        <v>128</v>
      </c>
      <c r="B24" s="72">
        <v>96</v>
      </c>
      <c r="C24" s="72"/>
      <c r="D24" s="72">
        <f>SUM(E24:F24)</f>
        <v>89</v>
      </c>
      <c r="E24" s="72">
        <v>0</v>
      </c>
      <c r="F24" s="72">
        <v>89</v>
      </c>
      <c r="G24" s="72">
        <v>0</v>
      </c>
      <c r="H24" s="73">
        <f>+D24-G24</f>
        <v>89</v>
      </c>
      <c r="I24" s="696"/>
      <c r="J24" s="696"/>
      <c r="K24" s="696"/>
      <c r="L24" s="696"/>
      <c r="M24" s="697"/>
    </row>
    <row r="25" spans="1:13" ht="14.25" customHeight="1" x14ac:dyDescent="0.25">
      <c r="A25" s="411" t="s">
        <v>74</v>
      </c>
      <c r="B25" s="74">
        <v>1470</v>
      </c>
      <c r="C25" s="74">
        <v>160</v>
      </c>
      <c r="D25" s="74">
        <f>SUM(E25:F25)</f>
        <v>1229</v>
      </c>
      <c r="E25" s="74">
        <v>92</v>
      </c>
      <c r="F25" s="74">
        <v>1137</v>
      </c>
      <c r="G25" s="74">
        <v>1</v>
      </c>
      <c r="H25" s="75">
        <f>+D25-G25</f>
        <v>1228</v>
      </c>
      <c r="I25" s="74">
        <v>104</v>
      </c>
      <c r="J25" s="74">
        <v>81</v>
      </c>
      <c r="K25" s="74">
        <v>89</v>
      </c>
      <c r="L25" s="74">
        <v>25</v>
      </c>
      <c r="M25" s="75">
        <v>88</v>
      </c>
    </row>
    <row r="26" spans="1:13" x14ac:dyDescent="0.25">
      <c r="A26" s="393" t="s">
        <v>129</v>
      </c>
      <c r="B26" s="392">
        <f t="shared" ref="B26:M26" si="3">SUM(B27:B44)</f>
        <v>8812</v>
      </c>
      <c r="C26" s="392">
        <f t="shared" si="3"/>
        <v>365</v>
      </c>
      <c r="D26" s="392">
        <f t="shared" si="3"/>
        <v>7015</v>
      </c>
      <c r="E26" s="392">
        <f t="shared" si="3"/>
        <v>506</v>
      </c>
      <c r="F26" s="392">
        <f t="shared" si="3"/>
        <v>6509</v>
      </c>
      <c r="G26" s="392">
        <f t="shared" si="3"/>
        <v>6</v>
      </c>
      <c r="H26" s="393">
        <f t="shared" si="3"/>
        <v>7009</v>
      </c>
      <c r="I26" s="392">
        <f t="shared" si="3"/>
        <v>770</v>
      </c>
      <c r="J26" s="392">
        <f t="shared" si="3"/>
        <v>577</v>
      </c>
      <c r="K26" s="392">
        <f t="shared" si="3"/>
        <v>508</v>
      </c>
      <c r="L26" s="392">
        <f t="shared" si="3"/>
        <v>97</v>
      </c>
      <c r="M26" s="393">
        <f t="shared" si="3"/>
        <v>805</v>
      </c>
    </row>
    <row r="27" spans="1:13" ht="14.25" customHeight="1" x14ac:dyDescent="0.25">
      <c r="A27" s="408" t="s">
        <v>62</v>
      </c>
      <c r="B27" s="714">
        <v>636</v>
      </c>
      <c r="C27" s="72">
        <v>10</v>
      </c>
      <c r="D27" s="72">
        <f t="shared" ref="D27:D44" si="4">SUM(E27:F27)</f>
        <v>534</v>
      </c>
      <c r="E27" s="72">
        <v>126</v>
      </c>
      <c r="F27" s="72">
        <v>408</v>
      </c>
      <c r="G27" s="72">
        <v>2</v>
      </c>
      <c r="H27" s="72">
        <f t="shared" ref="H27:H32" si="5">+D27-G27</f>
        <v>532</v>
      </c>
      <c r="I27" s="72">
        <v>49</v>
      </c>
      <c r="J27" s="72">
        <v>119</v>
      </c>
      <c r="K27" s="72">
        <v>55</v>
      </c>
      <c r="L27" s="72">
        <v>5</v>
      </c>
      <c r="M27" s="73">
        <v>102</v>
      </c>
    </row>
    <row r="28" spans="1:13" ht="14.25" customHeight="1" x14ac:dyDescent="0.25">
      <c r="A28" s="695" t="s">
        <v>806</v>
      </c>
      <c r="B28" s="714">
        <v>281</v>
      </c>
      <c r="C28" s="72">
        <v>4</v>
      </c>
      <c r="D28" s="72">
        <f t="shared" si="4"/>
        <v>255</v>
      </c>
      <c r="E28" s="72">
        <v>0</v>
      </c>
      <c r="F28" s="72">
        <v>255</v>
      </c>
      <c r="G28" s="72">
        <v>0</v>
      </c>
      <c r="H28" s="72">
        <f t="shared" si="5"/>
        <v>255</v>
      </c>
      <c r="I28" s="699"/>
      <c r="J28" s="699"/>
      <c r="K28" s="699"/>
      <c r="L28" s="699"/>
      <c r="M28" s="700"/>
    </row>
    <row r="29" spans="1:13" ht="14.25" customHeight="1" x14ac:dyDescent="0.25">
      <c r="A29" s="702" t="s">
        <v>75</v>
      </c>
      <c r="B29" s="72">
        <v>287</v>
      </c>
      <c r="C29" s="72"/>
      <c r="D29" s="72">
        <f t="shared" si="4"/>
        <v>250</v>
      </c>
      <c r="E29" s="72">
        <v>40</v>
      </c>
      <c r="F29" s="72">
        <v>210</v>
      </c>
      <c r="G29" s="72">
        <v>0</v>
      </c>
      <c r="H29" s="72">
        <f t="shared" si="5"/>
        <v>250</v>
      </c>
      <c r="I29" s="72">
        <v>32</v>
      </c>
      <c r="J29" s="72">
        <v>55</v>
      </c>
      <c r="K29" s="72">
        <v>42</v>
      </c>
      <c r="L29" s="72">
        <v>5</v>
      </c>
      <c r="M29" s="73">
        <v>47</v>
      </c>
    </row>
    <row r="30" spans="1:13" ht="14.25" customHeight="1" x14ac:dyDescent="0.25">
      <c r="A30" s="582" t="s">
        <v>738</v>
      </c>
      <c r="B30" s="72">
        <v>176</v>
      </c>
      <c r="C30" s="72"/>
      <c r="D30" s="72">
        <f t="shared" si="4"/>
        <v>101</v>
      </c>
      <c r="E30" s="72">
        <v>0</v>
      </c>
      <c r="F30" s="72">
        <v>101</v>
      </c>
      <c r="G30" s="72">
        <v>0</v>
      </c>
      <c r="H30" s="72">
        <f t="shared" si="5"/>
        <v>101</v>
      </c>
      <c r="I30" s="699"/>
      <c r="J30" s="699"/>
      <c r="K30" s="699"/>
      <c r="L30" s="699"/>
      <c r="M30" s="700"/>
    </row>
    <row r="31" spans="1:13" ht="14.25" customHeight="1" x14ac:dyDescent="0.25">
      <c r="A31" s="409" t="s">
        <v>63</v>
      </c>
      <c r="B31" s="714">
        <v>742</v>
      </c>
      <c r="C31" s="72"/>
      <c r="D31" s="72">
        <f t="shared" si="4"/>
        <v>349</v>
      </c>
      <c r="E31" s="715">
        <v>31</v>
      </c>
      <c r="F31" s="72">
        <v>318</v>
      </c>
      <c r="G31" s="716">
        <v>0</v>
      </c>
      <c r="H31" s="72">
        <f t="shared" si="5"/>
        <v>349</v>
      </c>
      <c r="I31" s="72">
        <v>26</v>
      </c>
      <c r="J31" s="72">
        <v>36</v>
      </c>
      <c r="K31" s="72">
        <v>24</v>
      </c>
      <c r="L31" s="72">
        <v>4</v>
      </c>
      <c r="M31" s="73">
        <v>37</v>
      </c>
    </row>
    <row r="32" spans="1:13" ht="14.25" customHeight="1" x14ac:dyDescent="0.25">
      <c r="A32" s="408" t="s">
        <v>130</v>
      </c>
      <c r="B32" s="72">
        <v>187</v>
      </c>
      <c r="C32" s="72"/>
      <c r="D32" s="72">
        <f t="shared" si="4"/>
        <v>162</v>
      </c>
      <c r="E32" s="72">
        <v>29</v>
      </c>
      <c r="F32" s="72">
        <v>133</v>
      </c>
      <c r="G32" s="72">
        <v>0</v>
      </c>
      <c r="H32" s="72">
        <f t="shared" si="5"/>
        <v>162</v>
      </c>
      <c r="I32" s="72">
        <v>113</v>
      </c>
      <c r="J32" s="72">
        <v>43</v>
      </c>
      <c r="K32" s="72">
        <v>44</v>
      </c>
      <c r="L32" s="72">
        <v>8</v>
      </c>
      <c r="M32" s="73">
        <v>85</v>
      </c>
    </row>
    <row r="33" spans="1:13" ht="14.25" customHeight="1" x14ac:dyDescent="0.25">
      <c r="A33" s="695" t="s">
        <v>131</v>
      </c>
      <c r="B33" s="72">
        <v>345</v>
      </c>
      <c r="C33" s="72"/>
      <c r="D33" s="72">
        <f t="shared" si="4"/>
        <v>287</v>
      </c>
      <c r="E33" s="72">
        <v>0</v>
      </c>
      <c r="F33" s="72">
        <v>287</v>
      </c>
      <c r="G33" s="72">
        <v>0</v>
      </c>
      <c r="H33" s="72">
        <f t="shared" si="2"/>
        <v>287</v>
      </c>
      <c r="I33" s="696"/>
      <c r="J33" s="696"/>
      <c r="K33" s="696"/>
      <c r="L33" s="696"/>
      <c r="M33" s="697"/>
    </row>
    <row r="34" spans="1:13" ht="14.25" customHeight="1" x14ac:dyDescent="0.25">
      <c r="A34" s="582" t="s">
        <v>751</v>
      </c>
      <c r="B34" s="72">
        <v>143</v>
      </c>
      <c r="C34" s="72"/>
      <c r="D34" s="72">
        <f t="shared" si="4"/>
        <v>128</v>
      </c>
      <c r="E34" s="72">
        <v>0</v>
      </c>
      <c r="F34" s="72">
        <v>128</v>
      </c>
      <c r="G34" s="72">
        <v>0</v>
      </c>
      <c r="H34" s="72">
        <f t="shared" si="2"/>
        <v>128</v>
      </c>
      <c r="I34" s="696"/>
      <c r="J34" s="696"/>
      <c r="K34" s="696"/>
      <c r="L34" s="696"/>
      <c r="M34" s="697"/>
    </row>
    <row r="35" spans="1:13" ht="14.25" customHeight="1" x14ac:dyDescent="0.25">
      <c r="A35" s="409" t="s">
        <v>64</v>
      </c>
      <c r="B35" s="717">
        <v>709</v>
      </c>
      <c r="C35" s="68"/>
      <c r="D35" s="68">
        <f t="shared" si="4"/>
        <v>547</v>
      </c>
      <c r="E35" s="68">
        <v>80</v>
      </c>
      <c r="F35" s="68">
        <v>467</v>
      </c>
      <c r="G35" s="68">
        <v>0</v>
      </c>
      <c r="H35" s="68">
        <f t="shared" si="2"/>
        <v>547</v>
      </c>
      <c r="I35" s="68">
        <v>11</v>
      </c>
      <c r="J35" s="68">
        <v>86</v>
      </c>
      <c r="K35" s="68">
        <v>39</v>
      </c>
      <c r="L35" s="68">
        <v>6</v>
      </c>
      <c r="M35" s="558">
        <v>92</v>
      </c>
    </row>
    <row r="36" spans="1:13" ht="14.25" customHeight="1" x14ac:dyDescent="0.25">
      <c r="A36" s="409" t="s">
        <v>132</v>
      </c>
      <c r="B36" s="72">
        <v>1000</v>
      </c>
      <c r="C36" s="72">
        <v>351</v>
      </c>
      <c r="D36" s="72">
        <f t="shared" si="4"/>
        <v>552</v>
      </c>
      <c r="E36" s="72">
        <v>54</v>
      </c>
      <c r="F36" s="72">
        <v>498</v>
      </c>
      <c r="G36" s="72">
        <v>1</v>
      </c>
      <c r="H36" s="72">
        <f t="shared" si="2"/>
        <v>551</v>
      </c>
      <c r="I36" s="72">
        <v>70</v>
      </c>
      <c r="J36" s="72">
        <v>69</v>
      </c>
      <c r="K36" s="72">
        <v>54</v>
      </c>
      <c r="L36" s="72">
        <v>8</v>
      </c>
      <c r="M36" s="73">
        <v>57</v>
      </c>
    </row>
    <row r="37" spans="1:13" ht="14.25" customHeight="1" x14ac:dyDescent="0.25">
      <c r="A37" s="695" t="s">
        <v>354</v>
      </c>
      <c r="B37" s="72">
        <v>53</v>
      </c>
      <c r="C37" s="72"/>
      <c r="D37" s="72">
        <f t="shared" si="4"/>
        <v>48</v>
      </c>
      <c r="E37" s="72">
        <v>0</v>
      </c>
      <c r="F37" s="72">
        <v>48</v>
      </c>
      <c r="G37" s="72">
        <v>0</v>
      </c>
      <c r="H37" s="72">
        <f t="shared" si="2"/>
        <v>48</v>
      </c>
      <c r="I37" s="696"/>
      <c r="J37" s="696"/>
      <c r="K37" s="696"/>
      <c r="L37" s="696"/>
      <c r="M37" s="697"/>
    </row>
    <row r="38" spans="1:13" ht="14.25" customHeight="1" x14ac:dyDescent="0.25">
      <c r="A38" s="410" t="s">
        <v>403</v>
      </c>
      <c r="B38" s="714">
        <v>955</v>
      </c>
      <c r="C38" s="72"/>
      <c r="D38" s="72">
        <f>SUM(E38:F38)</f>
        <v>844</v>
      </c>
      <c r="E38" s="72">
        <v>67</v>
      </c>
      <c r="F38" s="72">
        <v>777</v>
      </c>
      <c r="G38" s="72">
        <v>3</v>
      </c>
      <c r="H38" s="72">
        <f>+D38-G38</f>
        <v>841</v>
      </c>
      <c r="I38" s="72">
        <v>197</v>
      </c>
      <c r="J38" s="72">
        <v>53</v>
      </c>
      <c r="K38" s="72">
        <v>72</v>
      </c>
      <c r="L38" s="72">
        <v>6</v>
      </c>
      <c r="M38" s="73">
        <v>134</v>
      </c>
    </row>
    <row r="39" spans="1:13" ht="14.25" customHeight="1" x14ac:dyDescent="0.25">
      <c r="A39" s="582" t="s">
        <v>807</v>
      </c>
      <c r="B39" s="708">
        <v>225</v>
      </c>
      <c r="C39" s="72"/>
      <c r="D39" s="72">
        <f>SUM(E39:F39)</f>
        <v>181</v>
      </c>
      <c r="E39" s="72">
        <v>0</v>
      </c>
      <c r="F39" s="72">
        <v>181</v>
      </c>
      <c r="G39" s="72">
        <v>0</v>
      </c>
      <c r="H39" s="72">
        <f>+D39-G39</f>
        <v>181</v>
      </c>
      <c r="I39" s="699"/>
      <c r="J39" s="699"/>
      <c r="K39" s="699"/>
      <c r="L39" s="699"/>
      <c r="M39" s="700"/>
    </row>
    <row r="40" spans="1:13" ht="14.25" customHeight="1" x14ac:dyDescent="0.25">
      <c r="A40" s="410" t="s">
        <v>494</v>
      </c>
      <c r="B40" s="72">
        <v>307</v>
      </c>
      <c r="C40" s="72"/>
      <c r="D40" s="72">
        <f t="shared" si="4"/>
        <v>277</v>
      </c>
      <c r="E40" s="72">
        <v>0</v>
      </c>
      <c r="F40" s="72">
        <v>277</v>
      </c>
      <c r="G40" s="72">
        <v>0</v>
      </c>
      <c r="H40" s="72">
        <f t="shared" si="2"/>
        <v>277</v>
      </c>
      <c r="I40" s="68">
        <v>61</v>
      </c>
      <c r="J40" s="68">
        <v>0</v>
      </c>
      <c r="K40" s="68">
        <v>15</v>
      </c>
      <c r="L40" s="68">
        <v>5</v>
      </c>
      <c r="M40" s="558">
        <v>34</v>
      </c>
    </row>
    <row r="41" spans="1:13" ht="14.25" customHeight="1" x14ac:dyDescent="0.25">
      <c r="A41" s="582" t="s">
        <v>735</v>
      </c>
      <c r="B41" s="717">
        <v>112</v>
      </c>
      <c r="C41" s="68"/>
      <c r="D41" s="68">
        <f>SUM(E41:F41)</f>
        <v>76</v>
      </c>
      <c r="E41" s="68">
        <v>0</v>
      </c>
      <c r="F41" s="68">
        <v>76</v>
      </c>
      <c r="G41" s="68">
        <v>0</v>
      </c>
      <c r="H41" s="68">
        <f>+D41-G41</f>
        <v>76</v>
      </c>
      <c r="I41" s="699"/>
      <c r="J41" s="699"/>
      <c r="K41" s="699"/>
      <c r="L41" s="699"/>
      <c r="M41" s="700"/>
    </row>
    <row r="42" spans="1:13" ht="14.25" customHeight="1" x14ac:dyDescent="0.25">
      <c r="A42" s="409" t="s">
        <v>133</v>
      </c>
      <c r="B42" s="72">
        <v>1273</v>
      </c>
      <c r="C42" s="72"/>
      <c r="D42" s="72">
        <f t="shared" si="4"/>
        <v>1167</v>
      </c>
      <c r="E42" s="72">
        <v>62</v>
      </c>
      <c r="F42" s="72">
        <v>1105</v>
      </c>
      <c r="G42" s="72">
        <v>0</v>
      </c>
      <c r="H42" s="72">
        <f t="shared" si="2"/>
        <v>1167</v>
      </c>
      <c r="I42" s="72">
        <v>92</v>
      </c>
      <c r="J42" s="72">
        <v>116</v>
      </c>
      <c r="K42" s="72">
        <v>107</v>
      </c>
      <c r="L42" s="72">
        <v>20</v>
      </c>
      <c r="M42" s="73">
        <v>131</v>
      </c>
    </row>
    <row r="43" spans="1:13" ht="14.25" customHeight="1" x14ac:dyDescent="0.25">
      <c r="A43" s="701" t="s">
        <v>752</v>
      </c>
      <c r="B43" s="72">
        <v>100</v>
      </c>
      <c r="C43" s="72"/>
      <c r="D43" s="72">
        <f t="shared" si="4"/>
        <v>74</v>
      </c>
      <c r="E43" s="72">
        <v>17</v>
      </c>
      <c r="F43" s="72">
        <v>57</v>
      </c>
      <c r="G43" s="72">
        <v>0</v>
      </c>
      <c r="H43" s="72">
        <f t="shared" si="2"/>
        <v>74</v>
      </c>
      <c r="I43" s="699"/>
      <c r="J43" s="699"/>
      <c r="K43" s="699"/>
      <c r="L43" s="699"/>
      <c r="M43" s="700"/>
    </row>
    <row r="44" spans="1:13" ht="14.25" customHeight="1" x14ac:dyDescent="0.25">
      <c r="A44" s="411" t="s">
        <v>134</v>
      </c>
      <c r="B44" s="74">
        <v>1281</v>
      </c>
      <c r="C44" s="74"/>
      <c r="D44" s="74">
        <f t="shared" si="4"/>
        <v>1183</v>
      </c>
      <c r="E44" s="74">
        <v>0</v>
      </c>
      <c r="F44" s="74">
        <v>1183</v>
      </c>
      <c r="G44" s="74">
        <v>0</v>
      </c>
      <c r="H44" s="74">
        <f t="shared" si="2"/>
        <v>1183</v>
      </c>
      <c r="I44" s="74">
        <v>119</v>
      </c>
      <c r="J44" s="74">
        <v>0</v>
      </c>
      <c r="K44" s="74">
        <v>56</v>
      </c>
      <c r="L44" s="74">
        <v>30</v>
      </c>
      <c r="M44" s="75">
        <v>86</v>
      </c>
    </row>
    <row r="45" spans="1:13" x14ac:dyDescent="0.25">
      <c r="A45" s="393" t="s">
        <v>135</v>
      </c>
      <c r="B45" s="392">
        <f t="shared" ref="B45:M45" si="6">SUM(B46:B64)</f>
        <v>8803</v>
      </c>
      <c r="C45" s="392">
        <f t="shared" si="6"/>
        <v>45</v>
      </c>
      <c r="D45" s="392">
        <f t="shared" si="6"/>
        <v>7772</v>
      </c>
      <c r="E45" s="392">
        <f t="shared" si="6"/>
        <v>621</v>
      </c>
      <c r="F45" s="392">
        <f t="shared" si="6"/>
        <v>7151</v>
      </c>
      <c r="G45" s="392">
        <f t="shared" si="6"/>
        <v>14</v>
      </c>
      <c r="H45" s="392">
        <f t="shared" si="6"/>
        <v>7758</v>
      </c>
      <c r="I45" s="392">
        <f t="shared" si="6"/>
        <v>762</v>
      </c>
      <c r="J45" s="392">
        <f t="shared" si="6"/>
        <v>786</v>
      </c>
      <c r="K45" s="392">
        <f t="shared" si="6"/>
        <v>776</v>
      </c>
      <c r="L45" s="392">
        <f t="shared" si="6"/>
        <v>96</v>
      </c>
      <c r="M45" s="392">
        <f t="shared" si="6"/>
        <v>853</v>
      </c>
    </row>
    <row r="46" spans="1:13" ht="14.25" customHeight="1" x14ac:dyDescent="0.25">
      <c r="A46" s="409" t="s">
        <v>175</v>
      </c>
      <c r="B46" s="72">
        <v>216</v>
      </c>
      <c r="C46" s="72"/>
      <c r="D46" s="72">
        <f>SUM(E46:F46)</f>
        <v>205</v>
      </c>
      <c r="E46" s="72">
        <v>47</v>
      </c>
      <c r="F46" s="72">
        <v>158</v>
      </c>
      <c r="G46" s="72">
        <v>1</v>
      </c>
      <c r="H46" s="72">
        <f>+D46-G46</f>
        <v>204</v>
      </c>
      <c r="I46" s="72">
        <v>39</v>
      </c>
      <c r="J46" s="72">
        <v>12</v>
      </c>
      <c r="K46" s="72">
        <v>20</v>
      </c>
      <c r="L46" s="72">
        <v>4</v>
      </c>
      <c r="M46" s="73">
        <v>36</v>
      </c>
    </row>
    <row r="47" spans="1:13" ht="14.25" customHeight="1" x14ac:dyDescent="0.25">
      <c r="A47" s="695" t="s">
        <v>427</v>
      </c>
      <c r="B47" s="72">
        <v>139</v>
      </c>
      <c r="C47" s="72"/>
      <c r="D47" s="72">
        <f>SUM(E47:F47)</f>
        <v>129</v>
      </c>
      <c r="E47" s="72">
        <v>0</v>
      </c>
      <c r="F47" s="72">
        <v>129</v>
      </c>
      <c r="G47" s="72">
        <v>0</v>
      </c>
      <c r="H47" s="72">
        <f>+D47-G47</f>
        <v>129</v>
      </c>
      <c r="I47" s="696"/>
      <c r="J47" s="696"/>
      <c r="K47" s="696"/>
      <c r="L47" s="696"/>
      <c r="M47" s="697"/>
    </row>
    <row r="48" spans="1:13" ht="14.25" customHeight="1" x14ac:dyDescent="0.25">
      <c r="A48" s="409" t="s">
        <v>176</v>
      </c>
      <c r="B48" s="72">
        <v>309</v>
      </c>
      <c r="C48" s="72"/>
      <c r="D48" s="72">
        <f>SUM(E48:F48)</f>
        <v>258</v>
      </c>
      <c r="E48" s="72">
        <v>50</v>
      </c>
      <c r="F48" s="72">
        <v>208</v>
      </c>
      <c r="G48" s="72">
        <v>1</v>
      </c>
      <c r="H48" s="72">
        <f>+D48-G48</f>
        <v>257</v>
      </c>
      <c r="I48" s="718">
        <v>20</v>
      </c>
      <c r="J48" s="718">
        <v>123</v>
      </c>
      <c r="K48" s="718">
        <v>121</v>
      </c>
      <c r="L48" s="718">
        <v>5</v>
      </c>
      <c r="M48" s="719">
        <v>46</v>
      </c>
    </row>
    <row r="49" spans="1:13" ht="14.25" customHeight="1" x14ac:dyDescent="0.25">
      <c r="A49" s="408" t="s">
        <v>136</v>
      </c>
      <c r="B49" s="72">
        <v>345</v>
      </c>
      <c r="C49" s="72">
        <v>45</v>
      </c>
      <c r="D49" s="72">
        <f t="shared" ref="D49:D64" si="7">SUM(E49:F49)</f>
        <v>261</v>
      </c>
      <c r="E49" s="72">
        <v>51</v>
      </c>
      <c r="F49" s="72">
        <v>210</v>
      </c>
      <c r="G49" s="72">
        <v>1</v>
      </c>
      <c r="H49" s="72">
        <f t="shared" si="2"/>
        <v>260</v>
      </c>
      <c r="I49" s="72">
        <v>66</v>
      </c>
      <c r="J49" s="72">
        <v>46</v>
      </c>
      <c r="K49" s="72">
        <v>40</v>
      </c>
      <c r="L49" s="72">
        <v>9</v>
      </c>
      <c r="M49" s="73">
        <v>63</v>
      </c>
    </row>
    <row r="50" spans="1:13" ht="14.25" customHeight="1" x14ac:dyDescent="0.25">
      <c r="A50" s="582" t="s">
        <v>645</v>
      </c>
      <c r="B50" s="72">
        <v>155</v>
      </c>
      <c r="C50" s="72"/>
      <c r="D50" s="72">
        <f>SUM(E50:F50)</f>
        <v>148</v>
      </c>
      <c r="E50" s="72">
        <v>0</v>
      </c>
      <c r="F50" s="72">
        <v>148</v>
      </c>
      <c r="G50" s="72">
        <v>0</v>
      </c>
      <c r="H50" s="72">
        <f t="shared" si="2"/>
        <v>148</v>
      </c>
      <c r="I50" s="696"/>
      <c r="J50" s="696"/>
      <c r="K50" s="696"/>
      <c r="L50" s="696"/>
      <c r="M50" s="697"/>
    </row>
    <row r="51" spans="1:13" ht="14.25" customHeight="1" x14ac:dyDescent="0.25">
      <c r="A51" s="582" t="s">
        <v>730</v>
      </c>
      <c r="B51" s="72">
        <v>145</v>
      </c>
      <c r="C51" s="72"/>
      <c r="D51" s="72">
        <f>SUM(E51:F51)</f>
        <v>62</v>
      </c>
      <c r="E51" s="72">
        <v>0</v>
      </c>
      <c r="F51" s="72">
        <v>62</v>
      </c>
      <c r="G51" s="72">
        <v>0</v>
      </c>
      <c r="H51" s="72">
        <f t="shared" si="2"/>
        <v>62</v>
      </c>
      <c r="I51" s="696"/>
      <c r="J51" s="696"/>
      <c r="K51" s="696"/>
      <c r="L51" s="696"/>
      <c r="M51" s="697"/>
    </row>
    <row r="52" spans="1:13" ht="14.25" customHeight="1" x14ac:dyDescent="0.25">
      <c r="A52" s="409" t="s">
        <v>177</v>
      </c>
      <c r="B52" s="72">
        <v>283</v>
      </c>
      <c r="C52" s="72"/>
      <c r="D52" s="72">
        <f>SUM(E52:F52)</f>
        <v>245</v>
      </c>
      <c r="E52" s="72">
        <v>44</v>
      </c>
      <c r="F52" s="72">
        <v>201</v>
      </c>
      <c r="G52" s="72">
        <v>0</v>
      </c>
      <c r="H52" s="72">
        <f>+D52-G52</f>
        <v>245</v>
      </c>
      <c r="I52" s="72">
        <v>7</v>
      </c>
      <c r="J52" s="72">
        <v>81</v>
      </c>
      <c r="K52" s="72">
        <v>69</v>
      </c>
      <c r="L52" s="72">
        <v>2</v>
      </c>
      <c r="M52" s="73">
        <v>28</v>
      </c>
    </row>
    <row r="53" spans="1:13" ht="14.25" customHeight="1" x14ac:dyDescent="0.25">
      <c r="A53" s="408" t="s">
        <v>338</v>
      </c>
      <c r="B53" s="72">
        <v>765</v>
      </c>
      <c r="C53" s="72"/>
      <c r="D53" s="72">
        <f>SUM(E53:F53)</f>
        <v>675</v>
      </c>
      <c r="E53" s="72">
        <v>311</v>
      </c>
      <c r="F53" s="72">
        <v>364</v>
      </c>
      <c r="G53" s="72">
        <v>5</v>
      </c>
      <c r="H53" s="72">
        <f>+D53-G53</f>
        <v>670</v>
      </c>
      <c r="I53" s="72">
        <v>101</v>
      </c>
      <c r="J53" s="72">
        <v>225</v>
      </c>
      <c r="K53" s="72">
        <v>134</v>
      </c>
      <c r="L53" s="72">
        <v>20</v>
      </c>
      <c r="M53" s="73">
        <v>141</v>
      </c>
    </row>
    <row r="54" spans="1:13" ht="14.25" customHeight="1" x14ac:dyDescent="0.25">
      <c r="A54" s="695" t="s">
        <v>822</v>
      </c>
      <c r="B54" s="72">
        <v>616</v>
      </c>
      <c r="C54" s="72"/>
      <c r="D54" s="72">
        <f t="shared" ref="D54" si="8">SUM(E54:F54)</f>
        <v>613</v>
      </c>
      <c r="E54" s="72">
        <v>0</v>
      </c>
      <c r="F54" s="72">
        <v>613</v>
      </c>
      <c r="G54" s="72">
        <v>0</v>
      </c>
      <c r="H54" s="72">
        <f t="shared" ref="H54" si="9">+D54-G54</f>
        <v>613</v>
      </c>
      <c r="I54" s="699"/>
      <c r="J54" s="699"/>
      <c r="K54" s="699"/>
      <c r="L54" s="699"/>
      <c r="M54" s="700"/>
    </row>
    <row r="55" spans="1:13" ht="14.25" customHeight="1" x14ac:dyDescent="0.25">
      <c r="A55" s="408" t="s">
        <v>137</v>
      </c>
      <c r="B55" s="72">
        <v>358</v>
      </c>
      <c r="C55" s="72"/>
      <c r="D55" s="72">
        <f t="shared" si="7"/>
        <v>347</v>
      </c>
      <c r="E55" s="72">
        <v>35</v>
      </c>
      <c r="F55" s="72">
        <v>312</v>
      </c>
      <c r="G55" s="72">
        <v>2</v>
      </c>
      <c r="H55" s="72">
        <f t="shared" si="2"/>
        <v>345</v>
      </c>
      <c r="I55" s="72">
        <v>45</v>
      </c>
      <c r="J55" s="72">
        <v>19</v>
      </c>
      <c r="K55" s="72">
        <v>26</v>
      </c>
      <c r="L55" s="72">
        <v>9</v>
      </c>
      <c r="M55" s="73">
        <v>30</v>
      </c>
    </row>
    <row r="56" spans="1:13" ht="14.25" customHeight="1" x14ac:dyDescent="0.25">
      <c r="A56" s="582" t="s">
        <v>665</v>
      </c>
      <c r="B56" s="72">
        <v>96</v>
      </c>
      <c r="C56" s="72"/>
      <c r="D56" s="72">
        <f>SUM(E56:F56)</f>
        <v>96</v>
      </c>
      <c r="E56" s="72">
        <v>0</v>
      </c>
      <c r="F56" s="72">
        <v>96</v>
      </c>
      <c r="G56" s="72">
        <v>0</v>
      </c>
      <c r="H56" s="72">
        <f t="shared" si="2"/>
        <v>96</v>
      </c>
      <c r="I56" s="696"/>
      <c r="J56" s="696"/>
      <c r="K56" s="696"/>
      <c r="L56" s="696"/>
      <c r="M56" s="697"/>
    </row>
    <row r="57" spans="1:13" ht="14.25" customHeight="1" x14ac:dyDescent="0.25">
      <c r="A57" s="409" t="s">
        <v>179</v>
      </c>
      <c r="B57" s="72">
        <v>659</v>
      </c>
      <c r="C57" s="72"/>
      <c r="D57" s="72">
        <f>SUM(E57:F57)</f>
        <v>628</v>
      </c>
      <c r="E57" s="72">
        <v>33</v>
      </c>
      <c r="F57" s="72">
        <v>595</v>
      </c>
      <c r="G57" s="72">
        <v>1</v>
      </c>
      <c r="H57" s="72">
        <f>+D57-G57</f>
        <v>627</v>
      </c>
      <c r="I57" s="72">
        <v>24</v>
      </c>
      <c r="J57" s="72">
        <v>50</v>
      </c>
      <c r="K57" s="72">
        <v>34</v>
      </c>
      <c r="L57" s="72">
        <v>6</v>
      </c>
      <c r="M57" s="73">
        <v>42</v>
      </c>
    </row>
    <row r="58" spans="1:13" ht="14.25" customHeight="1" x14ac:dyDescent="0.25">
      <c r="A58" s="409" t="s">
        <v>140</v>
      </c>
      <c r="B58" s="72">
        <v>736</v>
      </c>
      <c r="C58" s="72"/>
      <c r="D58" s="72">
        <f t="shared" si="7"/>
        <v>703</v>
      </c>
      <c r="E58" s="72">
        <v>0</v>
      </c>
      <c r="F58" s="72">
        <v>703</v>
      </c>
      <c r="G58" s="72">
        <v>0</v>
      </c>
      <c r="H58" s="72">
        <f t="shared" si="2"/>
        <v>703</v>
      </c>
      <c r="I58" s="72">
        <v>75</v>
      </c>
      <c r="J58" s="72">
        <v>40</v>
      </c>
      <c r="K58" s="72">
        <v>27</v>
      </c>
      <c r="L58" s="72">
        <v>8</v>
      </c>
      <c r="M58" s="73">
        <v>108</v>
      </c>
    </row>
    <row r="59" spans="1:13" ht="14.25" customHeight="1" x14ac:dyDescent="0.25">
      <c r="A59" s="701" t="s">
        <v>753</v>
      </c>
      <c r="B59" s="72">
        <v>147</v>
      </c>
      <c r="C59" s="72"/>
      <c r="D59" s="72">
        <f t="shared" si="7"/>
        <v>120</v>
      </c>
      <c r="E59" s="72">
        <v>9</v>
      </c>
      <c r="F59" s="72">
        <v>111</v>
      </c>
      <c r="G59" s="72">
        <v>0</v>
      </c>
      <c r="H59" s="72">
        <f t="shared" si="2"/>
        <v>120</v>
      </c>
      <c r="I59" s="699"/>
      <c r="J59" s="699"/>
      <c r="K59" s="699"/>
      <c r="L59" s="699"/>
      <c r="M59" s="700"/>
    </row>
    <row r="60" spans="1:13" ht="14.25" customHeight="1" x14ac:dyDescent="0.25">
      <c r="A60" s="409" t="s">
        <v>180</v>
      </c>
      <c r="B60" s="72">
        <v>790</v>
      </c>
      <c r="C60" s="72"/>
      <c r="D60" s="72">
        <f t="shared" si="7"/>
        <v>721</v>
      </c>
      <c r="E60" s="72">
        <v>0</v>
      </c>
      <c r="F60" s="72">
        <v>721</v>
      </c>
      <c r="G60" s="72">
        <v>1</v>
      </c>
      <c r="H60" s="72">
        <f t="shared" si="2"/>
        <v>720</v>
      </c>
      <c r="I60" s="72">
        <v>98</v>
      </c>
      <c r="J60" s="72">
        <v>0</v>
      </c>
      <c r="K60" s="72">
        <v>26</v>
      </c>
      <c r="L60" s="72">
        <v>5</v>
      </c>
      <c r="M60" s="73">
        <v>94</v>
      </c>
    </row>
    <row r="61" spans="1:13" ht="14.25" customHeight="1" x14ac:dyDescent="0.25">
      <c r="A61" s="409" t="s">
        <v>181</v>
      </c>
      <c r="B61" s="72">
        <v>1035</v>
      </c>
      <c r="C61" s="72"/>
      <c r="D61" s="72">
        <f t="shared" si="7"/>
        <v>984</v>
      </c>
      <c r="E61" s="72">
        <v>3</v>
      </c>
      <c r="F61" s="72">
        <v>981</v>
      </c>
      <c r="G61" s="72">
        <v>0</v>
      </c>
      <c r="H61" s="72">
        <f t="shared" si="2"/>
        <v>984</v>
      </c>
      <c r="I61" s="72">
        <v>100</v>
      </c>
      <c r="J61" s="72">
        <v>0</v>
      </c>
      <c r="K61" s="72">
        <v>43</v>
      </c>
      <c r="L61" s="72">
        <v>18</v>
      </c>
      <c r="M61" s="73">
        <v>55</v>
      </c>
    </row>
    <row r="62" spans="1:13" ht="14.25" customHeight="1" x14ac:dyDescent="0.25">
      <c r="A62" s="408" t="s">
        <v>342</v>
      </c>
      <c r="B62" s="72">
        <v>1378</v>
      </c>
      <c r="C62" s="72"/>
      <c r="D62" s="72">
        <f t="shared" si="7"/>
        <v>972</v>
      </c>
      <c r="E62" s="72">
        <v>38</v>
      </c>
      <c r="F62" s="72">
        <v>934</v>
      </c>
      <c r="G62" s="72">
        <v>0</v>
      </c>
      <c r="H62" s="72">
        <f t="shared" si="2"/>
        <v>972</v>
      </c>
      <c r="I62" s="72">
        <v>110</v>
      </c>
      <c r="J62" s="72">
        <v>190</v>
      </c>
      <c r="K62" s="72">
        <v>224</v>
      </c>
      <c r="L62" s="72">
        <v>9</v>
      </c>
      <c r="M62" s="73">
        <v>153</v>
      </c>
    </row>
    <row r="63" spans="1:13" ht="14.25" customHeight="1" x14ac:dyDescent="0.25">
      <c r="A63" s="582" t="s">
        <v>759</v>
      </c>
      <c r="B63" s="72">
        <v>177</v>
      </c>
      <c r="C63" s="72"/>
      <c r="D63" s="72">
        <f t="shared" si="7"/>
        <v>163</v>
      </c>
      <c r="E63" s="72">
        <v>0</v>
      </c>
      <c r="F63" s="72">
        <v>163</v>
      </c>
      <c r="G63" s="72">
        <v>0</v>
      </c>
      <c r="H63" s="72">
        <f t="shared" si="2"/>
        <v>163</v>
      </c>
      <c r="I63" s="699"/>
      <c r="J63" s="699"/>
      <c r="K63" s="699"/>
      <c r="L63" s="699"/>
      <c r="M63" s="700"/>
    </row>
    <row r="64" spans="1:13" ht="14.25" customHeight="1" x14ac:dyDescent="0.25">
      <c r="A64" s="411" t="s">
        <v>493</v>
      </c>
      <c r="B64" s="74">
        <v>454</v>
      </c>
      <c r="C64" s="74"/>
      <c r="D64" s="74">
        <f t="shared" si="7"/>
        <v>442</v>
      </c>
      <c r="E64" s="74">
        <v>0</v>
      </c>
      <c r="F64" s="74">
        <v>442</v>
      </c>
      <c r="G64" s="74">
        <v>2</v>
      </c>
      <c r="H64" s="75">
        <f t="shared" si="2"/>
        <v>440</v>
      </c>
      <c r="I64" s="74">
        <v>77</v>
      </c>
      <c r="J64" s="74">
        <v>0</v>
      </c>
      <c r="K64" s="74">
        <v>12</v>
      </c>
      <c r="L64" s="74">
        <v>1</v>
      </c>
      <c r="M64" s="75">
        <v>57</v>
      </c>
    </row>
    <row r="66" spans="1:1" x14ac:dyDescent="0.25">
      <c r="A66" s="54" t="s">
        <v>355</v>
      </c>
    </row>
    <row r="67" spans="1:1" x14ac:dyDescent="0.25">
      <c r="A67" s="88" t="s">
        <v>470</v>
      </c>
    </row>
    <row r="68" spans="1:1" x14ac:dyDescent="0.25">
      <c r="A68" s="54" t="s">
        <v>512</v>
      </c>
    </row>
    <row r="69" spans="1:1" x14ac:dyDescent="0.25">
      <c r="A69" s="54" t="s">
        <v>0</v>
      </c>
    </row>
    <row r="70" spans="1:1" x14ac:dyDescent="0.25">
      <c r="A70" s="80" t="s">
        <v>513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6"/>
  <sheetViews>
    <sheetView zoomScaleNormal="100" workbookViewId="0">
      <selection activeCell="N9" sqref="N9:O9"/>
    </sheetView>
  </sheetViews>
  <sheetFormatPr defaultColWidth="9.109375" defaultRowHeight="13.15" x14ac:dyDescent="0.25"/>
  <cols>
    <col min="1" max="1" width="24.77734375" style="54" customWidth="1"/>
    <col min="2" max="2" width="9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.1093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992</v>
      </c>
      <c r="B1" s="80"/>
      <c r="C1" s="80"/>
    </row>
    <row r="2" spans="1:13" x14ac:dyDescent="0.25">
      <c r="A2" s="81" t="s">
        <v>991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94" t="s">
        <v>44</v>
      </c>
      <c r="B4" s="395" t="s">
        <v>45</v>
      </c>
      <c r="C4" s="395" t="s">
        <v>460</v>
      </c>
      <c r="D4" s="395" t="s">
        <v>46</v>
      </c>
      <c r="E4" s="921" t="s">
        <v>609</v>
      </c>
      <c r="F4" s="922"/>
      <c r="G4" s="918" t="s">
        <v>510</v>
      </c>
      <c r="H4" s="395" t="s">
        <v>47</v>
      </c>
      <c r="I4" s="396" t="s">
        <v>299</v>
      </c>
      <c r="J4" s="377"/>
      <c r="K4" s="377"/>
      <c r="L4" s="377"/>
      <c r="M4" s="378"/>
    </row>
    <row r="5" spans="1:13" x14ac:dyDescent="0.25">
      <c r="A5" s="397"/>
      <c r="B5" s="398" t="s">
        <v>49</v>
      </c>
      <c r="C5" s="399" t="s">
        <v>461</v>
      </c>
      <c r="D5" s="398" t="s">
        <v>50</v>
      </c>
      <c r="E5" s="400"/>
      <c r="F5" s="400"/>
      <c r="G5" s="919"/>
      <c r="H5" s="398" t="s">
        <v>50</v>
      </c>
      <c r="I5" s="401" t="s">
        <v>51</v>
      </c>
      <c r="J5" s="401" t="s">
        <v>52</v>
      </c>
      <c r="K5" s="923" t="s">
        <v>300</v>
      </c>
      <c r="L5" s="924"/>
      <c r="M5" s="402" t="s">
        <v>53</v>
      </c>
    </row>
    <row r="6" spans="1:13" x14ac:dyDescent="0.25">
      <c r="A6" s="397"/>
      <c r="B6" s="400"/>
      <c r="C6" s="403" t="s">
        <v>2</v>
      </c>
      <c r="D6" s="398" t="s">
        <v>54</v>
      </c>
      <c r="E6" s="398" t="s">
        <v>55</v>
      </c>
      <c r="F6" s="398" t="s">
        <v>22</v>
      </c>
      <c r="G6" s="919"/>
      <c r="H6" s="398" t="s">
        <v>56</v>
      </c>
      <c r="I6" s="401" t="s">
        <v>57</v>
      </c>
      <c r="J6" s="401"/>
      <c r="K6" s="390" t="s">
        <v>28</v>
      </c>
      <c r="L6" s="404" t="s">
        <v>301</v>
      </c>
      <c r="M6" s="402" t="s">
        <v>58</v>
      </c>
    </row>
    <row r="7" spans="1:13" x14ac:dyDescent="0.25">
      <c r="A7" s="397"/>
      <c r="B7" s="400"/>
      <c r="C7" s="405" t="s">
        <v>471</v>
      </c>
      <c r="D7" s="398" t="s">
        <v>59</v>
      </c>
      <c r="E7" s="398" t="s">
        <v>27</v>
      </c>
      <c r="F7" s="398" t="s">
        <v>23</v>
      </c>
      <c r="G7" s="920"/>
      <c r="H7" s="398" t="s">
        <v>511</v>
      </c>
      <c r="I7" s="387" t="s">
        <v>60</v>
      </c>
      <c r="J7" s="387"/>
      <c r="K7" s="387"/>
      <c r="L7" s="406" t="s">
        <v>302</v>
      </c>
      <c r="M7" s="391" t="s">
        <v>61</v>
      </c>
    </row>
    <row r="8" spans="1:13" x14ac:dyDescent="0.25">
      <c r="A8" s="546">
        <v>1</v>
      </c>
      <c r="B8" s="407">
        <v>2</v>
      </c>
      <c r="C8" s="387">
        <v>3</v>
      </c>
      <c r="D8" s="407">
        <v>4</v>
      </c>
      <c r="E8" s="407">
        <v>5</v>
      </c>
      <c r="F8" s="407">
        <v>6</v>
      </c>
      <c r="G8" s="407">
        <v>7</v>
      </c>
      <c r="H8" s="407">
        <v>8</v>
      </c>
      <c r="I8" s="387">
        <v>9</v>
      </c>
      <c r="J8" s="387">
        <v>10</v>
      </c>
      <c r="K8" s="387">
        <v>11</v>
      </c>
      <c r="L8" s="387">
        <v>12</v>
      </c>
      <c r="M8" s="391">
        <v>13</v>
      </c>
    </row>
    <row r="9" spans="1:13" x14ac:dyDescent="0.25">
      <c r="A9" s="393" t="s">
        <v>141</v>
      </c>
      <c r="B9" s="393">
        <f>SUM(B10:B30)</f>
        <v>8415</v>
      </c>
      <c r="C9" s="393">
        <f t="shared" ref="C9:M9" si="0">SUM(C10:C30)</f>
        <v>7</v>
      </c>
      <c r="D9" s="393">
        <f t="shared" si="0"/>
        <v>7622</v>
      </c>
      <c r="E9" s="393">
        <f>SUM(E10:E30)</f>
        <v>759</v>
      </c>
      <c r="F9" s="393">
        <f t="shared" si="0"/>
        <v>6863</v>
      </c>
      <c r="G9" s="393">
        <f t="shared" si="0"/>
        <v>7</v>
      </c>
      <c r="H9" s="393">
        <f t="shared" si="0"/>
        <v>7615</v>
      </c>
      <c r="I9" s="393">
        <f t="shared" si="0"/>
        <v>672</v>
      </c>
      <c r="J9" s="393">
        <f t="shared" si="0"/>
        <v>779</v>
      </c>
      <c r="K9" s="393">
        <f t="shared" si="0"/>
        <v>681</v>
      </c>
      <c r="L9" s="393">
        <f t="shared" si="0"/>
        <v>95</v>
      </c>
      <c r="M9" s="393">
        <f t="shared" si="0"/>
        <v>761</v>
      </c>
    </row>
    <row r="10" spans="1:13" ht="14.25" customHeight="1" x14ac:dyDescent="0.25">
      <c r="A10" s="409" t="s">
        <v>161</v>
      </c>
      <c r="B10" s="72">
        <v>403</v>
      </c>
      <c r="C10" s="72"/>
      <c r="D10" s="72">
        <f t="shared" ref="D10:D28" si="1">SUM(E10:F10)</f>
        <v>384</v>
      </c>
      <c r="E10" s="72">
        <v>64</v>
      </c>
      <c r="F10" s="72">
        <v>320</v>
      </c>
      <c r="G10" s="72">
        <v>0</v>
      </c>
      <c r="H10" s="72">
        <f>+D10-G10</f>
        <v>384</v>
      </c>
      <c r="I10" s="72">
        <v>13</v>
      </c>
      <c r="J10" s="72">
        <v>71</v>
      </c>
      <c r="K10" s="72">
        <v>36</v>
      </c>
      <c r="L10" s="72">
        <v>8</v>
      </c>
      <c r="M10" s="73">
        <v>38</v>
      </c>
    </row>
    <row r="11" spans="1:13" ht="14.25" customHeight="1" x14ac:dyDescent="0.25">
      <c r="A11" s="408" t="s">
        <v>143</v>
      </c>
      <c r="B11" s="72">
        <v>662</v>
      </c>
      <c r="C11" s="72"/>
      <c r="D11" s="72">
        <f t="shared" si="1"/>
        <v>625</v>
      </c>
      <c r="E11" s="72">
        <v>258</v>
      </c>
      <c r="F11" s="72">
        <v>367</v>
      </c>
      <c r="G11" s="72">
        <v>6</v>
      </c>
      <c r="H11" s="72">
        <f t="shared" ref="H11:H56" si="2">+D11-G11</f>
        <v>619</v>
      </c>
      <c r="I11" s="72">
        <v>125</v>
      </c>
      <c r="J11" s="72">
        <v>218</v>
      </c>
      <c r="K11" s="72">
        <v>160</v>
      </c>
      <c r="L11" s="72">
        <v>17</v>
      </c>
      <c r="M11" s="73">
        <v>173</v>
      </c>
    </row>
    <row r="12" spans="1:13" ht="14.25" customHeight="1" x14ac:dyDescent="0.25">
      <c r="A12" s="695" t="s">
        <v>67</v>
      </c>
      <c r="B12" s="72">
        <v>61</v>
      </c>
      <c r="C12" s="72"/>
      <c r="D12" s="72">
        <f t="shared" si="1"/>
        <v>44</v>
      </c>
      <c r="E12" s="72">
        <v>20</v>
      </c>
      <c r="F12" s="72">
        <v>24</v>
      </c>
      <c r="G12" s="72">
        <v>0</v>
      </c>
      <c r="H12" s="72">
        <f t="shared" si="2"/>
        <v>44</v>
      </c>
      <c r="I12" s="696"/>
      <c r="J12" s="696"/>
      <c r="K12" s="696"/>
      <c r="L12" s="696"/>
      <c r="M12" s="697"/>
    </row>
    <row r="13" spans="1:13" ht="14.25" customHeight="1" x14ac:dyDescent="0.25">
      <c r="A13" s="695" t="s">
        <v>144</v>
      </c>
      <c r="B13" s="72">
        <v>203</v>
      </c>
      <c r="C13" s="72"/>
      <c r="D13" s="72">
        <f t="shared" si="1"/>
        <v>198</v>
      </c>
      <c r="E13" s="72">
        <v>0</v>
      </c>
      <c r="F13" s="72">
        <v>198</v>
      </c>
      <c r="G13" s="72">
        <v>0</v>
      </c>
      <c r="H13" s="72">
        <f t="shared" si="2"/>
        <v>198</v>
      </c>
      <c r="I13" s="696"/>
      <c r="J13" s="696"/>
      <c r="K13" s="696"/>
      <c r="L13" s="696"/>
      <c r="M13" s="697"/>
    </row>
    <row r="14" spans="1:13" ht="14.25" customHeight="1" x14ac:dyDescent="0.25">
      <c r="A14" s="695" t="s">
        <v>145</v>
      </c>
      <c r="B14" s="72">
        <v>82</v>
      </c>
      <c r="C14" s="72"/>
      <c r="D14" s="72">
        <f t="shared" si="1"/>
        <v>0</v>
      </c>
      <c r="E14" s="72">
        <v>0</v>
      </c>
      <c r="F14" s="72">
        <v>0</v>
      </c>
      <c r="G14" s="72">
        <v>0</v>
      </c>
      <c r="H14" s="72">
        <f t="shared" si="2"/>
        <v>0</v>
      </c>
      <c r="I14" s="696"/>
      <c r="J14" s="696"/>
      <c r="K14" s="696"/>
      <c r="L14" s="696"/>
      <c r="M14" s="697"/>
    </row>
    <row r="15" spans="1:13" ht="14.25" customHeight="1" x14ac:dyDescent="0.25">
      <c r="A15" s="582" t="s">
        <v>819</v>
      </c>
      <c r="B15" s="72">
        <v>449</v>
      </c>
      <c r="C15" s="72"/>
      <c r="D15" s="72">
        <f t="shared" si="1"/>
        <v>432</v>
      </c>
      <c r="E15" s="72">
        <v>0</v>
      </c>
      <c r="F15" s="72">
        <v>432</v>
      </c>
      <c r="G15" s="72">
        <v>0</v>
      </c>
      <c r="H15" s="72">
        <f t="shared" si="2"/>
        <v>432</v>
      </c>
      <c r="I15" s="699"/>
      <c r="J15" s="699"/>
      <c r="K15" s="699"/>
      <c r="L15" s="699"/>
      <c r="M15" s="700"/>
    </row>
    <row r="16" spans="1:13" ht="14.25" customHeight="1" x14ac:dyDescent="0.25">
      <c r="A16" s="409" t="s">
        <v>146</v>
      </c>
      <c r="B16" s="72">
        <v>321</v>
      </c>
      <c r="C16" s="72"/>
      <c r="D16" s="72">
        <f t="shared" si="1"/>
        <v>309</v>
      </c>
      <c r="E16" s="72">
        <v>109</v>
      </c>
      <c r="F16" s="72">
        <v>200</v>
      </c>
      <c r="G16" s="72">
        <v>1</v>
      </c>
      <c r="H16" s="72">
        <f t="shared" si="2"/>
        <v>308</v>
      </c>
      <c r="I16" s="72">
        <v>40</v>
      </c>
      <c r="J16" s="72">
        <v>112</v>
      </c>
      <c r="K16" s="72">
        <v>95</v>
      </c>
      <c r="L16" s="72">
        <v>1</v>
      </c>
      <c r="M16" s="73">
        <v>48</v>
      </c>
    </row>
    <row r="17" spans="1:13" ht="14.25" customHeight="1" x14ac:dyDescent="0.25">
      <c r="A17" s="409" t="s">
        <v>147</v>
      </c>
      <c r="B17" s="68">
        <v>677</v>
      </c>
      <c r="C17" s="72"/>
      <c r="D17" s="72">
        <f t="shared" si="1"/>
        <v>625</v>
      </c>
      <c r="E17" s="72">
        <v>78</v>
      </c>
      <c r="F17" s="72">
        <v>547</v>
      </c>
      <c r="G17" s="72">
        <v>0</v>
      </c>
      <c r="H17" s="72">
        <f t="shared" si="2"/>
        <v>625</v>
      </c>
      <c r="I17" s="72">
        <v>29</v>
      </c>
      <c r="J17" s="72">
        <v>111</v>
      </c>
      <c r="K17" s="72">
        <v>64</v>
      </c>
      <c r="L17" s="72">
        <v>5</v>
      </c>
      <c r="M17" s="73">
        <v>83</v>
      </c>
    </row>
    <row r="18" spans="1:13" ht="14.25" customHeight="1" x14ac:dyDescent="0.25">
      <c r="A18" s="582" t="s">
        <v>754</v>
      </c>
      <c r="B18" s="68">
        <v>76</v>
      </c>
      <c r="C18" s="72"/>
      <c r="D18" s="72">
        <f t="shared" si="1"/>
        <v>66</v>
      </c>
      <c r="E18" s="72">
        <v>0</v>
      </c>
      <c r="F18" s="72">
        <v>66</v>
      </c>
      <c r="G18" s="72">
        <v>0</v>
      </c>
      <c r="H18" s="72">
        <f t="shared" si="2"/>
        <v>66</v>
      </c>
      <c r="I18" s="699"/>
      <c r="J18" s="699"/>
      <c r="K18" s="699"/>
      <c r="L18" s="699"/>
      <c r="M18" s="700"/>
    </row>
    <row r="19" spans="1:13" ht="14.25" customHeight="1" x14ac:dyDescent="0.25">
      <c r="A19" s="701" t="s">
        <v>755</v>
      </c>
      <c r="B19" s="68">
        <v>88</v>
      </c>
      <c r="C19" s="72"/>
      <c r="D19" s="72">
        <f t="shared" si="1"/>
        <v>71</v>
      </c>
      <c r="E19" s="72">
        <v>30</v>
      </c>
      <c r="F19" s="72">
        <v>41</v>
      </c>
      <c r="G19" s="72">
        <v>0</v>
      </c>
      <c r="H19" s="72">
        <f t="shared" si="2"/>
        <v>71</v>
      </c>
      <c r="I19" s="699"/>
      <c r="J19" s="699"/>
      <c r="K19" s="699"/>
      <c r="L19" s="699"/>
      <c r="M19" s="700"/>
    </row>
    <row r="20" spans="1:13" ht="14.25" customHeight="1" x14ac:dyDescent="0.25">
      <c r="A20" s="409" t="s">
        <v>178</v>
      </c>
      <c r="B20" s="72">
        <v>303</v>
      </c>
      <c r="C20" s="72">
        <v>7</v>
      </c>
      <c r="D20" s="72">
        <f t="shared" si="1"/>
        <v>284</v>
      </c>
      <c r="E20" s="72">
        <v>0</v>
      </c>
      <c r="F20" s="72">
        <v>284</v>
      </c>
      <c r="G20" s="72">
        <v>0</v>
      </c>
      <c r="H20" s="72">
        <f>+D20-G20</f>
        <v>284</v>
      </c>
      <c r="I20" s="72">
        <v>26</v>
      </c>
      <c r="J20" s="72">
        <v>0</v>
      </c>
      <c r="K20" s="72">
        <v>3</v>
      </c>
      <c r="L20" s="72">
        <v>3</v>
      </c>
      <c r="M20" s="73">
        <v>28</v>
      </c>
    </row>
    <row r="21" spans="1:13" ht="14.25" customHeight="1" x14ac:dyDescent="0.25">
      <c r="A21" s="409" t="s">
        <v>148</v>
      </c>
      <c r="B21" s="72">
        <v>827</v>
      </c>
      <c r="C21" s="72"/>
      <c r="D21" s="72">
        <f t="shared" si="1"/>
        <v>779</v>
      </c>
      <c r="E21" s="72">
        <v>16</v>
      </c>
      <c r="F21" s="72">
        <v>763</v>
      </c>
      <c r="G21" s="72">
        <v>0</v>
      </c>
      <c r="H21" s="72">
        <f t="shared" si="2"/>
        <v>779</v>
      </c>
      <c r="I21" s="72">
        <v>55</v>
      </c>
      <c r="J21" s="72">
        <v>77</v>
      </c>
      <c r="K21" s="72">
        <v>55</v>
      </c>
      <c r="L21" s="72">
        <v>12</v>
      </c>
      <c r="M21" s="73">
        <v>94</v>
      </c>
    </row>
    <row r="22" spans="1:13" ht="14.25" customHeight="1" x14ac:dyDescent="0.25">
      <c r="A22" s="695" t="s">
        <v>3</v>
      </c>
      <c r="B22" s="72">
        <v>32</v>
      </c>
      <c r="C22" s="72"/>
      <c r="D22" s="72">
        <f t="shared" si="1"/>
        <v>20</v>
      </c>
      <c r="E22" s="72">
        <v>0</v>
      </c>
      <c r="F22" s="72">
        <v>20</v>
      </c>
      <c r="G22" s="72">
        <v>0</v>
      </c>
      <c r="H22" s="72">
        <f t="shared" si="2"/>
        <v>20</v>
      </c>
      <c r="I22" s="696"/>
      <c r="J22" s="696"/>
      <c r="K22" s="696"/>
      <c r="L22" s="696"/>
      <c r="M22" s="697"/>
    </row>
    <row r="23" spans="1:13" ht="14.25" customHeight="1" x14ac:dyDescent="0.25">
      <c r="A23" s="582" t="s">
        <v>605</v>
      </c>
      <c r="B23" s="72">
        <v>94</v>
      </c>
      <c r="C23" s="72"/>
      <c r="D23" s="72">
        <f t="shared" si="1"/>
        <v>0</v>
      </c>
      <c r="E23" s="72">
        <v>0</v>
      </c>
      <c r="F23" s="72">
        <v>0</v>
      </c>
      <c r="G23" s="72">
        <v>0</v>
      </c>
      <c r="H23" s="72">
        <f t="shared" si="2"/>
        <v>0</v>
      </c>
      <c r="I23" s="696"/>
      <c r="J23" s="696"/>
      <c r="K23" s="696"/>
      <c r="L23" s="696"/>
      <c r="M23" s="697"/>
    </row>
    <row r="24" spans="1:13" ht="14.25" customHeight="1" x14ac:dyDescent="0.25">
      <c r="A24" s="701" t="s">
        <v>756</v>
      </c>
      <c r="B24" s="72">
        <v>92</v>
      </c>
      <c r="C24" s="72"/>
      <c r="D24" s="72">
        <f t="shared" si="1"/>
        <v>82</v>
      </c>
      <c r="E24" s="72">
        <v>39</v>
      </c>
      <c r="F24" s="72">
        <v>43</v>
      </c>
      <c r="G24" s="72">
        <v>0</v>
      </c>
      <c r="H24" s="72">
        <f t="shared" si="2"/>
        <v>82</v>
      </c>
      <c r="I24" s="696"/>
      <c r="J24" s="696"/>
      <c r="K24" s="696"/>
      <c r="L24" s="696"/>
      <c r="M24" s="697"/>
    </row>
    <row r="25" spans="1:13" ht="14.25" customHeight="1" x14ac:dyDescent="0.25">
      <c r="A25" s="409" t="s">
        <v>71</v>
      </c>
      <c r="B25" s="72">
        <v>1322</v>
      </c>
      <c r="C25" s="72"/>
      <c r="D25" s="72">
        <f>SUM(E25:F25)</f>
        <v>1162</v>
      </c>
      <c r="E25" s="72">
        <v>19</v>
      </c>
      <c r="F25" s="72">
        <v>1143</v>
      </c>
      <c r="G25" s="72">
        <v>0</v>
      </c>
      <c r="H25" s="72">
        <f>+D25-G25</f>
        <v>1162</v>
      </c>
      <c r="I25" s="72">
        <v>198</v>
      </c>
      <c r="J25" s="72">
        <v>46</v>
      </c>
      <c r="K25" s="72">
        <v>100</v>
      </c>
      <c r="L25" s="72">
        <v>22</v>
      </c>
      <c r="M25" s="73">
        <v>106</v>
      </c>
    </row>
    <row r="26" spans="1:13" ht="14.25" customHeight="1" x14ac:dyDescent="0.25">
      <c r="A26" s="695" t="s">
        <v>67</v>
      </c>
      <c r="B26" s="72">
        <v>74</v>
      </c>
      <c r="C26" s="72"/>
      <c r="D26" s="72">
        <f>SUM(E26:F26)</f>
        <v>64</v>
      </c>
      <c r="E26" s="72">
        <v>5</v>
      </c>
      <c r="F26" s="72">
        <v>59</v>
      </c>
      <c r="G26" s="72">
        <v>0</v>
      </c>
      <c r="H26" s="72">
        <f>+D26-G26</f>
        <v>64</v>
      </c>
      <c r="I26" s="696"/>
      <c r="J26" s="696"/>
      <c r="K26" s="696"/>
      <c r="L26" s="696"/>
      <c r="M26" s="697"/>
    </row>
    <row r="27" spans="1:13" ht="14.25" customHeight="1" x14ac:dyDescent="0.25">
      <c r="A27" s="695" t="s">
        <v>72</v>
      </c>
      <c r="B27" s="72">
        <v>161</v>
      </c>
      <c r="C27" s="72"/>
      <c r="D27" s="72">
        <f>SUM(E27:F27)</f>
        <v>143</v>
      </c>
      <c r="E27" s="72">
        <v>0</v>
      </c>
      <c r="F27" s="72">
        <v>143</v>
      </c>
      <c r="G27" s="72">
        <v>0</v>
      </c>
      <c r="H27" s="72">
        <f>+D27-G27</f>
        <v>143</v>
      </c>
      <c r="I27" s="696"/>
      <c r="J27" s="696"/>
      <c r="K27" s="696"/>
      <c r="L27" s="696"/>
      <c r="M27" s="697"/>
    </row>
    <row r="28" spans="1:13" ht="14.25" customHeight="1" x14ac:dyDescent="0.25">
      <c r="A28" s="409" t="s">
        <v>149</v>
      </c>
      <c r="B28" s="72">
        <v>822</v>
      </c>
      <c r="C28" s="72"/>
      <c r="D28" s="72">
        <f t="shared" si="1"/>
        <v>749</v>
      </c>
      <c r="E28" s="72">
        <v>48</v>
      </c>
      <c r="F28" s="72">
        <v>701</v>
      </c>
      <c r="G28" s="72">
        <v>0</v>
      </c>
      <c r="H28" s="72">
        <f t="shared" si="2"/>
        <v>749</v>
      </c>
      <c r="I28" s="72">
        <v>59</v>
      </c>
      <c r="J28" s="72">
        <v>54</v>
      </c>
      <c r="K28" s="72">
        <v>71</v>
      </c>
      <c r="L28" s="72">
        <v>7</v>
      </c>
      <c r="M28" s="73">
        <v>75</v>
      </c>
    </row>
    <row r="29" spans="1:13" ht="14.25" customHeight="1" x14ac:dyDescent="0.25">
      <c r="A29" s="409" t="s">
        <v>150</v>
      </c>
      <c r="B29" s="72">
        <v>1465</v>
      </c>
      <c r="C29" s="72"/>
      <c r="D29" s="72">
        <f>SUM(E29:F29)</f>
        <v>1390</v>
      </c>
      <c r="E29" s="72">
        <v>0</v>
      </c>
      <c r="F29" s="72">
        <v>1390</v>
      </c>
      <c r="G29" s="72">
        <v>0</v>
      </c>
      <c r="H29" s="73">
        <f>+D29-G29</f>
        <v>1390</v>
      </c>
      <c r="I29" s="72">
        <v>127</v>
      </c>
      <c r="J29" s="72">
        <v>90</v>
      </c>
      <c r="K29" s="72">
        <v>97</v>
      </c>
      <c r="L29" s="72">
        <v>20</v>
      </c>
      <c r="M29" s="73">
        <v>116</v>
      </c>
    </row>
    <row r="30" spans="1:13" ht="14.25" customHeight="1" x14ac:dyDescent="0.25">
      <c r="A30" s="721" t="s">
        <v>757</v>
      </c>
      <c r="B30" s="74">
        <v>201</v>
      </c>
      <c r="C30" s="74"/>
      <c r="D30" s="74">
        <f>SUM(E30:F30)</f>
        <v>195</v>
      </c>
      <c r="E30" s="74">
        <v>73</v>
      </c>
      <c r="F30" s="74">
        <v>122</v>
      </c>
      <c r="G30" s="74">
        <v>0</v>
      </c>
      <c r="H30" s="75">
        <f>+D30-G30</f>
        <v>195</v>
      </c>
      <c r="I30" s="704"/>
      <c r="J30" s="704"/>
      <c r="K30" s="704"/>
      <c r="L30" s="704"/>
      <c r="M30" s="705"/>
    </row>
    <row r="31" spans="1:13" x14ac:dyDescent="0.25">
      <c r="A31" s="393" t="s">
        <v>151</v>
      </c>
      <c r="B31" s="392">
        <f t="shared" ref="B31:D31" si="3">SUM(B32:B44)</f>
        <v>6055</v>
      </c>
      <c r="C31" s="392">
        <f t="shared" si="3"/>
        <v>6</v>
      </c>
      <c r="D31" s="392">
        <f t="shared" si="3"/>
        <v>5188</v>
      </c>
      <c r="E31" s="392">
        <f>SUM(E32:E44)</f>
        <v>477</v>
      </c>
      <c r="F31" s="392">
        <f t="shared" ref="F31:M31" si="4">SUM(F32:F44)</f>
        <v>4711</v>
      </c>
      <c r="G31" s="392">
        <f t="shared" si="4"/>
        <v>6</v>
      </c>
      <c r="H31" s="392">
        <f t="shared" si="4"/>
        <v>5182</v>
      </c>
      <c r="I31" s="392">
        <f t="shared" si="4"/>
        <v>522</v>
      </c>
      <c r="J31" s="392">
        <f t="shared" si="4"/>
        <v>405</v>
      </c>
      <c r="K31" s="392">
        <f t="shared" si="4"/>
        <v>418</v>
      </c>
      <c r="L31" s="392">
        <f t="shared" si="4"/>
        <v>46</v>
      </c>
      <c r="M31" s="392">
        <f t="shared" si="4"/>
        <v>542</v>
      </c>
    </row>
    <row r="32" spans="1:13" ht="14.25" customHeight="1" x14ac:dyDescent="0.25">
      <c r="A32" s="409" t="s">
        <v>103</v>
      </c>
      <c r="B32" s="72">
        <v>1063</v>
      </c>
      <c r="C32" s="72"/>
      <c r="D32" s="72">
        <f>SUM(E32:F32)</f>
        <v>980</v>
      </c>
      <c r="E32" s="72">
        <v>102</v>
      </c>
      <c r="F32" s="72">
        <v>878</v>
      </c>
      <c r="G32" s="72">
        <v>2</v>
      </c>
      <c r="H32" s="72">
        <f>+D32-G32</f>
        <v>978</v>
      </c>
      <c r="I32" s="72">
        <v>48</v>
      </c>
      <c r="J32" s="72">
        <v>152</v>
      </c>
      <c r="K32" s="72">
        <v>119</v>
      </c>
      <c r="L32" s="72">
        <v>13</v>
      </c>
      <c r="M32" s="73">
        <v>108</v>
      </c>
    </row>
    <row r="33" spans="1:13" ht="14.25" customHeight="1" x14ac:dyDescent="0.25">
      <c r="A33" s="409" t="s">
        <v>153</v>
      </c>
      <c r="B33" s="72">
        <v>552</v>
      </c>
      <c r="C33" s="72"/>
      <c r="D33" s="72">
        <f t="shared" ref="D33:D44" si="5">SUM(E33:F33)</f>
        <v>497</v>
      </c>
      <c r="E33" s="72">
        <v>0</v>
      </c>
      <c r="F33" s="72">
        <v>497</v>
      </c>
      <c r="G33" s="72">
        <v>1</v>
      </c>
      <c r="H33" s="72">
        <f t="shared" si="2"/>
        <v>496</v>
      </c>
      <c r="I33" s="72">
        <v>63</v>
      </c>
      <c r="J33" s="72">
        <v>0</v>
      </c>
      <c r="K33" s="72">
        <v>21</v>
      </c>
      <c r="L33" s="72">
        <v>3</v>
      </c>
      <c r="M33" s="73">
        <v>83</v>
      </c>
    </row>
    <row r="34" spans="1:13" ht="14.25" customHeight="1" x14ac:dyDescent="0.25">
      <c r="A34" s="582" t="s">
        <v>152</v>
      </c>
      <c r="B34" s="72">
        <v>190</v>
      </c>
      <c r="C34" s="72"/>
      <c r="D34" s="72">
        <f t="shared" si="5"/>
        <v>125</v>
      </c>
      <c r="E34" s="72">
        <v>0</v>
      </c>
      <c r="F34" s="72">
        <v>125</v>
      </c>
      <c r="G34" s="72">
        <v>0</v>
      </c>
      <c r="H34" s="72">
        <f t="shared" si="2"/>
        <v>125</v>
      </c>
      <c r="I34" s="699"/>
      <c r="J34" s="699"/>
      <c r="K34" s="699"/>
      <c r="L34" s="699"/>
      <c r="M34" s="700"/>
    </row>
    <row r="35" spans="1:13" ht="14.25" customHeight="1" x14ac:dyDescent="0.25">
      <c r="A35" s="409" t="s">
        <v>154</v>
      </c>
      <c r="B35" s="72">
        <v>218</v>
      </c>
      <c r="C35" s="72">
        <v>6</v>
      </c>
      <c r="D35" s="72">
        <f t="shared" si="5"/>
        <v>186</v>
      </c>
      <c r="E35" s="72">
        <v>0</v>
      </c>
      <c r="F35" s="72">
        <v>186</v>
      </c>
      <c r="G35" s="72">
        <v>0</v>
      </c>
      <c r="H35" s="72">
        <f t="shared" si="2"/>
        <v>186</v>
      </c>
      <c r="I35" s="72">
        <v>34</v>
      </c>
      <c r="J35" s="72">
        <v>0</v>
      </c>
      <c r="K35" s="72">
        <v>3</v>
      </c>
      <c r="L35" s="72">
        <v>1</v>
      </c>
      <c r="M35" s="73">
        <v>21</v>
      </c>
    </row>
    <row r="36" spans="1:13" ht="14.25" customHeight="1" x14ac:dyDescent="0.25">
      <c r="A36" s="408" t="s">
        <v>155</v>
      </c>
      <c r="B36" s="72">
        <v>293</v>
      </c>
      <c r="C36" s="72"/>
      <c r="D36" s="72">
        <f t="shared" si="5"/>
        <v>270</v>
      </c>
      <c r="E36" s="72">
        <v>0</v>
      </c>
      <c r="F36" s="72">
        <v>270</v>
      </c>
      <c r="G36" s="72">
        <v>1</v>
      </c>
      <c r="H36" s="72">
        <f t="shared" si="2"/>
        <v>269</v>
      </c>
      <c r="I36" s="72">
        <v>72</v>
      </c>
      <c r="J36" s="72">
        <v>0</v>
      </c>
      <c r="K36" s="72">
        <v>11</v>
      </c>
      <c r="L36" s="72">
        <v>2</v>
      </c>
      <c r="M36" s="73">
        <v>61</v>
      </c>
    </row>
    <row r="37" spans="1:13" ht="14.25" customHeight="1" x14ac:dyDescent="0.25">
      <c r="A37" s="695" t="s">
        <v>156</v>
      </c>
      <c r="B37" s="72">
        <v>311</v>
      </c>
      <c r="C37" s="72"/>
      <c r="D37" s="72">
        <f t="shared" si="5"/>
        <v>277</v>
      </c>
      <c r="E37" s="72">
        <v>0</v>
      </c>
      <c r="F37" s="72">
        <v>277</v>
      </c>
      <c r="G37" s="72">
        <v>0</v>
      </c>
      <c r="H37" s="72">
        <f t="shared" si="2"/>
        <v>277</v>
      </c>
      <c r="I37" s="696"/>
      <c r="J37" s="696"/>
      <c r="K37" s="696"/>
      <c r="L37" s="696"/>
      <c r="M37" s="697"/>
    </row>
    <row r="38" spans="1:13" ht="14.25" customHeight="1" x14ac:dyDescent="0.25">
      <c r="A38" s="409" t="s">
        <v>107</v>
      </c>
      <c r="B38" s="72">
        <v>754</v>
      </c>
      <c r="C38" s="68"/>
      <c r="D38" s="72">
        <f>SUM(E38:F38)</f>
        <v>631</v>
      </c>
      <c r="E38" s="72">
        <v>46</v>
      </c>
      <c r="F38" s="72">
        <v>585</v>
      </c>
      <c r="G38" s="72">
        <v>0</v>
      </c>
      <c r="H38" s="72">
        <f>+D38-G38</f>
        <v>631</v>
      </c>
      <c r="I38" s="72">
        <v>64</v>
      </c>
      <c r="J38" s="72">
        <v>63</v>
      </c>
      <c r="K38" s="72">
        <v>44</v>
      </c>
      <c r="L38" s="72">
        <v>6</v>
      </c>
      <c r="M38" s="73">
        <v>66</v>
      </c>
    </row>
    <row r="39" spans="1:13" ht="14.25" customHeight="1" x14ac:dyDescent="0.25">
      <c r="A39" s="409" t="s">
        <v>157</v>
      </c>
      <c r="B39" s="72">
        <v>231</v>
      </c>
      <c r="C39" s="72"/>
      <c r="D39" s="72">
        <f t="shared" si="5"/>
        <v>202</v>
      </c>
      <c r="E39" s="72">
        <v>41</v>
      </c>
      <c r="F39" s="72">
        <v>161</v>
      </c>
      <c r="G39" s="72">
        <v>0</v>
      </c>
      <c r="H39" s="72">
        <f t="shared" si="2"/>
        <v>202</v>
      </c>
      <c r="I39" s="72">
        <v>40</v>
      </c>
      <c r="J39" s="72">
        <v>57</v>
      </c>
      <c r="K39" s="72">
        <v>42</v>
      </c>
      <c r="L39" s="72">
        <v>3</v>
      </c>
      <c r="M39" s="73">
        <v>43</v>
      </c>
    </row>
    <row r="40" spans="1:13" ht="14.25" customHeight="1" x14ac:dyDescent="0.25">
      <c r="A40" s="582" t="s">
        <v>820</v>
      </c>
      <c r="B40" s="72">
        <v>245</v>
      </c>
      <c r="C40" s="72"/>
      <c r="D40" s="72">
        <f t="shared" si="5"/>
        <v>197</v>
      </c>
      <c r="E40" s="72">
        <v>0</v>
      </c>
      <c r="F40" s="72">
        <v>197</v>
      </c>
      <c r="G40" s="72">
        <v>0</v>
      </c>
      <c r="H40" s="72">
        <f t="shared" si="2"/>
        <v>197</v>
      </c>
      <c r="I40" s="699"/>
      <c r="J40" s="699"/>
      <c r="K40" s="699"/>
      <c r="L40" s="699"/>
      <c r="M40" s="700"/>
    </row>
    <row r="41" spans="1:13" ht="14.25" customHeight="1" x14ac:dyDescent="0.25">
      <c r="A41" s="408" t="s">
        <v>158</v>
      </c>
      <c r="B41" s="72">
        <v>1520</v>
      </c>
      <c r="C41" s="72"/>
      <c r="D41" s="72">
        <f t="shared" si="5"/>
        <v>1312</v>
      </c>
      <c r="E41" s="72">
        <v>288</v>
      </c>
      <c r="F41" s="72">
        <v>1024</v>
      </c>
      <c r="G41" s="72">
        <v>2</v>
      </c>
      <c r="H41" s="72">
        <f t="shared" si="2"/>
        <v>1310</v>
      </c>
      <c r="I41" s="72">
        <v>117</v>
      </c>
      <c r="J41" s="72">
        <v>133</v>
      </c>
      <c r="K41" s="72">
        <v>166</v>
      </c>
      <c r="L41" s="72">
        <v>18</v>
      </c>
      <c r="M41" s="73">
        <v>95</v>
      </c>
    </row>
    <row r="42" spans="1:13" ht="14.25" customHeight="1" x14ac:dyDescent="0.25">
      <c r="A42" s="409" t="s">
        <v>428</v>
      </c>
      <c r="B42" s="72">
        <v>501</v>
      </c>
      <c r="C42" s="72"/>
      <c r="D42" s="72">
        <f t="shared" si="5"/>
        <v>438</v>
      </c>
      <c r="E42" s="72">
        <v>0</v>
      </c>
      <c r="F42" s="72">
        <v>438</v>
      </c>
      <c r="G42" s="72">
        <v>0</v>
      </c>
      <c r="H42" s="72">
        <f t="shared" si="2"/>
        <v>438</v>
      </c>
      <c r="I42" s="72">
        <v>84</v>
      </c>
      <c r="J42" s="72">
        <v>0</v>
      </c>
      <c r="K42" s="72">
        <v>12</v>
      </c>
      <c r="L42" s="72">
        <v>0</v>
      </c>
      <c r="M42" s="73">
        <v>65</v>
      </c>
    </row>
    <row r="43" spans="1:13" ht="14.25" customHeight="1" x14ac:dyDescent="0.25">
      <c r="A43" s="695" t="s">
        <v>159</v>
      </c>
      <c r="B43" s="72">
        <v>85</v>
      </c>
      <c r="C43" s="72"/>
      <c r="D43" s="72">
        <f t="shared" si="5"/>
        <v>0</v>
      </c>
      <c r="E43" s="72">
        <v>0</v>
      </c>
      <c r="F43" s="72">
        <v>0</v>
      </c>
      <c r="G43" s="72">
        <v>0</v>
      </c>
      <c r="H43" s="72">
        <f t="shared" si="2"/>
        <v>0</v>
      </c>
      <c r="I43" s="696"/>
      <c r="J43" s="696"/>
      <c r="K43" s="696"/>
      <c r="L43" s="696"/>
      <c r="M43" s="697"/>
    </row>
    <row r="44" spans="1:13" ht="14.25" customHeight="1" x14ac:dyDescent="0.25">
      <c r="A44" s="711" t="s">
        <v>160</v>
      </c>
      <c r="B44" s="74">
        <v>92</v>
      </c>
      <c r="C44" s="74"/>
      <c r="D44" s="74">
        <f t="shared" si="5"/>
        <v>73</v>
      </c>
      <c r="E44" s="74">
        <v>0</v>
      </c>
      <c r="F44" s="74">
        <v>73</v>
      </c>
      <c r="G44" s="74">
        <v>0</v>
      </c>
      <c r="H44" s="75">
        <f t="shared" si="2"/>
        <v>73</v>
      </c>
      <c r="I44" s="712"/>
      <c r="J44" s="712"/>
      <c r="K44" s="712"/>
      <c r="L44" s="712"/>
      <c r="M44" s="713"/>
    </row>
    <row r="45" spans="1:13" x14ac:dyDescent="0.25">
      <c r="A45" s="707" t="s">
        <v>167</v>
      </c>
      <c r="B45" s="557">
        <f t="shared" ref="B45:M45" si="6">SUM(B46:B58)</f>
        <v>7137</v>
      </c>
      <c r="C45" s="557">
        <f t="shared" si="6"/>
        <v>47</v>
      </c>
      <c r="D45" s="557">
        <f t="shared" si="6"/>
        <v>6243</v>
      </c>
      <c r="E45" s="557">
        <f t="shared" si="6"/>
        <v>1194</v>
      </c>
      <c r="F45" s="557">
        <f t="shared" si="6"/>
        <v>5049</v>
      </c>
      <c r="G45" s="557">
        <f t="shared" si="6"/>
        <v>9</v>
      </c>
      <c r="H45" s="707">
        <f t="shared" si="6"/>
        <v>6234</v>
      </c>
      <c r="I45" s="557">
        <f t="shared" si="6"/>
        <v>468</v>
      </c>
      <c r="J45" s="557">
        <f t="shared" si="6"/>
        <v>949</v>
      </c>
      <c r="K45" s="557">
        <f t="shared" si="6"/>
        <v>753</v>
      </c>
      <c r="L45" s="557">
        <f t="shared" si="6"/>
        <v>121</v>
      </c>
      <c r="M45" s="707">
        <f t="shared" si="6"/>
        <v>754</v>
      </c>
    </row>
    <row r="46" spans="1:13" ht="14.25" customHeight="1" x14ac:dyDescent="0.25">
      <c r="A46" s="409" t="s">
        <v>168</v>
      </c>
      <c r="B46" s="72">
        <v>214</v>
      </c>
      <c r="C46" s="72"/>
      <c r="D46" s="72">
        <f t="shared" ref="D46:D56" si="7">SUM(E46:F46)</f>
        <v>187</v>
      </c>
      <c r="E46" s="72">
        <v>42</v>
      </c>
      <c r="F46" s="72">
        <v>145</v>
      </c>
      <c r="G46" s="72">
        <v>1</v>
      </c>
      <c r="H46" s="72">
        <f t="shared" si="2"/>
        <v>186</v>
      </c>
      <c r="I46" s="72">
        <v>12</v>
      </c>
      <c r="J46" s="72">
        <v>42</v>
      </c>
      <c r="K46" s="72">
        <v>28</v>
      </c>
      <c r="L46" s="72">
        <v>5</v>
      </c>
      <c r="M46" s="73">
        <v>29</v>
      </c>
    </row>
    <row r="47" spans="1:13" ht="14.25" customHeight="1" x14ac:dyDescent="0.25">
      <c r="A47" s="582" t="s">
        <v>646</v>
      </c>
      <c r="B47" s="72">
        <v>183</v>
      </c>
      <c r="C47" s="72"/>
      <c r="D47" s="72">
        <f t="shared" si="7"/>
        <v>181</v>
      </c>
      <c r="E47" s="72">
        <v>0</v>
      </c>
      <c r="F47" s="72">
        <v>181</v>
      </c>
      <c r="G47" s="72">
        <v>0</v>
      </c>
      <c r="H47" s="72">
        <f>+D47-G47</f>
        <v>181</v>
      </c>
      <c r="I47" s="696"/>
      <c r="J47" s="696"/>
      <c r="K47" s="696"/>
      <c r="L47" s="696"/>
      <c r="M47" s="697"/>
    </row>
    <row r="48" spans="1:13" ht="14.25" customHeight="1" x14ac:dyDescent="0.25">
      <c r="A48" s="409" t="s">
        <v>353</v>
      </c>
      <c r="B48" s="72">
        <v>1759</v>
      </c>
      <c r="C48" s="72"/>
      <c r="D48" s="72">
        <f t="shared" si="7"/>
        <v>1591</v>
      </c>
      <c r="E48" s="72">
        <v>503</v>
      </c>
      <c r="F48" s="72">
        <v>1088</v>
      </c>
      <c r="G48" s="72">
        <v>1</v>
      </c>
      <c r="H48" s="72">
        <f t="shared" si="2"/>
        <v>1590</v>
      </c>
      <c r="I48" s="72">
        <v>136</v>
      </c>
      <c r="J48" s="72">
        <v>271</v>
      </c>
      <c r="K48" s="72">
        <v>216</v>
      </c>
      <c r="L48" s="72">
        <v>39</v>
      </c>
      <c r="M48" s="73">
        <v>204</v>
      </c>
    </row>
    <row r="49" spans="1:13" ht="14.25" customHeight="1" x14ac:dyDescent="0.25">
      <c r="A49" s="409" t="s">
        <v>171</v>
      </c>
      <c r="B49" s="72">
        <v>634</v>
      </c>
      <c r="C49" s="72">
        <v>10</v>
      </c>
      <c r="D49" s="72">
        <f t="shared" si="7"/>
        <v>508</v>
      </c>
      <c r="E49" s="72">
        <v>71</v>
      </c>
      <c r="F49" s="72">
        <v>437</v>
      </c>
      <c r="G49" s="72">
        <v>2</v>
      </c>
      <c r="H49" s="72">
        <f t="shared" si="2"/>
        <v>506</v>
      </c>
      <c r="I49" s="72">
        <v>42</v>
      </c>
      <c r="J49" s="72">
        <v>165</v>
      </c>
      <c r="K49" s="72">
        <v>109</v>
      </c>
      <c r="L49" s="72">
        <v>11</v>
      </c>
      <c r="M49" s="73">
        <v>121</v>
      </c>
    </row>
    <row r="50" spans="1:13" ht="14.25" customHeight="1" x14ac:dyDescent="0.25">
      <c r="A50" s="582" t="s">
        <v>758</v>
      </c>
      <c r="B50" s="72">
        <v>139</v>
      </c>
      <c r="C50" s="72"/>
      <c r="D50" s="72">
        <f t="shared" si="7"/>
        <v>128</v>
      </c>
      <c r="E50" s="72">
        <v>0</v>
      </c>
      <c r="F50" s="72">
        <v>128</v>
      </c>
      <c r="G50" s="72">
        <v>0</v>
      </c>
      <c r="H50" s="72">
        <f t="shared" si="2"/>
        <v>128</v>
      </c>
      <c r="I50" s="699"/>
      <c r="J50" s="699"/>
      <c r="K50" s="699"/>
      <c r="L50" s="699"/>
      <c r="M50" s="700"/>
    </row>
    <row r="51" spans="1:13" ht="14.25" customHeight="1" x14ac:dyDescent="0.25">
      <c r="A51" s="408" t="s">
        <v>172</v>
      </c>
      <c r="B51" s="72">
        <v>1080</v>
      </c>
      <c r="C51" s="72"/>
      <c r="D51" s="72">
        <f t="shared" si="7"/>
        <v>899</v>
      </c>
      <c r="E51" s="72">
        <v>331</v>
      </c>
      <c r="F51" s="72">
        <v>568</v>
      </c>
      <c r="G51" s="72">
        <v>3</v>
      </c>
      <c r="H51" s="72">
        <f t="shared" si="2"/>
        <v>896</v>
      </c>
      <c r="I51" s="72">
        <v>68</v>
      </c>
      <c r="J51" s="72">
        <v>265</v>
      </c>
      <c r="K51" s="72">
        <v>247</v>
      </c>
      <c r="L51" s="72">
        <v>22</v>
      </c>
      <c r="M51" s="73">
        <v>144</v>
      </c>
    </row>
    <row r="52" spans="1:13" ht="14.25" customHeight="1" x14ac:dyDescent="0.25">
      <c r="A52" s="695" t="s">
        <v>405</v>
      </c>
      <c r="B52" s="72">
        <v>235</v>
      </c>
      <c r="C52" s="72"/>
      <c r="D52" s="72">
        <f t="shared" si="7"/>
        <v>159</v>
      </c>
      <c r="E52" s="72">
        <v>0</v>
      </c>
      <c r="F52" s="72">
        <v>159</v>
      </c>
      <c r="G52" s="72">
        <v>0</v>
      </c>
      <c r="H52" s="72">
        <f t="shared" si="2"/>
        <v>159</v>
      </c>
      <c r="I52" s="696"/>
      <c r="J52" s="696"/>
      <c r="K52" s="696"/>
      <c r="L52" s="696"/>
      <c r="M52" s="697"/>
    </row>
    <row r="53" spans="1:13" ht="14.25" customHeight="1" x14ac:dyDescent="0.25">
      <c r="A53" s="409" t="s">
        <v>126</v>
      </c>
      <c r="B53" s="72">
        <v>617</v>
      </c>
      <c r="C53" s="72"/>
      <c r="D53" s="72">
        <f t="shared" si="7"/>
        <v>575</v>
      </c>
      <c r="E53" s="72">
        <v>90</v>
      </c>
      <c r="F53" s="72">
        <v>485</v>
      </c>
      <c r="G53" s="72">
        <v>1</v>
      </c>
      <c r="H53" s="72">
        <f t="shared" si="2"/>
        <v>574</v>
      </c>
      <c r="I53" s="72">
        <v>25</v>
      </c>
      <c r="J53" s="72">
        <v>80</v>
      </c>
      <c r="K53" s="72">
        <v>51</v>
      </c>
      <c r="L53" s="72">
        <v>6</v>
      </c>
      <c r="M53" s="73">
        <v>79</v>
      </c>
    </row>
    <row r="54" spans="1:13" ht="14.25" customHeight="1" x14ac:dyDescent="0.25">
      <c r="A54" s="582" t="s">
        <v>743</v>
      </c>
      <c r="B54" s="72">
        <v>158</v>
      </c>
      <c r="C54" s="72"/>
      <c r="D54" s="72">
        <f t="shared" si="7"/>
        <v>142</v>
      </c>
      <c r="E54" s="72">
        <v>0</v>
      </c>
      <c r="F54" s="72">
        <v>142</v>
      </c>
      <c r="G54" s="72">
        <v>0</v>
      </c>
      <c r="H54" s="72">
        <f t="shared" si="2"/>
        <v>142</v>
      </c>
      <c r="I54" s="699"/>
      <c r="J54" s="699"/>
      <c r="K54" s="699"/>
      <c r="L54" s="699"/>
      <c r="M54" s="700"/>
    </row>
    <row r="55" spans="1:13" ht="14.25" customHeight="1" x14ac:dyDescent="0.25">
      <c r="A55" s="409" t="s">
        <v>648</v>
      </c>
      <c r="B55" s="708">
        <v>1265</v>
      </c>
      <c r="C55" s="73">
        <v>8</v>
      </c>
      <c r="D55" s="72">
        <f>SUM(E55:F55)</f>
        <v>1123</v>
      </c>
      <c r="E55" s="72">
        <v>71</v>
      </c>
      <c r="F55" s="72">
        <v>1052</v>
      </c>
      <c r="G55" s="72">
        <v>0</v>
      </c>
      <c r="H55" s="72">
        <f>+D55-G55</f>
        <v>1123</v>
      </c>
      <c r="I55" s="72">
        <v>143</v>
      </c>
      <c r="J55" s="72">
        <v>45</v>
      </c>
      <c r="K55" s="72">
        <v>55</v>
      </c>
      <c r="L55" s="72">
        <v>27</v>
      </c>
      <c r="M55" s="73">
        <v>117</v>
      </c>
    </row>
    <row r="56" spans="1:13" ht="14.25" customHeight="1" x14ac:dyDescent="0.25">
      <c r="A56" s="411" t="s">
        <v>173</v>
      </c>
      <c r="B56" s="74">
        <v>853</v>
      </c>
      <c r="C56" s="75">
        <v>29</v>
      </c>
      <c r="D56" s="74">
        <f t="shared" si="7"/>
        <v>750</v>
      </c>
      <c r="E56" s="74">
        <v>86</v>
      </c>
      <c r="F56" s="74">
        <v>664</v>
      </c>
      <c r="G56" s="74">
        <v>1</v>
      </c>
      <c r="H56" s="74">
        <f t="shared" si="2"/>
        <v>749</v>
      </c>
      <c r="I56" s="74">
        <v>42</v>
      </c>
      <c r="J56" s="74">
        <v>81</v>
      </c>
      <c r="K56" s="74">
        <v>47</v>
      </c>
      <c r="L56" s="74">
        <v>11</v>
      </c>
      <c r="M56" s="75">
        <v>60</v>
      </c>
    </row>
    <row r="57" spans="1:13" x14ac:dyDescent="0.25">
      <c r="A57" s="8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54" t="s">
        <v>355</v>
      </c>
    </row>
    <row r="59" spans="1:13" x14ac:dyDescent="0.25">
      <c r="A59" s="88" t="s">
        <v>470</v>
      </c>
    </row>
    <row r="60" spans="1:13" x14ac:dyDescent="0.25">
      <c r="A60" s="54" t="s">
        <v>512</v>
      </c>
    </row>
    <row r="61" spans="1:13" x14ac:dyDescent="0.25">
      <c r="A61" s="54" t="s">
        <v>0</v>
      </c>
    </row>
    <row r="62" spans="1:13" x14ac:dyDescent="0.25">
      <c r="A62" s="80" t="s">
        <v>513</v>
      </c>
      <c r="B62" s="79"/>
    </row>
    <row r="63" spans="1:13" x14ac:dyDescent="0.25">
      <c r="A63" s="80"/>
      <c r="B63" s="79"/>
    </row>
    <row r="64" spans="1:13" x14ac:dyDescent="0.25">
      <c r="A64" s="80"/>
      <c r="B64" s="79"/>
    </row>
    <row r="65" spans="1:2" x14ac:dyDescent="0.25">
      <c r="A65" s="80"/>
      <c r="B65" s="79"/>
    </row>
    <row r="66" spans="1:2" x14ac:dyDescent="0.25">
      <c r="A66" s="80"/>
      <c r="B66" s="79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3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="90" zoomScaleNormal="90" workbookViewId="0">
      <selection activeCell="M22" sqref="M22"/>
    </sheetView>
  </sheetViews>
  <sheetFormatPr defaultColWidth="9.109375" defaultRowHeight="13.15" x14ac:dyDescent="0.25"/>
  <cols>
    <col min="1" max="1" width="4.21875" style="54" customWidth="1"/>
    <col min="2" max="2" width="9.109375" style="54"/>
    <col min="3" max="3" width="8.21875" style="54" customWidth="1"/>
    <col min="4" max="4" width="23.33203125" style="54" customWidth="1"/>
    <col min="5" max="5" width="11.77734375" style="54" customWidth="1"/>
    <col min="6" max="6" width="11.21875" style="54" customWidth="1"/>
    <col min="7" max="7" width="12.77734375" style="54" customWidth="1"/>
    <col min="8" max="8" width="12.33203125" style="54" customWidth="1"/>
    <col min="9" max="9" width="13" style="54" customWidth="1"/>
    <col min="10" max="10" width="11.109375" style="54" customWidth="1"/>
    <col min="11" max="16384" width="9.109375" style="54"/>
  </cols>
  <sheetData>
    <row r="1" spans="1:10" ht="18" customHeight="1" x14ac:dyDescent="0.3">
      <c r="A1" s="91" t="s">
        <v>514</v>
      </c>
      <c r="B1" s="92"/>
    </row>
    <row r="2" spans="1:10" ht="15.85" customHeight="1" x14ac:dyDescent="0.25"/>
    <row r="3" spans="1:10" ht="20.05" customHeight="1" x14ac:dyDescent="0.25">
      <c r="A3" s="931" t="s">
        <v>515</v>
      </c>
      <c r="B3" s="933" t="s">
        <v>17</v>
      </c>
      <c r="C3" s="934"/>
      <c r="D3" s="935"/>
      <c r="E3" s="925" t="s">
        <v>516</v>
      </c>
      <c r="F3" s="925"/>
      <c r="G3" s="925" t="s">
        <v>517</v>
      </c>
      <c r="H3" s="925"/>
      <c r="I3" s="925" t="s">
        <v>518</v>
      </c>
      <c r="J3" s="925"/>
    </row>
    <row r="4" spans="1:10" ht="20.05" customHeight="1" x14ac:dyDescent="0.25">
      <c r="A4" s="932"/>
      <c r="B4" s="936"/>
      <c r="C4" s="937"/>
      <c r="D4" s="938"/>
      <c r="E4" s="694">
        <v>45351</v>
      </c>
      <c r="F4" s="694">
        <v>45382</v>
      </c>
      <c r="G4" s="694">
        <v>45351</v>
      </c>
      <c r="H4" s="694">
        <v>45382</v>
      </c>
      <c r="I4" s="694">
        <v>45351</v>
      </c>
      <c r="J4" s="694">
        <v>45382</v>
      </c>
    </row>
    <row r="5" spans="1:10" ht="20.05" customHeight="1" x14ac:dyDescent="0.25">
      <c r="A5" s="666">
        <v>1</v>
      </c>
      <c r="B5" s="930" t="s">
        <v>519</v>
      </c>
      <c r="C5" s="930"/>
      <c r="D5" s="930"/>
      <c r="E5" s="93">
        <v>85445</v>
      </c>
      <c r="F5" s="93">
        <v>85702</v>
      </c>
      <c r="G5" s="93">
        <v>74417</v>
      </c>
      <c r="H5" s="93">
        <v>74042</v>
      </c>
      <c r="I5" s="723"/>
      <c r="J5" s="723"/>
    </row>
    <row r="6" spans="1:10" ht="20.05" customHeight="1" x14ac:dyDescent="0.3">
      <c r="A6" s="666">
        <v>2</v>
      </c>
      <c r="B6" s="926" t="s">
        <v>460</v>
      </c>
      <c r="C6" s="927" t="s">
        <v>993</v>
      </c>
      <c r="D6" s="928"/>
      <c r="E6" s="82">
        <v>1269</v>
      </c>
      <c r="F6" s="82">
        <v>1290</v>
      </c>
      <c r="G6" s="723"/>
      <c r="H6" s="723"/>
      <c r="I6" s="723"/>
      <c r="J6" s="723"/>
    </row>
    <row r="7" spans="1:10" ht="18.649999999999999" customHeight="1" x14ac:dyDescent="0.3">
      <c r="A7" s="666">
        <v>3</v>
      </c>
      <c r="B7" s="926"/>
      <c r="C7" s="927" t="s">
        <v>994</v>
      </c>
      <c r="D7" s="928"/>
      <c r="E7" s="723"/>
      <c r="F7" s="723"/>
      <c r="G7" s="93">
        <v>74</v>
      </c>
      <c r="H7" s="724">
        <v>75</v>
      </c>
      <c r="I7" s="723"/>
      <c r="J7" s="723"/>
    </row>
    <row r="8" spans="1:10" ht="20.05" customHeight="1" x14ac:dyDescent="0.3">
      <c r="A8" s="666">
        <v>4</v>
      </c>
      <c r="B8" s="929" t="s">
        <v>995</v>
      </c>
      <c r="C8" s="930"/>
      <c r="D8" s="930"/>
      <c r="E8" s="93">
        <v>84176</v>
      </c>
      <c r="F8" s="93">
        <v>84412</v>
      </c>
      <c r="G8" s="93">
        <v>74343</v>
      </c>
      <c r="H8" s="724">
        <v>73967</v>
      </c>
      <c r="I8" s="723"/>
      <c r="J8" s="723"/>
    </row>
    <row r="9" spans="1:10" ht="20.05" customHeight="1" x14ac:dyDescent="0.25">
      <c r="A9" s="666">
        <v>5</v>
      </c>
      <c r="B9" s="926" t="s">
        <v>290</v>
      </c>
      <c r="C9" s="928" t="s">
        <v>520</v>
      </c>
      <c r="D9" s="928"/>
      <c r="E9" s="93">
        <v>81521</v>
      </c>
      <c r="F9" s="93">
        <v>81755</v>
      </c>
      <c r="G9" s="724">
        <v>72594</v>
      </c>
      <c r="H9" s="724">
        <v>72531</v>
      </c>
      <c r="I9" s="725">
        <v>89.04944738165625</v>
      </c>
      <c r="J9" s="725">
        <v>88.717509632438379</v>
      </c>
    </row>
    <row r="10" spans="1:10" ht="20.05" customHeight="1" x14ac:dyDescent="0.3">
      <c r="A10" s="666">
        <v>6</v>
      </c>
      <c r="B10" s="926"/>
      <c r="C10" s="928" t="s">
        <v>996</v>
      </c>
      <c r="D10" s="928"/>
      <c r="E10" s="93">
        <v>2655</v>
      </c>
      <c r="F10" s="93">
        <v>2657</v>
      </c>
      <c r="G10" s="724">
        <v>1749</v>
      </c>
      <c r="H10" s="724">
        <v>1436</v>
      </c>
      <c r="I10" s="726">
        <v>65.875706214689274</v>
      </c>
      <c r="J10" s="725">
        <v>54.04591644712081</v>
      </c>
    </row>
    <row r="11" spans="1:10" ht="9.1" customHeight="1" x14ac:dyDescent="0.25"/>
    <row r="12" spans="1:10" ht="12.85" customHeight="1" x14ac:dyDescent="0.25">
      <c r="A12" s="90" t="s">
        <v>521</v>
      </c>
      <c r="B12" s="90" t="s">
        <v>522</v>
      </c>
    </row>
    <row r="13" spans="1:10" ht="12.85" customHeight="1" x14ac:dyDescent="0.25">
      <c r="A13" s="90" t="s">
        <v>523</v>
      </c>
      <c r="B13" s="90" t="s">
        <v>524</v>
      </c>
    </row>
    <row r="14" spans="1:10" ht="12.85" customHeight="1" x14ac:dyDescent="0.25">
      <c r="A14" s="90"/>
      <c r="B14" s="90" t="s">
        <v>525</v>
      </c>
    </row>
    <row r="15" spans="1:10" ht="12.85" customHeight="1" x14ac:dyDescent="0.25">
      <c r="A15" s="90" t="s">
        <v>526</v>
      </c>
      <c r="B15" s="90" t="s">
        <v>535</v>
      </c>
    </row>
    <row r="16" spans="1:10" ht="12.85" customHeight="1" x14ac:dyDescent="0.25">
      <c r="A16" s="90" t="s">
        <v>527</v>
      </c>
      <c r="B16" s="90" t="s">
        <v>528</v>
      </c>
    </row>
    <row r="17" spans="1:10" ht="15.05" customHeight="1" x14ac:dyDescent="0.25"/>
    <row r="18" spans="1:10" ht="18" customHeight="1" x14ac:dyDescent="0.25">
      <c r="A18" s="94" t="s">
        <v>430</v>
      </c>
      <c r="B18" s="95" t="s">
        <v>967</v>
      </c>
      <c r="J18" s="67"/>
    </row>
    <row r="19" spans="1:10" ht="18" customHeight="1" x14ac:dyDescent="0.25">
      <c r="A19" s="96"/>
      <c r="B19" s="95" t="s">
        <v>968</v>
      </c>
      <c r="J19" s="97">
        <v>0</v>
      </c>
    </row>
    <row r="20" spans="1:10" ht="18" customHeight="1" x14ac:dyDescent="0.25">
      <c r="A20" s="94" t="s">
        <v>430</v>
      </c>
      <c r="B20" s="98" t="s">
        <v>606</v>
      </c>
      <c r="J20" s="99">
        <v>0.88700000000000001</v>
      </c>
    </row>
    <row r="21" spans="1:10" ht="18" customHeight="1" x14ac:dyDescent="0.25">
      <c r="A21" s="94" t="s">
        <v>430</v>
      </c>
      <c r="B21" s="98" t="s">
        <v>658</v>
      </c>
      <c r="J21" s="100">
        <v>0</v>
      </c>
    </row>
    <row r="22" spans="1:10" ht="14.25" customHeight="1" x14ac:dyDescent="0.3">
      <c r="A22" s="92"/>
      <c r="B22" s="98"/>
    </row>
    <row r="23" spans="1:10" ht="14.25" customHeight="1" x14ac:dyDescent="0.3">
      <c r="A23" s="92"/>
      <c r="B23" s="98"/>
    </row>
    <row r="24" spans="1:10" ht="20.05" customHeight="1" x14ac:dyDescent="0.3">
      <c r="A24" s="101"/>
      <c r="B24" s="102" t="s">
        <v>997</v>
      </c>
      <c r="C24" s="101"/>
      <c r="D24" s="101"/>
      <c r="E24" s="101"/>
      <c r="F24" s="101"/>
      <c r="G24" s="101"/>
      <c r="H24" s="101"/>
      <c r="I24" s="101"/>
    </row>
    <row r="25" spans="1:10" ht="20.0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10" ht="15.05" customHeight="1" x14ac:dyDescent="0.25"/>
    <row r="27" spans="1:10" ht="20.05" customHeight="1" x14ac:dyDescent="0.25"/>
    <row r="28" spans="1:10" ht="15.05" customHeight="1" x14ac:dyDescent="0.25"/>
    <row r="29" spans="1:10" ht="19.600000000000001" customHeight="1" x14ac:dyDescent="0.25"/>
    <row r="30" spans="1:10" ht="15.05" customHeight="1" x14ac:dyDescent="0.25"/>
    <row r="31" spans="1:10" ht="18" customHeight="1" x14ac:dyDescent="0.25"/>
    <row r="32" spans="1:10" ht="15.05" customHeight="1" x14ac:dyDescent="0.25"/>
    <row r="33" ht="15.05" customHeight="1" x14ac:dyDescent="0.25"/>
  </sheetData>
  <mergeCells count="13">
    <mergeCell ref="A3:A4"/>
    <mergeCell ref="B3:D4"/>
    <mergeCell ref="E3:F3"/>
    <mergeCell ref="G3:H3"/>
    <mergeCell ref="B9:B10"/>
    <mergeCell ref="C9:D9"/>
    <mergeCell ref="C10:D10"/>
    <mergeCell ref="I3:J3"/>
    <mergeCell ref="B6:B7"/>
    <mergeCell ref="C6:D6"/>
    <mergeCell ref="C7:D7"/>
    <mergeCell ref="B8:D8"/>
    <mergeCell ref="B5:D5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7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Arkusz10</vt:lpstr>
      <vt:lpstr>Arkusz11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32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2024-03-14T14:39:15Z</cp:lastPrinted>
  <dcterms:created xsi:type="dcterms:W3CDTF">2009-10-09T14:00:07Z</dcterms:created>
  <dcterms:modified xsi:type="dcterms:W3CDTF">2024-04-18T09:34:18Z</dcterms:modified>
</cp:coreProperties>
</file>