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13.xml" ContentType="application/vnd.openxmlformats-officedocument.drawing+xml"/>
  <Override PartName="/xl/charts/chart109.xml" ContentType="application/vnd.openxmlformats-officedocument.drawingml.chart+xml"/>
  <Override PartName="/xl/drawings/drawing14.xml" ContentType="application/vnd.openxmlformats-officedocument.drawing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15.xml" ContentType="application/vnd.openxmlformats-officedocument.drawing+xml"/>
  <Override PartName="/xl/charts/chart115.xml" ContentType="application/vnd.openxmlformats-officedocument.drawingml.chart+xml"/>
  <Override PartName="/xl/drawings/drawing16.xml" ContentType="application/vnd.openxmlformats-officedocument.drawing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17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drawings/drawing18.xml" ContentType="application/vnd.openxmlformats-officedocument.drawing+xml"/>
  <Override PartName="/xl/charts/chart150.xml" ContentType="application/vnd.openxmlformats-officedocument.drawingml.chart+xml"/>
  <Override PartName="/xl/drawings/drawing19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20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26.xml" ContentType="application/vnd.openxmlformats-officedocument.drawing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drawings/drawing27.xml" ContentType="application/vnd.openxmlformats-officedocument.drawing+xml"/>
  <Override PartName="/xl/charts/chart215.xml" ContentType="application/vnd.openxmlformats-officedocument.drawingml.chart+xml"/>
  <Override PartName="/xl/drawings/drawing28.xml" ContentType="application/vnd.openxmlformats-officedocument.drawingml.chartshapes+xml"/>
  <Override PartName="/xl/charts/chart216.xml" ContentType="application/vnd.openxmlformats-officedocument.drawingml.chart+xml"/>
  <Override PartName="/xl/drawings/drawing29.xml" ContentType="application/vnd.openxmlformats-officedocument.drawingml.chartshapes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drawings/drawing30.xml" ContentType="application/vnd.openxmlformats-officedocument.drawing+xml"/>
  <Override PartName="/xl/charts/chart223.xml" ContentType="application/vnd.openxmlformats-officedocument.drawingml.chart+xml"/>
  <Override PartName="/xl/drawings/drawing31.xml" ContentType="application/vnd.openxmlformats-officedocument.drawingml.chartshapes+xml"/>
  <Override PartName="/xl/charts/chart224.xml" ContentType="application/vnd.openxmlformats-officedocument.drawingml.chart+xml"/>
  <Override PartName="/xl/drawings/drawing32.xml" ContentType="application/vnd.openxmlformats-officedocument.drawingml.chartshapes+xml"/>
  <Override PartName="/xl/charts/chart225.xml" ContentType="application/vnd.openxmlformats-officedocument.drawingml.chart+xml"/>
  <Override PartName="/xl/drawings/drawing33.xml" ContentType="application/vnd.openxmlformats-officedocument.drawingml.chartshapes+xml"/>
  <Override PartName="/xl/charts/chart226.xml" ContentType="application/vnd.openxmlformats-officedocument.drawingml.chart+xml"/>
  <Override PartName="/xl/drawings/drawing34.xml" ContentType="application/vnd.openxmlformats-officedocument.drawingml.chartshapes+xml"/>
  <Override PartName="/xl/charts/chart227.xml" ContentType="application/vnd.openxmlformats-officedocument.drawingml.chart+xml"/>
  <Override PartName="/xl/drawings/drawing35.xml" ContentType="application/vnd.openxmlformats-officedocument.drawingml.chartshapes+xml"/>
  <Override PartName="/xl/charts/chart228.xml" ContentType="application/vnd.openxmlformats-officedocument.drawingml.chart+xml"/>
  <Override PartName="/xl/drawings/drawing36.xml" ContentType="application/vnd.openxmlformats-officedocument.drawingml.chartshapes+xml"/>
  <Override PartName="/xl/charts/chart229.xml" ContentType="application/vnd.openxmlformats-officedocument.drawingml.chart+xml"/>
  <Override PartName="/xl/drawings/drawing37.xml" ContentType="application/vnd.openxmlformats-officedocument.drawingml.chartshapes+xml"/>
  <Override PartName="/xl/charts/chart230.xml" ContentType="application/vnd.openxmlformats-officedocument.drawingml.chart+xml"/>
  <Override PartName="/xl/drawings/drawing38.xml" ContentType="application/vnd.openxmlformats-officedocument.drawingml.chartshapes+xml"/>
  <Override PartName="/xl/charts/chart231.xml" ContentType="application/vnd.openxmlformats-officedocument.drawingml.chart+xml"/>
  <Override PartName="/xl/drawings/drawing39.xml" ContentType="application/vnd.openxmlformats-officedocument.drawingml.chartshapes+xml"/>
  <Override PartName="/xl/charts/chart232.xml" ContentType="application/vnd.openxmlformats-officedocument.drawingml.chart+xml"/>
  <Override PartName="/xl/drawings/drawing40.xml" ContentType="application/vnd.openxmlformats-officedocument.drawingml.chartshapes+xml"/>
  <Override PartName="/xl/charts/chart233.xml" ContentType="application/vnd.openxmlformats-officedocument.drawingml.chart+xml"/>
  <Override PartName="/xl/drawings/drawing41.xml" ContentType="application/vnd.openxmlformats-officedocument.drawingml.chartshapes+xml"/>
  <Override PartName="/xl/charts/chart234.xml" ContentType="application/vnd.openxmlformats-officedocument.drawingml.chart+xml"/>
  <Override PartName="/xl/drawings/drawing42.xml" ContentType="application/vnd.openxmlformats-officedocument.drawingml.chartshapes+xml"/>
  <Override PartName="/xl/charts/chart235.xml" ContentType="application/vnd.openxmlformats-officedocument.drawingml.chart+xml"/>
  <Override PartName="/xl/drawings/drawing43.xml" ContentType="application/vnd.openxmlformats-officedocument.drawingml.chartshapes+xml"/>
  <Override PartName="/xl/charts/chart236.xml" ContentType="application/vnd.openxmlformats-officedocument.drawingml.chart+xml"/>
  <Override PartName="/xl/drawings/drawing44.xml" ContentType="application/vnd.openxmlformats-officedocument.drawingml.chartshapes+xml"/>
  <Override PartName="/xl/charts/chart237.xml" ContentType="application/vnd.openxmlformats-officedocument.drawingml.chart+xml"/>
  <Override PartName="/xl/drawings/drawing45.xml" ContentType="application/vnd.openxmlformats-officedocument.drawingml.chartshapes+xml"/>
  <Override PartName="/xl/charts/chart238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drawings/drawing49.xml" ContentType="application/vnd.openxmlformats-officedocument.drawingml.chartshapes+xml"/>
  <Override PartName="/xl/charts/chart242.xml" ContentType="application/vnd.openxmlformats-officedocument.drawingml.chart+xml"/>
  <Override PartName="/xl/drawings/drawing50.xml" ContentType="application/vnd.openxmlformats-officedocument.drawingml.chartshapes+xml"/>
  <Override PartName="/xl/charts/chart243.xml" ContentType="application/vnd.openxmlformats-officedocument.drawingml.chart+xml"/>
  <Override PartName="/xl/drawings/drawing51.xml" ContentType="application/vnd.openxmlformats-officedocument.drawingml.chartshapes+xml"/>
  <Override PartName="/xl/charts/chart244.xml" ContentType="application/vnd.openxmlformats-officedocument.drawingml.chart+xml"/>
  <Override PartName="/xl/drawings/drawing52.xml" ContentType="application/vnd.openxmlformats-officedocument.drawingml.chartshapes+xml"/>
  <Override PartName="/xl/charts/chart245.xml" ContentType="application/vnd.openxmlformats-officedocument.drawingml.chart+xml"/>
  <Override PartName="/xl/drawings/drawing53.xml" ContentType="application/vnd.openxmlformats-officedocument.drawingml.chartshapes+xml"/>
  <Override PartName="/xl/charts/chart246.xml" ContentType="application/vnd.openxmlformats-officedocument.drawingml.chart+xml"/>
  <Override PartName="/xl/drawings/drawing54.xml" ContentType="application/vnd.openxmlformats-officedocument.drawingml.chartshapes+xml"/>
  <Override PartName="/xl/charts/chart247.xml" ContentType="application/vnd.openxmlformats-officedocument.drawingml.chart+xml"/>
  <Override PartName="/xl/drawings/drawing55.xml" ContentType="application/vnd.openxmlformats-officedocument.drawing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2"/>
  <workbookPr/>
  <mc:AlternateContent xmlns:mc="http://schemas.openxmlformats.org/markup-compatibility/2006">
    <mc:Choice Requires="x15">
      <x15ac:absPath xmlns:x15ac="http://schemas.microsoft.com/office/spreadsheetml/2010/11/ac" url="\\001pc2000193\c$\Users\001095mmil\Documents\Statystyka\MIESIĄC-informacje\informacja gotowa\"/>
    </mc:Choice>
  </mc:AlternateContent>
  <xr:revisionPtr revIDLastSave="0" documentId="8_{66F1E328-4677-45EC-999B-B47D339C175A}" xr6:coauthVersionLast="36" xr6:coauthVersionMax="36" xr10:uidLastSave="{00000000-0000-0000-0000-000000000000}"/>
  <bookViews>
    <workbookView xWindow="14509" yWindow="-14" windowWidth="14346" windowHeight="12811" tabRatio="826" xr2:uid="{00000000-000D-0000-FFFF-FFFF00000000}"/>
  </bookViews>
  <sheets>
    <sheet name="tytuł" sheetId="49" r:id="rId1"/>
    <sheet name="spis treści" sheetId="48" r:id="rId2"/>
    <sheet name="strona1" sheetId="3" r:id="rId3"/>
    <sheet name="strona2" sheetId="4" r:id="rId4"/>
    <sheet name="strona3" sheetId="6" r:id="rId5"/>
    <sheet name="Arkusz4" sheetId="42" r:id="rId6"/>
    <sheet name="Arkusz5" sheetId="43" r:id="rId7"/>
    <sheet name="Arkusz6" sheetId="44" r:id="rId8"/>
    <sheet name="strona7" sheetId="39" r:id="rId9"/>
    <sheet name="strona8" sheetId="40" r:id="rId10"/>
    <sheet name="Arkusz9" sheetId="45" r:id="rId11"/>
    <sheet name="Arkusz10" sheetId="46" r:id="rId12"/>
    <sheet name="Arkusz11" sheetId="47" r:id="rId13"/>
    <sheet name="strona12" sheetId="7" r:id="rId14"/>
    <sheet name="Arkusz13" sheetId="34" r:id="rId15"/>
    <sheet name="strona14" sheetId="8" r:id="rId16"/>
    <sheet name="strona15" sheetId="35" r:id="rId17"/>
    <sheet name="strona 16" sheetId="9" r:id="rId18"/>
    <sheet name="strona 17" sheetId="10" r:id="rId19"/>
    <sheet name="strona 18" sheetId="19" r:id="rId20"/>
    <sheet name="Arkusz19" sheetId="50" r:id="rId21"/>
    <sheet name="Arkusz20" sheetId="51" r:id="rId22"/>
    <sheet name="strona21" sheetId="20" r:id="rId23"/>
    <sheet name="strona22" sheetId="21" r:id="rId24"/>
    <sheet name="strona23" sheetId="36" r:id="rId25"/>
    <sheet name="Arkusz24" sheetId="37" r:id="rId26"/>
    <sheet name="strona25" sheetId="22" r:id="rId27"/>
    <sheet name="strona26" sheetId="23" r:id="rId28"/>
    <sheet name="strona27" sheetId="24" r:id="rId29"/>
    <sheet name="strona28" sheetId="25" r:id="rId30"/>
    <sheet name="strona29" sheetId="28" r:id="rId31"/>
    <sheet name="strona 30" sheetId="29" r:id="rId32"/>
    <sheet name="strona 31" sheetId="30" r:id="rId33"/>
    <sheet name="strona 32" sheetId="32" r:id="rId34"/>
    <sheet name="strona 33" sheetId="52" r:id="rId35"/>
    <sheet name="strona 34" sheetId="53" state="hidden" r:id="rId36"/>
  </sheets>
  <externalReferences>
    <externalReference r:id="rId37"/>
    <externalReference r:id="rId38"/>
  </externalReferences>
  <definedNames>
    <definedName name="Print_Area" localSheetId="1">'spis treści'!$A$2:$I$100</definedName>
    <definedName name="Print_Titles" localSheetId="4">strona3!$1:$8</definedName>
    <definedName name="Print_Titles" localSheetId="9">strona8!$1:$5</definedName>
  </definedNames>
  <calcPr calcId="191029"/>
</workbook>
</file>

<file path=xl/calcChain.xml><?xml version="1.0" encoding="utf-8"?>
<calcChain xmlns="http://schemas.openxmlformats.org/spreadsheetml/2006/main">
  <c r="J56" i="52" l="1"/>
  <c r="H56" i="52"/>
  <c r="F56" i="52"/>
  <c r="D56" i="52"/>
  <c r="J43" i="52"/>
  <c r="H43" i="52"/>
  <c r="F43" i="52"/>
  <c r="D43" i="52"/>
  <c r="J36" i="52"/>
  <c r="H36" i="52"/>
  <c r="F36" i="52"/>
  <c r="D36" i="52"/>
  <c r="J30" i="52"/>
  <c r="H30" i="52"/>
  <c r="F30" i="52"/>
  <c r="D30" i="52"/>
  <c r="J23" i="52"/>
  <c r="H23" i="52"/>
  <c r="F23" i="52"/>
  <c r="D23" i="52"/>
  <c r="J12" i="52"/>
  <c r="H12" i="52"/>
  <c r="F12" i="52"/>
  <c r="D12" i="52"/>
  <c r="J7" i="52"/>
  <c r="H7" i="52"/>
  <c r="F7" i="52"/>
  <c r="D7" i="52"/>
  <c r="J76" i="32"/>
  <c r="H76" i="32"/>
  <c r="F76" i="32"/>
  <c r="D76" i="32"/>
  <c r="J66" i="32"/>
  <c r="H66" i="32"/>
  <c r="F66" i="32"/>
  <c r="D66" i="32"/>
  <c r="J58" i="32"/>
  <c r="H58" i="32"/>
  <c r="F58" i="32"/>
  <c r="D58" i="32"/>
  <c r="J53" i="32"/>
  <c r="H53" i="32"/>
  <c r="F53" i="32"/>
  <c r="D53" i="32"/>
  <c r="J45" i="32"/>
  <c r="H45" i="32"/>
  <c r="F45" i="32"/>
  <c r="D45" i="32"/>
  <c r="J38" i="32"/>
  <c r="H38" i="32"/>
  <c r="F38" i="32"/>
  <c r="D38" i="32"/>
  <c r="J30" i="32"/>
  <c r="H30" i="32"/>
  <c r="F30" i="32"/>
  <c r="D30" i="32"/>
  <c r="J23" i="32"/>
  <c r="H23" i="32"/>
  <c r="F23" i="32"/>
  <c r="D23" i="32"/>
  <c r="J32" i="30"/>
  <c r="H32" i="30"/>
  <c r="F32" i="30"/>
  <c r="D32" i="30"/>
  <c r="K9" i="30"/>
  <c r="K8" i="30" s="1"/>
  <c r="I9" i="30"/>
  <c r="H9" i="30"/>
  <c r="G9" i="30"/>
  <c r="F9" i="30"/>
  <c r="E9" i="30"/>
  <c r="D9" i="30"/>
  <c r="J8" i="30"/>
  <c r="I8" i="30"/>
  <c r="H8" i="30"/>
  <c r="G8" i="30"/>
  <c r="F8" i="30"/>
  <c r="D34" i="29"/>
  <c r="D33" i="29"/>
  <c r="H32" i="29"/>
  <c r="G32" i="29"/>
  <c r="F32" i="29"/>
  <c r="E32" i="29"/>
  <c r="C32" i="29"/>
  <c r="D28" i="29"/>
  <c r="H27" i="29"/>
  <c r="G27" i="29"/>
  <c r="F27" i="29"/>
  <c r="E27" i="29"/>
  <c r="D27" i="29"/>
  <c r="C27" i="29"/>
  <c r="H22" i="29"/>
  <c r="G22" i="29"/>
  <c r="F22" i="29"/>
  <c r="F21" i="29" s="1"/>
  <c r="E22" i="29"/>
  <c r="E21" i="29" s="1"/>
  <c r="D22" i="29"/>
  <c r="C22" i="29"/>
  <c r="H21" i="29"/>
  <c r="G21" i="29"/>
  <c r="D21" i="29"/>
  <c r="C21" i="29"/>
  <c r="H7" i="29"/>
  <c r="G7" i="29"/>
  <c r="F7" i="29"/>
  <c r="E7" i="29"/>
  <c r="H21" i="28"/>
  <c r="G21" i="28"/>
  <c r="F21" i="28"/>
  <c r="E21" i="28"/>
  <c r="H14" i="28"/>
  <c r="G14" i="28"/>
  <c r="F14" i="28"/>
  <c r="E14" i="28"/>
  <c r="H9" i="28"/>
  <c r="G9" i="28"/>
  <c r="F9" i="28"/>
  <c r="E9" i="28"/>
  <c r="H8" i="28"/>
  <c r="H36" i="28" s="1"/>
  <c r="G8" i="28"/>
  <c r="G36" i="28" s="1"/>
  <c r="F8" i="28"/>
  <c r="F36" i="28" s="1"/>
  <c r="E8" i="28"/>
  <c r="E36" i="28" s="1"/>
  <c r="I24" i="23" l="1"/>
  <c r="H24" i="23"/>
  <c r="C24" i="23"/>
  <c r="C23" i="23"/>
  <c r="H23" i="23" s="1"/>
  <c r="C22" i="23"/>
  <c r="I22" i="23" s="1"/>
  <c r="I21" i="23"/>
  <c r="H21" i="23"/>
  <c r="C21" i="23"/>
  <c r="I20" i="23"/>
  <c r="H20" i="23"/>
  <c r="C20" i="23"/>
  <c r="C19" i="23"/>
  <c r="H19" i="23" s="1"/>
  <c r="C18" i="23"/>
  <c r="I18" i="23" s="1"/>
  <c r="I17" i="23"/>
  <c r="H17" i="23"/>
  <c r="C17" i="23"/>
  <c r="I16" i="23"/>
  <c r="H16" i="23"/>
  <c r="C16" i="23"/>
  <c r="C15" i="23"/>
  <c r="H15" i="23" s="1"/>
  <c r="C14" i="23"/>
  <c r="I14" i="23" s="1"/>
  <c r="I13" i="23"/>
  <c r="H13" i="23"/>
  <c r="C13" i="23"/>
  <c r="I12" i="23"/>
  <c r="H12" i="23"/>
  <c r="C12" i="23"/>
  <c r="C11" i="23"/>
  <c r="H11" i="23" s="1"/>
  <c r="C10" i="23"/>
  <c r="I10" i="23" s="1"/>
  <c r="G9" i="23"/>
  <c r="F9" i="23"/>
  <c r="E9" i="23"/>
  <c r="D9" i="23"/>
  <c r="H58" i="22"/>
  <c r="I41" i="22"/>
  <c r="I40" i="22"/>
  <c r="I39" i="22"/>
  <c r="I38" i="22"/>
  <c r="I37" i="22"/>
  <c r="I36" i="22"/>
  <c r="I35" i="22"/>
  <c r="I33" i="22"/>
  <c r="I31" i="22"/>
  <c r="I30" i="22"/>
  <c r="I27" i="22"/>
  <c r="I26" i="22"/>
  <c r="H25" i="22"/>
  <c r="I25" i="22" s="1"/>
  <c r="I18" i="22"/>
  <c r="I16" i="22"/>
  <c r="I14" i="22"/>
  <c r="I13" i="22"/>
  <c r="I12" i="22"/>
  <c r="I11" i="22"/>
  <c r="I10" i="22"/>
  <c r="I9" i="22"/>
  <c r="I8" i="22"/>
  <c r="I7" i="22"/>
  <c r="I6" i="22"/>
  <c r="H5" i="22"/>
  <c r="I5" i="22" s="1"/>
  <c r="H43" i="37"/>
  <c r="E43" i="37"/>
  <c r="D43" i="37"/>
  <c r="H42" i="37"/>
  <c r="D42" i="37" s="1"/>
  <c r="E42" i="37"/>
  <c r="J41" i="37"/>
  <c r="I41" i="37"/>
  <c r="H41" i="37" s="1"/>
  <c r="G41" i="37"/>
  <c r="F41" i="37"/>
  <c r="E41" i="37"/>
  <c r="H40" i="37"/>
  <c r="E40" i="37"/>
  <c r="D40" i="37"/>
  <c r="H39" i="37"/>
  <c r="E39" i="37"/>
  <c r="D39" i="37"/>
  <c r="J38" i="37"/>
  <c r="H38" i="37" s="1"/>
  <c r="I38" i="37"/>
  <c r="G38" i="37"/>
  <c r="F38" i="37"/>
  <c r="E38" i="37" s="1"/>
  <c r="D38" i="37" s="1"/>
  <c r="H37" i="37"/>
  <c r="E37" i="37"/>
  <c r="D37" i="37" s="1"/>
  <c r="H36" i="37"/>
  <c r="E36" i="37"/>
  <c r="D36" i="37"/>
  <c r="J35" i="37"/>
  <c r="I35" i="37"/>
  <c r="H35" i="37"/>
  <c r="G35" i="37"/>
  <c r="E35" i="37" s="1"/>
  <c r="D35" i="37" s="1"/>
  <c r="F35" i="37"/>
  <c r="J34" i="37"/>
  <c r="F34" i="37"/>
  <c r="H27" i="37"/>
  <c r="E27" i="37"/>
  <c r="H26" i="37"/>
  <c r="E26" i="37"/>
  <c r="H25" i="37"/>
  <c r="E25" i="37"/>
  <c r="H24" i="37"/>
  <c r="E24" i="37"/>
  <c r="H23" i="37"/>
  <c r="E23" i="37"/>
  <c r="H22" i="37"/>
  <c r="E22" i="37"/>
  <c r="H21" i="37"/>
  <c r="E21" i="37"/>
  <c r="H20" i="37"/>
  <c r="E20" i="37"/>
  <c r="H19" i="37"/>
  <c r="E19" i="37"/>
  <c r="H18" i="37"/>
  <c r="E18" i="37"/>
  <c r="H17" i="37"/>
  <c r="E17" i="37"/>
  <c r="H16" i="37"/>
  <c r="E16" i="37"/>
  <c r="H15" i="37"/>
  <c r="E15" i="37"/>
  <c r="H14" i="37"/>
  <c r="E14" i="37"/>
  <c r="H13" i="37"/>
  <c r="E13" i="37"/>
  <c r="G12" i="37"/>
  <c r="H12" i="37" s="1"/>
  <c r="D12" i="37"/>
  <c r="E12" i="37" s="1"/>
  <c r="C42" i="36"/>
  <c r="C41" i="36"/>
  <c r="C40" i="36" s="1"/>
  <c r="E40" i="36"/>
  <c r="D40" i="36"/>
  <c r="H81" i="20"/>
  <c r="D81" i="20"/>
  <c r="C81" i="20"/>
  <c r="H80" i="20"/>
  <c r="D80" i="20"/>
  <c r="C80" i="20" s="1"/>
  <c r="H79" i="20"/>
  <c r="D79" i="20"/>
  <c r="C79" i="20" s="1"/>
  <c r="H78" i="20"/>
  <c r="D78" i="20"/>
  <c r="C78" i="20"/>
  <c r="H77" i="20"/>
  <c r="D77" i="20"/>
  <c r="C77" i="20"/>
  <c r="H76" i="20"/>
  <c r="D76" i="20"/>
  <c r="C76" i="20" s="1"/>
  <c r="H75" i="20"/>
  <c r="D75" i="20"/>
  <c r="C75" i="20" s="1"/>
  <c r="H74" i="20"/>
  <c r="D74" i="20"/>
  <c r="C74" i="20"/>
  <c r="H73" i="20"/>
  <c r="D73" i="20"/>
  <c r="C73" i="20"/>
  <c r="H72" i="20"/>
  <c r="D72" i="20"/>
  <c r="C72" i="20" s="1"/>
  <c r="H71" i="20"/>
  <c r="D71" i="20"/>
  <c r="C71" i="20" s="1"/>
  <c r="H70" i="20"/>
  <c r="D70" i="20"/>
  <c r="C70" i="20"/>
  <c r="H69" i="20"/>
  <c r="D69" i="20"/>
  <c r="C69" i="20"/>
  <c r="H68" i="20"/>
  <c r="D68" i="20"/>
  <c r="C68" i="20" s="1"/>
  <c r="H67" i="20"/>
  <c r="D67" i="20"/>
  <c r="C67" i="20" s="1"/>
  <c r="H66" i="20"/>
  <c r="D66" i="20"/>
  <c r="C66" i="20"/>
  <c r="H65" i="20"/>
  <c r="D65" i="20"/>
  <c r="C65" i="20"/>
  <c r="H64" i="20"/>
  <c r="D64" i="20"/>
  <c r="C64" i="20" s="1"/>
  <c r="H63" i="20"/>
  <c r="D63" i="20"/>
  <c r="C63" i="20" s="1"/>
  <c r="H62" i="20"/>
  <c r="D62" i="20"/>
  <c r="C62" i="20"/>
  <c r="H61" i="20"/>
  <c r="D61" i="20"/>
  <c r="C61" i="20"/>
  <c r="H60" i="20"/>
  <c r="D60" i="20"/>
  <c r="C60" i="20" s="1"/>
  <c r="H59" i="20"/>
  <c r="D59" i="20"/>
  <c r="C59" i="20" s="1"/>
  <c r="H58" i="20"/>
  <c r="D58" i="20"/>
  <c r="C58" i="20"/>
  <c r="H57" i="20"/>
  <c r="D57" i="20"/>
  <c r="C57" i="20"/>
  <c r="H56" i="20"/>
  <c r="D56" i="20"/>
  <c r="C56" i="20" s="1"/>
  <c r="H55" i="20"/>
  <c r="D55" i="20"/>
  <c r="C55" i="20" s="1"/>
  <c r="H54" i="20"/>
  <c r="D54" i="20"/>
  <c r="C54" i="20"/>
  <c r="H53" i="20"/>
  <c r="D53" i="20"/>
  <c r="C53" i="20"/>
  <c r="H52" i="20"/>
  <c r="D52" i="20"/>
  <c r="C52" i="20" s="1"/>
  <c r="H51" i="20"/>
  <c r="D51" i="20"/>
  <c r="C51" i="20" s="1"/>
  <c r="H50" i="20"/>
  <c r="D50" i="20"/>
  <c r="C50" i="20"/>
  <c r="H49" i="20"/>
  <c r="D49" i="20"/>
  <c r="C49" i="20"/>
  <c r="H48" i="20"/>
  <c r="D48" i="20"/>
  <c r="C48" i="20" s="1"/>
  <c r="H47" i="20"/>
  <c r="D47" i="20"/>
  <c r="C47" i="20" s="1"/>
  <c r="H46" i="20"/>
  <c r="D46" i="20"/>
  <c r="C46" i="20"/>
  <c r="H45" i="20"/>
  <c r="D45" i="20"/>
  <c r="C45" i="20"/>
  <c r="H44" i="20"/>
  <c r="D44" i="20"/>
  <c r="C44" i="20" s="1"/>
  <c r="H43" i="20"/>
  <c r="D43" i="20"/>
  <c r="C43" i="20" s="1"/>
  <c r="H42" i="20"/>
  <c r="D42" i="20"/>
  <c r="C42" i="20"/>
  <c r="H41" i="20"/>
  <c r="D41" i="20"/>
  <c r="C41" i="20"/>
  <c r="H40" i="20"/>
  <c r="D40" i="20"/>
  <c r="C40" i="20" s="1"/>
  <c r="H39" i="20"/>
  <c r="D39" i="20"/>
  <c r="C39" i="20" s="1"/>
  <c r="H38" i="20"/>
  <c r="D38" i="20"/>
  <c r="C38" i="20"/>
  <c r="H37" i="20"/>
  <c r="D37" i="20"/>
  <c r="C37" i="20"/>
  <c r="H36" i="20"/>
  <c r="D36" i="20"/>
  <c r="C36" i="20" s="1"/>
  <c r="H35" i="20"/>
  <c r="D35" i="20"/>
  <c r="C35" i="20" s="1"/>
  <c r="H34" i="20"/>
  <c r="D34" i="20"/>
  <c r="C34" i="20"/>
  <c r="H33" i="20"/>
  <c r="D33" i="20"/>
  <c r="C33" i="20"/>
  <c r="H32" i="20"/>
  <c r="D32" i="20"/>
  <c r="C32" i="20" s="1"/>
  <c r="H31" i="20"/>
  <c r="D31" i="20"/>
  <c r="C31" i="20" s="1"/>
  <c r="H30" i="20"/>
  <c r="D30" i="20"/>
  <c r="C30" i="20"/>
  <c r="H29" i="20"/>
  <c r="D29" i="20"/>
  <c r="C29" i="20"/>
  <c r="H28" i="20"/>
  <c r="D28" i="20"/>
  <c r="C28" i="20" s="1"/>
  <c r="H27" i="20"/>
  <c r="D27" i="20"/>
  <c r="C27" i="20" s="1"/>
  <c r="H26" i="20"/>
  <c r="D26" i="20"/>
  <c r="C26" i="20"/>
  <c r="H25" i="20"/>
  <c r="D25" i="20"/>
  <c r="C25" i="20"/>
  <c r="H24" i="20"/>
  <c r="D24" i="20"/>
  <c r="C24" i="20" s="1"/>
  <c r="H23" i="20"/>
  <c r="D23" i="20"/>
  <c r="C23" i="20" s="1"/>
  <c r="H22" i="20"/>
  <c r="D22" i="20"/>
  <c r="C22" i="20"/>
  <c r="H21" i="20"/>
  <c r="D21" i="20"/>
  <c r="C21" i="20"/>
  <c r="H20" i="20"/>
  <c r="D20" i="20"/>
  <c r="C20" i="20" s="1"/>
  <c r="H19" i="20"/>
  <c r="D19" i="20"/>
  <c r="C19" i="20" s="1"/>
  <c r="H18" i="20"/>
  <c r="D18" i="20"/>
  <c r="C18" i="20"/>
  <c r="H17" i="20"/>
  <c r="D17" i="20"/>
  <c r="C17" i="20"/>
  <c r="H16" i="20"/>
  <c r="D16" i="20"/>
  <c r="C16" i="20" s="1"/>
  <c r="H15" i="20"/>
  <c r="D15" i="20"/>
  <c r="C15" i="20" s="1"/>
  <c r="H14" i="20"/>
  <c r="D14" i="20"/>
  <c r="C14" i="20"/>
  <c r="H13" i="20"/>
  <c r="D13" i="20"/>
  <c r="C13" i="20"/>
  <c r="H12" i="20"/>
  <c r="D12" i="20"/>
  <c r="C12" i="20" s="1"/>
  <c r="H11" i="20"/>
  <c r="D11" i="20"/>
  <c r="C11" i="20" s="1"/>
  <c r="H10" i="20"/>
  <c r="D10" i="20"/>
  <c r="C10" i="20"/>
  <c r="H9" i="20"/>
  <c r="D9" i="20"/>
  <c r="C9" i="20"/>
  <c r="H8" i="20"/>
  <c r="D8" i="20"/>
  <c r="C8" i="20" s="1"/>
  <c r="H7" i="20"/>
  <c r="H6" i="20" s="1"/>
  <c r="D7" i="20"/>
  <c r="C7" i="20" s="1"/>
  <c r="K6" i="20"/>
  <c r="J6" i="20"/>
  <c r="I6" i="20"/>
  <c r="G6" i="20"/>
  <c r="F6" i="20"/>
  <c r="E6" i="20"/>
  <c r="E25" i="47"/>
  <c r="E24" i="47"/>
  <c r="E23" i="47"/>
  <c r="E22" i="47"/>
  <c r="E21" i="47"/>
  <c r="E20" i="47"/>
  <c r="E19" i="47"/>
  <c r="E18" i="47"/>
  <c r="E17" i="47"/>
  <c r="E16" i="47"/>
  <c r="D15" i="47"/>
  <c r="C15" i="47"/>
  <c r="B15" i="47"/>
  <c r="E14" i="47"/>
  <c r="E13" i="47"/>
  <c r="E12" i="47"/>
  <c r="E11" i="47"/>
  <c r="E10" i="47"/>
  <c r="E9" i="47"/>
  <c r="E8" i="47"/>
  <c r="E7" i="47"/>
  <c r="D6" i="47"/>
  <c r="C6" i="47"/>
  <c r="B6" i="47"/>
  <c r="E33" i="46"/>
  <c r="E32" i="46"/>
  <c r="E31" i="46"/>
  <c r="E30" i="46"/>
  <c r="E29" i="46"/>
  <c r="D28" i="46"/>
  <c r="E28" i="46" s="1"/>
  <c r="C28" i="46"/>
  <c r="B28" i="46"/>
  <c r="E27" i="46"/>
  <c r="E26" i="46"/>
  <c r="E25" i="46"/>
  <c r="E24" i="46"/>
  <c r="E23" i="46"/>
  <c r="E22" i="46"/>
  <c r="D21" i="46"/>
  <c r="E21" i="46" s="1"/>
  <c r="C21" i="46"/>
  <c r="B21" i="46"/>
  <c r="E20" i="46"/>
  <c r="E19" i="46"/>
  <c r="E18" i="46"/>
  <c r="E17" i="46"/>
  <c r="E16" i="46"/>
  <c r="E15" i="46"/>
  <c r="E14" i="46"/>
  <c r="D13" i="46"/>
  <c r="C13" i="46"/>
  <c r="B13" i="46"/>
  <c r="E12" i="46"/>
  <c r="E11" i="46"/>
  <c r="E10" i="46"/>
  <c r="E9" i="46"/>
  <c r="E8" i="46"/>
  <c r="E7" i="46"/>
  <c r="D6" i="46"/>
  <c r="C6" i="46"/>
  <c r="B6" i="46"/>
  <c r="E42" i="45"/>
  <c r="E41" i="45"/>
  <c r="E40" i="45"/>
  <c r="E39" i="45"/>
  <c r="E38" i="45"/>
  <c r="D37" i="45"/>
  <c r="E37" i="45" s="1"/>
  <c r="C37" i="45"/>
  <c r="B37" i="45"/>
  <c r="E36" i="45"/>
  <c r="E35" i="45"/>
  <c r="E34" i="45"/>
  <c r="E33" i="45"/>
  <c r="E32" i="45"/>
  <c r="E31" i="45"/>
  <c r="D30" i="45"/>
  <c r="E30" i="45" s="1"/>
  <c r="C30" i="45"/>
  <c r="B30" i="45"/>
  <c r="E29" i="45"/>
  <c r="E28" i="45"/>
  <c r="E27" i="45"/>
  <c r="E26" i="45"/>
  <c r="E25" i="45"/>
  <c r="E24" i="45"/>
  <c r="E23" i="45"/>
  <c r="E22" i="45"/>
  <c r="D21" i="45"/>
  <c r="C21" i="45"/>
  <c r="B21" i="45"/>
  <c r="E20" i="45"/>
  <c r="E19" i="45"/>
  <c r="E18" i="45"/>
  <c r="E17" i="45"/>
  <c r="E16" i="45"/>
  <c r="E15" i="45"/>
  <c r="E14" i="45"/>
  <c r="E13" i="45"/>
  <c r="D12" i="45"/>
  <c r="C12" i="45"/>
  <c r="B12" i="45"/>
  <c r="E11" i="45"/>
  <c r="E10" i="45"/>
  <c r="E9" i="45"/>
  <c r="E8" i="45"/>
  <c r="E7" i="45"/>
  <c r="D6" i="45"/>
  <c r="C6" i="45"/>
  <c r="B6" i="45"/>
  <c r="E39" i="40"/>
  <c r="E38" i="40"/>
  <c r="E37" i="40"/>
  <c r="E36" i="40"/>
  <c r="E35" i="40"/>
  <c r="E34" i="40"/>
  <c r="E33" i="40"/>
  <c r="E32" i="40"/>
  <c r="E31" i="40"/>
  <c r="E30" i="40"/>
  <c r="E29" i="40"/>
  <c r="E28" i="40"/>
  <c r="D27" i="40"/>
  <c r="E27" i="40" s="1"/>
  <c r="C27" i="40"/>
  <c r="B27" i="40"/>
  <c r="E26" i="40"/>
  <c r="E25" i="40"/>
  <c r="E24" i="40"/>
  <c r="E23" i="40"/>
  <c r="E22" i="40"/>
  <c r="E21" i="40"/>
  <c r="D20" i="40"/>
  <c r="C20" i="40"/>
  <c r="B20" i="40"/>
  <c r="E19" i="40"/>
  <c r="E18" i="40"/>
  <c r="E17" i="40"/>
  <c r="E16" i="40"/>
  <c r="E15" i="40"/>
  <c r="E14" i="40"/>
  <c r="D13" i="40"/>
  <c r="C13" i="40"/>
  <c r="B13" i="40"/>
  <c r="E12" i="40"/>
  <c r="E11" i="40"/>
  <c r="E10" i="40"/>
  <c r="E9" i="40"/>
  <c r="E8" i="40"/>
  <c r="D7" i="40"/>
  <c r="C7" i="40"/>
  <c r="B7" i="40"/>
  <c r="D40" i="44"/>
  <c r="H40" i="44" s="1"/>
  <c r="D39" i="44"/>
  <c r="H39" i="44" s="1"/>
  <c r="D38" i="44"/>
  <c r="H38" i="44" s="1"/>
  <c r="D37" i="44"/>
  <c r="H37" i="44" s="1"/>
  <c r="D36" i="44"/>
  <c r="H36" i="44" s="1"/>
  <c r="D35" i="44"/>
  <c r="H35" i="44" s="1"/>
  <c r="D34" i="44"/>
  <c r="H34" i="44" s="1"/>
  <c r="D33" i="44"/>
  <c r="H33" i="44" s="1"/>
  <c r="D32" i="44"/>
  <c r="H32" i="44" s="1"/>
  <c r="D31" i="44"/>
  <c r="H31" i="44" s="1"/>
  <c r="D30" i="44"/>
  <c r="H30" i="44" s="1"/>
  <c r="D29" i="44"/>
  <c r="H29" i="44" s="1"/>
  <c r="D28" i="44"/>
  <c r="H28" i="44" s="1"/>
  <c r="D27" i="44"/>
  <c r="H27" i="44" s="1"/>
  <c r="D26" i="44"/>
  <c r="H26" i="44" s="1"/>
  <c r="M25" i="44"/>
  <c r="L25" i="44"/>
  <c r="K25" i="44"/>
  <c r="J25" i="44"/>
  <c r="I25" i="44"/>
  <c r="G25" i="44"/>
  <c r="F25" i="44"/>
  <c r="E25" i="44"/>
  <c r="D25" i="44"/>
  <c r="C25" i="44"/>
  <c r="B25" i="44"/>
  <c r="D24" i="44"/>
  <c r="H24" i="44" s="1"/>
  <c r="D23" i="44"/>
  <c r="H23" i="44" s="1"/>
  <c r="D22" i="44"/>
  <c r="H22" i="44" s="1"/>
  <c r="D21" i="44"/>
  <c r="H21" i="44" s="1"/>
  <c r="D20" i="44"/>
  <c r="H20" i="44" s="1"/>
  <c r="D19" i="44"/>
  <c r="H19" i="44" s="1"/>
  <c r="D18" i="44"/>
  <c r="H18" i="44" s="1"/>
  <c r="D17" i="44"/>
  <c r="H17" i="44" s="1"/>
  <c r="D16" i="44"/>
  <c r="H16" i="44" s="1"/>
  <c r="D15" i="44"/>
  <c r="H15" i="44" s="1"/>
  <c r="D14" i="44"/>
  <c r="H14" i="44" s="1"/>
  <c r="D13" i="44"/>
  <c r="H13" i="44" s="1"/>
  <c r="D12" i="44"/>
  <c r="H12" i="44" s="1"/>
  <c r="D11" i="44"/>
  <c r="H11" i="44" s="1"/>
  <c r="D10" i="44"/>
  <c r="D9" i="44" s="1"/>
  <c r="M9" i="44"/>
  <c r="L9" i="44"/>
  <c r="K9" i="44"/>
  <c r="J9" i="44"/>
  <c r="I9" i="44"/>
  <c r="G9" i="44"/>
  <c r="F9" i="44"/>
  <c r="E9" i="44"/>
  <c r="C9" i="44"/>
  <c r="B9" i="44"/>
  <c r="H63" i="43"/>
  <c r="D63" i="43"/>
  <c r="D62" i="43"/>
  <c r="H62" i="43" s="1"/>
  <c r="H61" i="43"/>
  <c r="D61" i="43"/>
  <c r="D60" i="43"/>
  <c r="H60" i="43" s="1"/>
  <c r="H59" i="43"/>
  <c r="D59" i="43"/>
  <c r="D58" i="43"/>
  <c r="H58" i="43" s="1"/>
  <c r="H57" i="43"/>
  <c r="D57" i="43"/>
  <c r="D56" i="43"/>
  <c r="H56" i="43" s="1"/>
  <c r="H55" i="43"/>
  <c r="H54" i="43" s="1"/>
  <c r="D55" i="43"/>
  <c r="M54" i="43"/>
  <c r="L54" i="43"/>
  <c r="K54" i="43"/>
  <c r="J54" i="43"/>
  <c r="I54" i="43"/>
  <c r="G54" i="43"/>
  <c r="F54" i="43"/>
  <c r="E54" i="43"/>
  <c r="D54" i="43"/>
  <c r="C54" i="43"/>
  <c r="B54" i="43"/>
  <c r="D53" i="43"/>
  <c r="H53" i="43" s="1"/>
  <c r="H52" i="43"/>
  <c r="D52" i="43"/>
  <c r="D51" i="43"/>
  <c r="H51" i="43" s="1"/>
  <c r="H50" i="43"/>
  <c r="D50" i="43"/>
  <c r="D49" i="43"/>
  <c r="H49" i="43" s="1"/>
  <c r="H48" i="43"/>
  <c r="D48" i="43"/>
  <c r="D47" i="43"/>
  <c r="H47" i="43" s="1"/>
  <c r="H46" i="43"/>
  <c r="D46" i="43"/>
  <c r="D45" i="43"/>
  <c r="H45" i="43" s="1"/>
  <c r="H44" i="43"/>
  <c r="D44" i="43"/>
  <c r="D43" i="43"/>
  <c r="D42" i="43" s="1"/>
  <c r="M42" i="43"/>
  <c r="L42" i="43"/>
  <c r="K42" i="43"/>
  <c r="J42" i="43"/>
  <c r="I42" i="43"/>
  <c r="G42" i="43"/>
  <c r="F42" i="43"/>
  <c r="E42" i="43"/>
  <c r="C42" i="43"/>
  <c r="B42" i="43"/>
  <c r="H41" i="43"/>
  <c r="D41" i="43"/>
  <c r="D40" i="43"/>
  <c r="H40" i="43" s="1"/>
  <c r="H39" i="43"/>
  <c r="D39" i="43"/>
  <c r="D38" i="43"/>
  <c r="H38" i="43" s="1"/>
  <c r="H37" i="43"/>
  <c r="D37" i="43"/>
  <c r="D36" i="43"/>
  <c r="H36" i="43" s="1"/>
  <c r="H35" i="43"/>
  <c r="D35" i="43"/>
  <c r="D34" i="43"/>
  <c r="H34" i="43" s="1"/>
  <c r="H33" i="43"/>
  <c r="D33" i="43"/>
  <c r="D32" i="43"/>
  <c r="H32" i="43" s="1"/>
  <c r="H31" i="43"/>
  <c r="D31" i="43"/>
  <c r="D30" i="43"/>
  <c r="H30" i="43" s="1"/>
  <c r="H29" i="43"/>
  <c r="D29" i="43"/>
  <c r="D28" i="43"/>
  <c r="H28" i="43" s="1"/>
  <c r="H27" i="43"/>
  <c r="D27" i="43"/>
  <c r="D26" i="43"/>
  <c r="H26" i="43" s="1"/>
  <c r="H25" i="43"/>
  <c r="D25" i="43"/>
  <c r="D24" i="43"/>
  <c r="D23" i="43" s="1"/>
  <c r="M23" i="43"/>
  <c r="L23" i="43"/>
  <c r="K23" i="43"/>
  <c r="J23" i="43"/>
  <c r="I23" i="43"/>
  <c r="G23" i="43"/>
  <c r="F23" i="43"/>
  <c r="E23" i="43"/>
  <c r="C23" i="43"/>
  <c r="B23" i="43"/>
  <c r="H22" i="43"/>
  <c r="D22" i="43"/>
  <c r="D21" i="43"/>
  <c r="H21" i="43" s="1"/>
  <c r="H20" i="43"/>
  <c r="D20" i="43"/>
  <c r="D19" i="43"/>
  <c r="H19" i="43" s="1"/>
  <c r="H18" i="43"/>
  <c r="D18" i="43"/>
  <c r="D17" i="43"/>
  <c r="H17" i="43" s="1"/>
  <c r="H16" i="43"/>
  <c r="D16" i="43"/>
  <c r="D15" i="43"/>
  <c r="H15" i="43" s="1"/>
  <c r="H14" i="43"/>
  <c r="D14" i="43"/>
  <c r="D13" i="43"/>
  <c r="H13" i="43" s="1"/>
  <c r="H12" i="43"/>
  <c r="D12" i="43"/>
  <c r="D11" i="43"/>
  <c r="H11" i="43" s="1"/>
  <c r="H10" i="43"/>
  <c r="D10" i="43"/>
  <c r="M9" i="43"/>
  <c r="L9" i="43"/>
  <c r="K9" i="43"/>
  <c r="J9" i="43"/>
  <c r="I9" i="43"/>
  <c r="G9" i="43"/>
  <c r="F9" i="43"/>
  <c r="E9" i="43"/>
  <c r="D9" i="43"/>
  <c r="C9" i="43"/>
  <c r="B9" i="43"/>
  <c r="H67" i="42"/>
  <c r="D67" i="42"/>
  <c r="D66" i="42"/>
  <c r="H66" i="42" s="1"/>
  <c r="H65" i="42"/>
  <c r="D65" i="42"/>
  <c r="D64" i="42"/>
  <c r="H64" i="42" s="1"/>
  <c r="H63" i="42"/>
  <c r="D63" i="42"/>
  <c r="D62" i="42"/>
  <c r="H62" i="42" s="1"/>
  <c r="H61" i="42"/>
  <c r="D61" i="42"/>
  <c r="D60" i="42"/>
  <c r="H60" i="42" s="1"/>
  <c r="H59" i="42"/>
  <c r="D59" i="42"/>
  <c r="D58" i="42"/>
  <c r="D57" i="42" s="1"/>
  <c r="M57" i="42"/>
  <c r="L57" i="42"/>
  <c r="K57" i="42"/>
  <c r="J57" i="42"/>
  <c r="I57" i="42"/>
  <c r="G57" i="42"/>
  <c r="F57" i="42"/>
  <c r="E57" i="42"/>
  <c r="C57" i="42"/>
  <c r="B57" i="42"/>
  <c r="H56" i="42"/>
  <c r="D56" i="42"/>
  <c r="D55" i="42"/>
  <c r="H55" i="42" s="1"/>
  <c r="H54" i="42"/>
  <c r="D54" i="42"/>
  <c r="D53" i="42"/>
  <c r="H53" i="42" s="1"/>
  <c r="H52" i="42"/>
  <c r="D52" i="42"/>
  <c r="D51" i="42"/>
  <c r="H51" i="42" s="1"/>
  <c r="H50" i="42"/>
  <c r="D50" i="42"/>
  <c r="D49" i="42"/>
  <c r="H49" i="42" s="1"/>
  <c r="H48" i="42"/>
  <c r="D48" i="42"/>
  <c r="D47" i="42"/>
  <c r="H47" i="42" s="1"/>
  <c r="H45" i="42" s="1"/>
  <c r="H46" i="42"/>
  <c r="D46" i="42"/>
  <c r="M45" i="42"/>
  <c r="L45" i="42"/>
  <c r="K45" i="42"/>
  <c r="J45" i="42"/>
  <c r="I45" i="42"/>
  <c r="G45" i="42"/>
  <c r="F45" i="42"/>
  <c r="E45" i="42"/>
  <c r="D45" i="42"/>
  <c r="C45" i="42"/>
  <c r="B45" i="42"/>
  <c r="D44" i="42"/>
  <c r="H44" i="42" s="1"/>
  <c r="H43" i="42"/>
  <c r="D43" i="42"/>
  <c r="D42" i="42"/>
  <c r="H42" i="42" s="1"/>
  <c r="H41" i="42"/>
  <c r="D41" i="42"/>
  <c r="D40" i="42"/>
  <c r="H40" i="42" s="1"/>
  <c r="H39" i="42"/>
  <c r="D39" i="42"/>
  <c r="D38" i="42"/>
  <c r="H38" i="42" s="1"/>
  <c r="H37" i="42"/>
  <c r="D37" i="42"/>
  <c r="D36" i="42"/>
  <c r="H36" i="42" s="1"/>
  <c r="H35" i="42"/>
  <c r="D35" i="42"/>
  <c r="M34" i="42"/>
  <c r="L34" i="42"/>
  <c r="K34" i="42"/>
  <c r="J34" i="42"/>
  <c r="I34" i="42"/>
  <c r="G34" i="42"/>
  <c r="F34" i="42"/>
  <c r="E34" i="42"/>
  <c r="D34" i="42"/>
  <c r="C34" i="42"/>
  <c r="B34" i="42"/>
  <c r="D33" i="42"/>
  <c r="H33" i="42" s="1"/>
  <c r="H32" i="42"/>
  <c r="D32" i="42"/>
  <c r="D31" i="42"/>
  <c r="H31" i="42" s="1"/>
  <c r="H30" i="42"/>
  <c r="D30" i="42"/>
  <c r="D29" i="42"/>
  <c r="H29" i="42" s="1"/>
  <c r="H28" i="42"/>
  <c r="D28" i="42"/>
  <c r="D27" i="42"/>
  <c r="H27" i="42" s="1"/>
  <c r="H26" i="42"/>
  <c r="D26" i="42"/>
  <c r="D25" i="42"/>
  <c r="H25" i="42" s="1"/>
  <c r="H24" i="42"/>
  <c r="D24" i="42"/>
  <c r="D23" i="42"/>
  <c r="D22" i="42" s="1"/>
  <c r="M22" i="42"/>
  <c r="L22" i="42"/>
  <c r="K22" i="42"/>
  <c r="J22" i="42"/>
  <c r="I22" i="42"/>
  <c r="G22" i="42"/>
  <c r="F22" i="42"/>
  <c r="E22" i="42"/>
  <c r="C22" i="42"/>
  <c r="B22" i="42"/>
  <c r="H21" i="42"/>
  <c r="D21" i="42"/>
  <c r="D20" i="42"/>
  <c r="H20" i="42" s="1"/>
  <c r="H19" i="42"/>
  <c r="D19" i="42"/>
  <c r="D18" i="42"/>
  <c r="H18" i="42" s="1"/>
  <c r="H17" i="42"/>
  <c r="D17" i="42"/>
  <c r="D16" i="42"/>
  <c r="H16" i="42" s="1"/>
  <c r="H15" i="42"/>
  <c r="D15" i="42"/>
  <c r="D14" i="42"/>
  <c r="H14" i="42" s="1"/>
  <c r="H13" i="42"/>
  <c r="D13" i="42"/>
  <c r="D12" i="42"/>
  <c r="H12" i="42" s="1"/>
  <c r="H11" i="42"/>
  <c r="D11" i="42"/>
  <c r="D10" i="42"/>
  <c r="D9" i="42" s="1"/>
  <c r="M9" i="42"/>
  <c r="L9" i="42"/>
  <c r="K9" i="42"/>
  <c r="J9" i="42"/>
  <c r="I9" i="42"/>
  <c r="G9" i="42"/>
  <c r="F9" i="42"/>
  <c r="E9" i="42"/>
  <c r="C9" i="42"/>
  <c r="B9" i="42"/>
  <c r="D68" i="6"/>
  <c r="H68" i="6" s="1"/>
  <c r="D67" i="6"/>
  <c r="H67" i="6" s="1"/>
  <c r="D66" i="6"/>
  <c r="H66" i="6" s="1"/>
  <c r="D65" i="6"/>
  <c r="H65" i="6" s="1"/>
  <c r="D64" i="6"/>
  <c r="H64" i="6" s="1"/>
  <c r="D63" i="6"/>
  <c r="H63" i="6" s="1"/>
  <c r="D62" i="6"/>
  <c r="H62" i="6" s="1"/>
  <c r="D61" i="6"/>
  <c r="H61" i="6" s="1"/>
  <c r="D60" i="6"/>
  <c r="H60" i="6" s="1"/>
  <c r="D59" i="6"/>
  <c r="H59" i="6" s="1"/>
  <c r="D58" i="6"/>
  <c r="H58" i="6" s="1"/>
  <c r="D57" i="6"/>
  <c r="H57" i="6" s="1"/>
  <c r="D56" i="6"/>
  <c r="H56" i="6" s="1"/>
  <c r="D55" i="6"/>
  <c r="H55" i="6" s="1"/>
  <c r="D54" i="6"/>
  <c r="H54" i="6" s="1"/>
  <c r="D53" i="6"/>
  <c r="H53" i="6" s="1"/>
  <c r="D52" i="6"/>
  <c r="H52" i="6" s="1"/>
  <c r="D51" i="6"/>
  <c r="H51" i="6" s="1"/>
  <c r="M50" i="6"/>
  <c r="L50" i="6"/>
  <c r="K50" i="6"/>
  <c r="J50" i="6"/>
  <c r="I50" i="6"/>
  <c r="G50" i="6"/>
  <c r="F50" i="6"/>
  <c r="E50" i="6"/>
  <c r="D50" i="6"/>
  <c r="C50" i="6"/>
  <c r="B50" i="6"/>
  <c r="D49" i="6"/>
  <c r="H49" i="6" s="1"/>
  <c r="D48" i="6"/>
  <c r="H48" i="6" s="1"/>
  <c r="D47" i="6"/>
  <c r="H47" i="6" s="1"/>
  <c r="D46" i="6"/>
  <c r="H46" i="6" s="1"/>
  <c r="D45" i="6"/>
  <c r="H45" i="6" s="1"/>
  <c r="D44" i="6"/>
  <c r="H44" i="6" s="1"/>
  <c r="D43" i="6"/>
  <c r="H43" i="6" s="1"/>
  <c r="D42" i="6"/>
  <c r="H42" i="6" s="1"/>
  <c r="D41" i="6"/>
  <c r="H41" i="6" s="1"/>
  <c r="D40" i="6"/>
  <c r="H40" i="6" s="1"/>
  <c r="D39" i="6"/>
  <c r="H39" i="6" s="1"/>
  <c r="H38" i="6" s="1"/>
  <c r="M38" i="6"/>
  <c r="L38" i="6"/>
  <c r="K38" i="6"/>
  <c r="J38" i="6"/>
  <c r="I38" i="6"/>
  <c r="G38" i="6"/>
  <c r="F38" i="6"/>
  <c r="E38" i="6"/>
  <c r="C38" i="6"/>
  <c r="B38" i="6"/>
  <c r="D37" i="6"/>
  <c r="H37" i="6" s="1"/>
  <c r="D36" i="6"/>
  <c r="H36" i="6" s="1"/>
  <c r="D35" i="6"/>
  <c r="H35" i="6" s="1"/>
  <c r="D34" i="6"/>
  <c r="H34" i="6" s="1"/>
  <c r="D33" i="6"/>
  <c r="H33" i="6" s="1"/>
  <c r="D32" i="6"/>
  <c r="H32" i="6" s="1"/>
  <c r="D31" i="6"/>
  <c r="H31" i="6" s="1"/>
  <c r="D30" i="6"/>
  <c r="H30" i="6" s="1"/>
  <c r="D29" i="6"/>
  <c r="H29" i="6" s="1"/>
  <c r="D28" i="6"/>
  <c r="H28" i="6" s="1"/>
  <c r="D27" i="6"/>
  <c r="H27" i="6" s="1"/>
  <c r="D26" i="6"/>
  <c r="H26" i="6" s="1"/>
  <c r="D25" i="6"/>
  <c r="H25" i="6" s="1"/>
  <c r="D24" i="6"/>
  <c r="H24" i="6" s="1"/>
  <c r="D23" i="6"/>
  <c r="H23" i="6" s="1"/>
  <c r="D22" i="6"/>
  <c r="H22" i="6" s="1"/>
  <c r="D21" i="6"/>
  <c r="H21" i="6" s="1"/>
  <c r="D20" i="6"/>
  <c r="H20" i="6" s="1"/>
  <c r="D19" i="6"/>
  <c r="H19" i="6" s="1"/>
  <c r="M18" i="6"/>
  <c r="L18" i="6"/>
  <c r="K18" i="6"/>
  <c r="J18" i="6"/>
  <c r="I18" i="6"/>
  <c r="G18" i="6"/>
  <c r="F18" i="6"/>
  <c r="E18" i="6"/>
  <c r="D18" i="6"/>
  <c r="C18" i="6"/>
  <c r="B18" i="6"/>
  <c r="D17" i="6"/>
  <c r="H17" i="6" s="1"/>
  <c r="D16" i="6"/>
  <c r="H16" i="6" s="1"/>
  <c r="D15" i="6"/>
  <c r="H15" i="6" s="1"/>
  <c r="D14" i="6"/>
  <c r="H14" i="6" s="1"/>
  <c r="D13" i="6"/>
  <c r="H13" i="6" s="1"/>
  <c r="D12" i="6"/>
  <c r="H12" i="6" s="1"/>
  <c r="D11" i="6"/>
  <c r="H11" i="6" s="1"/>
  <c r="M10" i="6"/>
  <c r="L10" i="6"/>
  <c r="K10" i="6"/>
  <c r="J10" i="6"/>
  <c r="I10" i="6"/>
  <c r="G10" i="6"/>
  <c r="F10" i="6"/>
  <c r="E10" i="6"/>
  <c r="C10" i="6"/>
  <c r="B10" i="6"/>
  <c r="C9" i="23" l="1"/>
  <c r="I9" i="23" s="1"/>
  <c r="H10" i="23"/>
  <c r="I11" i="23"/>
  <c r="H14" i="23"/>
  <c r="I15" i="23"/>
  <c r="H18" i="23"/>
  <c r="I19" i="23"/>
  <c r="H22" i="23"/>
  <c r="I23" i="23"/>
  <c r="D41" i="37"/>
  <c r="G34" i="37"/>
  <c r="E34" i="37" s="1"/>
  <c r="D34" i="37" s="1"/>
  <c r="I34" i="37"/>
  <c r="H34" i="37" s="1"/>
  <c r="D6" i="20"/>
  <c r="C6" i="20" s="1"/>
  <c r="E15" i="47"/>
  <c r="E6" i="47"/>
  <c r="E13" i="46"/>
  <c r="E6" i="46"/>
  <c r="E21" i="45"/>
  <c r="E6" i="45"/>
  <c r="E12" i="45"/>
  <c r="E7" i="40"/>
  <c r="E13" i="40"/>
  <c r="E20" i="40"/>
  <c r="H25" i="44"/>
  <c r="H10" i="44"/>
  <c r="H9" i="44" s="1"/>
  <c r="H9" i="43"/>
  <c r="H24" i="43"/>
  <c r="H23" i="43" s="1"/>
  <c r="H43" i="43"/>
  <c r="H42" i="43" s="1"/>
  <c r="H34" i="42"/>
  <c r="H10" i="42"/>
  <c r="H9" i="42" s="1"/>
  <c r="H23" i="42"/>
  <c r="H22" i="42" s="1"/>
  <c r="H58" i="42"/>
  <c r="H57" i="42" s="1"/>
  <c r="H10" i="6"/>
  <c r="H50" i="6"/>
  <c r="H18" i="6"/>
  <c r="D10" i="6"/>
  <c r="D38" i="6"/>
  <c r="H9" i="2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001136gmon</author>
  </authors>
  <commentList>
    <comment ref="B35" authorId="0" shapeId="0" xr:uid="{1DCDEF68-7AFD-4973-B63D-F8F1236C2816}">
      <text>
        <r>
          <rPr>
            <b/>
            <sz val="9"/>
            <color indexed="81"/>
            <rFont val="Tahoma"/>
            <family val="2"/>
            <charset val="238"/>
          </rPr>
          <t>001136gmon:</t>
        </r>
        <r>
          <rPr>
            <sz val="9"/>
            <color indexed="81"/>
            <rFont val="Tahoma"/>
            <family val="2"/>
            <charset val="238"/>
          </rPr>
          <t xml:space="preserve">
poj. 849 m-c ale + 3 m-za na izbie chorych dla DMiD= 852</t>
        </r>
      </text>
    </comment>
    <comment ref="B36" authorId="0" shapeId="0" xr:uid="{90728319-7C7E-4695-8DD6-FE4F0CEF7E39}">
      <text>
        <r>
          <rPr>
            <b/>
            <sz val="9"/>
            <color indexed="81"/>
            <rFont val="Tahoma"/>
            <family val="2"/>
            <charset val="238"/>
          </rPr>
          <t>001136gmon:</t>
        </r>
        <r>
          <rPr>
            <sz val="9"/>
            <color indexed="81"/>
            <rFont val="Tahoma"/>
            <family val="2"/>
            <charset val="238"/>
          </rPr>
          <t xml:space="preserve">
poj. 26 m-c ale minus 3 m-ca na izbie chorych, które znajdują się na terenie ZK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001136gmon</author>
  </authors>
  <commentList>
    <comment ref="J21" authorId="0" shapeId="0" xr:uid="{00000000-0006-0000-0800-000001000000}">
      <text>
        <r>
          <rPr>
            <b/>
            <sz val="9"/>
            <color indexed="81"/>
            <rFont val="Tahoma"/>
            <family val="2"/>
            <charset val="238"/>
          </rPr>
          <t>001136gmon:</t>
        </r>
        <r>
          <rPr>
            <sz val="9"/>
            <color indexed="81"/>
            <rFont val="Tahoma"/>
            <family val="2"/>
            <charset val="238"/>
          </rPr>
          <t xml:space="preserve">
dane Agnieszka Crystal</t>
        </r>
      </text>
    </comment>
  </commentList>
</comments>
</file>

<file path=xl/sharedStrings.xml><?xml version="1.0" encoding="utf-8"?>
<sst xmlns="http://schemas.openxmlformats.org/spreadsheetml/2006/main" count="1845" uniqueCount="1039">
  <si>
    <t xml:space="preserve">            państwa w charakterze świadka w toczącym się postępowaniu karnym oraz osadzeni, którzy nie powrócili do AŚ/ZK lub zbiegli</t>
  </si>
  <si>
    <t>OZ Dobrowo</t>
  </si>
  <si>
    <t>wyłączone</t>
  </si>
  <si>
    <t>dom dla matki i dziecka</t>
  </si>
  <si>
    <t xml:space="preserve">Ogółem </t>
  </si>
  <si>
    <t>Skazani i ukarani, wobec których zastosowano</t>
  </si>
  <si>
    <t>tymczasowe aresztowanie w innej sprawie</t>
  </si>
  <si>
    <t>- art.153 § 2-</t>
  </si>
  <si>
    <t>"Wykonanie kary pozbawienia wolności w wypadku choroby psychicznej lub innej ciężkiej choroby uniemożliwiającej wykonanie kary sąd odracza do czasu ustania przeszkody"</t>
  </si>
  <si>
    <t>-art. 68 § 1 -</t>
  </si>
  <si>
    <t>-art. 65 § 1 -</t>
  </si>
  <si>
    <t>M -</t>
  </si>
  <si>
    <t>P -</t>
  </si>
  <si>
    <t>R -</t>
  </si>
  <si>
    <t xml:space="preserve"> </t>
  </si>
  <si>
    <t>TABL. 10</t>
  </si>
  <si>
    <t>Ucieczki z terenu jednostki typu zamkniętego</t>
  </si>
  <si>
    <t>Ucieczki z terenu jednostki typu półotwartego</t>
  </si>
  <si>
    <t>TABL. 1</t>
  </si>
  <si>
    <t>Tymczasowo aresztowani, skazani i ukarani</t>
  </si>
  <si>
    <t>Wyszczególnienie</t>
  </si>
  <si>
    <t>Przyrost</t>
  </si>
  <si>
    <t>OGÓŁEM</t>
  </si>
  <si>
    <t>w tym kobiety</t>
  </si>
  <si>
    <t>Tymczasowo aresztowani</t>
  </si>
  <si>
    <t>Skazani</t>
  </si>
  <si>
    <t>Ukarani</t>
  </si>
  <si>
    <t>Nazwa okręgu</t>
  </si>
  <si>
    <t>Razem</t>
  </si>
  <si>
    <t>Tymczas.</t>
  </si>
  <si>
    <t>Areszt.</t>
  </si>
  <si>
    <t>Ogółem</t>
  </si>
  <si>
    <t>Białystok</t>
  </si>
  <si>
    <t>Bydgoszcz</t>
  </si>
  <si>
    <t>Gdańsk</t>
  </si>
  <si>
    <t>Katowice</t>
  </si>
  <si>
    <t>Koszalin</t>
  </si>
  <si>
    <t>Kraków</t>
  </si>
  <si>
    <t>Lublin</t>
  </si>
  <si>
    <t>Łódź</t>
  </si>
  <si>
    <t>Olsztyn</t>
  </si>
  <si>
    <t>Opole</t>
  </si>
  <si>
    <t>Poznań</t>
  </si>
  <si>
    <t>Rzeszów</t>
  </si>
  <si>
    <t>Szczecin</t>
  </si>
  <si>
    <t>Warszawa</t>
  </si>
  <si>
    <t>Wrocław</t>
  </si>
  <si>
    <t>Nazwa jednostki</t>
  </si>
  <si>
    <t>Pojem-</t>
  </si>
  <si>
    <t>Liczba</t>
  </si>
  <si>
    <t xml:space="preserve">Liczba </t>
  </si>
  <si>
    <t>%</t>
  </si>
  <si>
    <t>ność</t>
  </si>
  <si>
    <t>osadzonych</t>
  </si>
  <si>
    <t>Przetran-</t>
  </si>
  <si>
    <t>Przyjęci</t>
  </si>
  <si>
    <t>Zwolnieni</t>
  </si>
  <si>
    <t>ewiden-</t>
  </si>
  <si>
    <t>Tymcz.</t>
  </si>
  <si>
    <t>faktyczna</t>
  </si>
  <si>
    <t>sporto-</t>
  </si>
  <si>
    <t>i inni</t>
  </si>
  <si>
    <t>cyjna</t>
  </si>
  <si>
    <t>wani</t>
  </si>
  <si>
    <t>ubyli</t>
  </si>
  <si>
    <t>OKRĘG BIAŁOSTOCKI</t>
  </si>
  <si>
    <t>AŚ Białystok</t>
  </si>
  <si>
    <t>AŚ Hajnówka</t>
  </si>
  <si>
    <t>AŚ Suwałki</t>
  </si>
  <si>
    <t>OKRĘG BYDGOSKI</t>
  </si>
  <si>
    <t>AŚ Bydgoszcz</t>
  </si>
  <si>
    <t>szpital</t>
  </si>
  <si>
    <t>OZ Bydgoszcz</t>
  </si>
  <si>
    <t>OTZS Sucha</t>
  </si>
  <si>
    <t>ZK Koronowo</t>
  </si>
  <si>
    <t>ZK Potulice</t>
  </si>
  <si>
    <t>OZ Potulice</t>
  </si>
  <si>
    <t>OZ Strzelewo</t>
  </si>
  <si>
    <t>ZK Włocławek</t>
  </si>
  <si>
    <t>OKRĘG GDAŃSKI</t>
  </si>
  <si>
    <t>AŚ Elbląg</t>
  </si>
  <si>
    <t>AŚ Gdańsk</t>
  </si>
  <si>
    <t>AŚ Wejherowo</t>
  </si>
  <si>
    <t>AŚ Starogard Gdański</t>
  </si>
  <si>
    <t>ZK Kwidzyn</t>
  </si>
  <si>
    <t>ZK Sztum</t>
  </si>
  <si>
    <t>OKRĘG KATOWICKI</t>
  </si>
  <si>
    <t>AŚ Bytom</t>
  </si>
  <si>
    <t>AŚ Częstochowa</t>
  </si>
  <si>
    <t>OZ Wąsosz</t>
  </si>
  <si>
    <t>AŚ Gliwice</t>
  </si>
  <si>
    <t>AŚ Katowice</t>
  </si>
  <si>
    <t>AŚ Mysłowice</t>
  </si>
  <si>
    <t>AŚ Sosnowiec</t>
  </si>
  <si>
    <t>AŚ Tarnowskie Góry</t>
  </si>
  <si>
    <t>ZK Cieszyn</t>
  </si>
  <si>
    <t>ZK Herby</t>
  </si>
  <si>
    <t>ZK Jastrzębie Zdrój</t>
  </si>
  <si>
    <t>ZK Racibórz</t>
  </si>
  <si>
    <t>ZK Wojkowice</t>
  </si>
  <si>
    <t>OKRĘG KOSZALIŃSKI</t>
  </si>
  <si>
    <t>AŚ Koszalin</t>
  </si>
  <si>
    <t>AŚ Słupsk</t>
  </si>
  <si>
    <t>OZ Ustka</t>
  </si>
  <si>
    <t>ZK Czarne</t>
  </si>
  <si>
    <t>ZK Stare Borne</t>
  </si>
  <si>
    <t>OZ Opatówek</t>
  </si>
  <si>
    <t>OKRĘG KRAKOWSKI</t>
  </si>
  <si>
    <t>AŚ Kielce</t>
  </si>
  <si>
    <t>AŚ Kraków</t>
  </si>
  <si>
    <t>ZK Nowy Sącz</t>
  </si>
  <si>
    <t>ZK Nowy Wiśnicz</t>
  </si>
  <si>
    <t>ZK Pińczów</t>
  </si>
  <si>
    <t>ZK Tarnów</t>
  </si>
  <si>
    <t>ZK Trzebinia</t>
  </si>
  <si>
    <t>ZK Wadowice</t>
  </si>
  <si>
    <t>OKRĘG LUBELSKI</t>
  </si>
  <si>
    <t>AŚ Krasnystaw</t>
  </si>
  <si>
    <t>AŚ Lublin</t>
  </si>
  <si>
    <t>ZK Biała Podlaska</t>
  </si>
  <si>
    <t>ZK Chełm</t>
  </si>
  <si>
    <t>ZK Hrubieszów</t>
  </si>
  <si>
    <t>ZK Włodawa</t>
  </si>
  <si>
    <t>ZK Zamość</t>
  </si>
  <si>
    <t>OKRĘG ŁÓDZKI</t>
  </si>
  <si>
    <t>AŚ Łódź</t>
  </si>
  <si>
    <t>AŚ Piotrków Trybunalski</t>
  </si>
  <si>
    <t>OZ Golesze</t>
  </si>
  <si>
    <t>OTZS Sulejów</t>
  </si>
  <si>
    <t>ZK Garbalin</t>
  </si>
  <si>
    <t>ZK Łowicz</t>
  </si>
  <si>
    <t>ZK Płock</t>
  </si>
  <si>
    <t>ZK Sieradz</t>
  </si>
  <si>
    <t>OZ Sieradz</t>
  </si>
  <si>
    <t>OKRĘG OLSZTYŃSKI</t>
  </si>
  <si>
    <t>AŚ Olsztyn</t>
  </si>
  <si>
    <t>OZ Olsztyn</t>
  </si>
  <si>
    <t>ZK Barczewo</t>
  </si>
  <si>
    <t>ZK Iława</t>
  </si>
  <si>
    <t>ZK Kamińsk</t>
  </si>
  <si>
    <t>OKRĘG OPOLSKI</t>
  </si>
  <si>
    <t>AŚ Opole</t>
  </si>
  <si>
    <t>ZK Brzeg</t>
  </si>
  <si>
    <t>ZK Głubczyce</t>
  </si>
  <si>
    <t>ZK Kluczbork</t>
  </si>
  <si>
    <t>ZK Nysa</t>
  </si>
  <si>
    <t>OKRĘG POZNAŃSKI</t>
  </si>
  <si>
    <t>AŚ Ostrów Wielkopolski</t>
  </si>
  <si>
    <t>AŚ Poznań</t>
  </si>
  <si>
    <t>OZ Poznań</t>
  </si>
  <si>
    <t>OZ Rosnowo</t>
  </si>
  <si>
    <t>AŚ Zielona Góra</t>
  </si>
  <si>
    <t>ZK Gębarzewo</t>
  </si>
  <si>
    <t>ZK Krzywaniec</t>
  </si>
  <si>
    <t>ZK Rawicz</t>
  </si>
  <si>
    <t>ZK Wronki</t>
  </si>
  <si>
    <t>OKRĘG RZESZOWSKI</t>
  </si>
  <si>
    <t>OZ Chmielów</t>
  </si>
  <si>
    <t>ZK Dębica</t>
  </si>
  <si>
    <t>ZK Jasło</t>
  </si>
  <si>
    <t>ZK Łupków</t>
  </si>
  <si>
    <t>OZ Moszczaniec</t>
  </si>
  <si>
    <t>ZK Przemyśl</t>
  </si>
  <si>
    <t>ZK Rzeszów</t>
  </si>
  <si>
    <t>OZ Jabłonki</t>
  </si>
  <si>
    <t>OZ Średnia Wieś</t>
  </si>
  <si>
    <t>OKRĘG SZCZECIŃSKI</t>
  </si>
  <si>
    <t>AŚ Międzyrzecz</t>
  </si>
  <si>
    <t>AŚ Szczecin</t>
  </si>
  <si>
    <t>ZK Goleniów</t>
  </si>
  <si>
    <t>ZK Gorzów Wielkopolski</t>
  </si>
  <si>
    <t>OZ Słońsk</t>
  </si>
  <si>
    <t>ZK Nowogard</t>
  </si>
  <si>
    <t>OKRĘG WARSZAWSKI</t>
  </si>
  <si>
    <t>AŚ Grójec</t>
  </si>
  <si>
    <t>AŚ Radom</t>
  </si>
  <si>
    <t>OZ Radom</t>
  </si>
  <si>
    <t>AŚ W - wa Grochów</t>
  </si>
  <si>
    <t>AŚ W - wa Służewiec</t>
  </si>
  <si>
    <t>ZK Siedlce</t>
  </si>
  <si>
    <t>OZ Pionki</t>
  </si>
  <si>
    <t>OKRĘG WROCŁAWSKI</t>
  </si>
  <si>
    <t>AŚ Dzierżoniów</t>
  </si>
  <si>
    <t>AŚ Jelenia Góra</t>
  </si>
  <si>
    <t>AŚ Świdnica</t>
  </si>
  <si>
    <t>ZK Głogów</t>
  </si>
  <si>
    <t>ZK Kłodzko</t>
  </si>
  <si>
    <t>ZK Strzelin</t>
  </si>
  <si>
    <t>ZK Wołów</t>
  </si>
  <si>
    <t>OTZS Golina</t>
  </si>
  <si>
    <t>OGÓŁEM PRZYBYLI</t>
  </si>
  <si>
    <t>tymczasowo aresztowani</t>
  </si>
  <si>
    <t>skazani</t>
  </si>
  <si>
    <t>ukarani</t>
  </si>
  <si>
    <t>OGÓŁEM UBYLI</t>
  </si>
  <si>
    <t>L.p</t>
  </si>
  <si>
    <t>Obywatelstwo</t>
  </si>
  <si>
    <t>areszt.</t>
  </si>
  <si>
    <t>Litwa</t>
  </si>
  <si>
    <t>Łotwa</t>
  </si>
  <si>
    <t>Algieria</t>
  </si>
  <si>
    <t>Mołdawia</t>
  </si>
  <si>
    <t>Armenia</t>
  </si>
  <si>
    <t>Niemcy</t>
  </si>
  <si>
    <t>Azerbejdżan</t>
  </si>
  <si>
    <t>Białoruś</t>
  </si>
  <si>
    <t>Rosja</t>
  </si>
  <si>
    <t>Rumunia</t>
  </si>
  <si>
    <t>Bułgaria</t>
  </si>
  <si>
    <t>Czechy</t>
  </si>
  <si>
    <t>Turcja</t>
  </si>
  <si>
    <t>Gruzja</t>
  </si>
  <si>
    <t>Ukraina</t>
  </si>
  <si>
    <t>Wietnam</t>
  </si>
  <si>
    <t>Miejsce zatrudnienia</t>
  </si>
  <si>
    <t>Przyrost:</t>
  </si>
  <si>
    <t>- produkcja nakładcza</t>
  </si>
  <si>
    <t>Niezatrudnieni oraz zatrudnieni nieodpłatnie</t>
  </si>
  <si>
    <t>w tym zatrudnieni</t>
  </si>
  <si>
    <t>- przebywania poza terenem AŚ , ZK*</t>
  </si>
  <si>
    <t>niezatrudnieni</t>
  </si>
  <si>
    <t>- drugiej sprawy śledczej**</t>
  </si>
  <si>
    <t>z powodu</t>
  </si>
  <si>
    <t>- niezdolności do pracy***</t>
  </si>
  <si>
    <t>- braku pracy</t>
  </si>
  <si>
    <t>- z innych przyczyn</t>
  </si>
  <si>
    <t>*** - trwale lub czasowo niezdolni do pracy , przebywający w szpitalu lub w izbie chorych,</t>
  </si>
  <si>
    <t>Zobowiązani</t>
  </si>
  <si>
    <t>Liczba zobowiązanych</t>
  </si>
  <si>
    <t>Kwota</t>
  </si>
  <si>
    <t>Średnia</t>
  </si>
  <si>
    <t>w tym</t>
  </si>
  <si>
    <t>potrąceń</t>
  </si>
  <si>
    <t>rata</t>
  </si>
  <si>
    <t>zatrud -</t>
  </si>
  <si>
    <t>( w zł )</t>
  </si>
  <si>
    <t>aliment.</t>
  </si>
  <si>
    <t>nieni</t>
  </si>
  <si>
    <t>Z mocy wyroku</t>
  </si>
  <si>
    <t>Powszechność zatrudnienia i wskaźnik bezrobocia wg okręgów, stan ewidencyjny</t>
  </si>
  <si>
    <t>Pow -</t>
  </si>
  <si>
    <t>Wskaźnik</t>
  </si>
  <si>
    <t>i ukarani</t>
  </si>
  <si>
    <t>szechność</t>
  </si>
  <si>
    <t>bezrobocia</t>
  </si>
  <si>
    <t>ogółem</t>
  </si>
  <si>
    <t>zatrudnienia</t>
  </si>
  <si>
    <t>z braku pracy</t>
  </si>
  <si>
    <t>Skazani i ukarani ogółem</t>
  </si>
  <si>
    <t xml:space="preserve">  % powszechności zatrudnienia</t>
  </si>
  <si>
    <t xml:space="preserve"> - niezatrudnieni z braku pracy</t>
  </si>
  <si>
    <t xml:space="preserve">             Liczba zatrudnionych</t>
  </si>
  <si>
    <t>Fundusz</t>
  </si>
  <si>
    <t>rubr. 4 w</t>
  </si>
  <si>
    <t>Średni</t>
  </si>
  <si>
    <t xml:space="preserve">                z tego :</t>
  </si>
  <si>
    <t>rob/godz.</t>
  </si>
  <si>
    <t>płac</t>
  </si>
  <si>
    <t>przeliczeniu</t>
  </si>
  <si>
    <t>płaca</t>
  </si>
  <si>
    <t>stawka</t>
  </si>
  <si>
    <t>czas pracy</t>
  </si>
  <si>
    <t>( * )</t>
  </si>
  <si>
    <t>tymczas.</t>
  </si>
  <si>
    <t>( w tyś. )</t>
  </si>
  <si>
    <t>brutto</t>
  </si>
  <si>
    <t>na pełne</t>
  </si>
  <si>
    <t>za rob/g</t>
  </si>
  <si>
    <t>osadzonego</t>
  </si>
  <si>
    <t>etaty **</t>
  </si>
  <si>
    <t>( 5/1 )</t>
  </si>
  <si>
    <t>( w godz. )</t>
  </si>
  <si>
    <t>( 5/4 )</t>
  </si>
  <si>
    <t>( 4/1 )</t>
  </si>
  <si>
    <t>Nazwa rejonu</t>
  </si>
  <si>
    <t>Ogółem zatrudnienie odpłatne</t>
  </si>
  <si>
    <t>produkcja nakładcza</t>
  </si>
  <si>
    <t>Ogółem zatrud. nieodpłatne</t>
  </si>
  <si>
    <t>uczestn.</t>
  </si>
  <si>
    <t>1.  UCIECZKI  DOKONANE</t>
  </si>
  <si>
    <t xml:space="preserve">      - pożar</t>
  </si>
  <si>
    <t>Nie ujęci</t>
  </si>
  <si>
    <t>Ujęci przez:</t>
  </si>
  <si>
    <t>Zgłosili</t>
  </si>
  <si>
    <t>SW</t>
  </si>
  <si>
    <t>Policję</t>
  </si>
  <si>
    <t>Inne</t>
  </si>
  <si>
    <t>się</t>
  </si>
  <si>
    <t>Z  TERENU</t>
  </si>
  <si>
    <t>- aresztu śledczego</t>
  </si>
  <si>
    <t>- zakładu karnego zamkn.</t>
  </si>
  <si>
    <t>- zakładu karnego półotw.</t>
  </si>
  <si>
    <t>- zakładu karnego otwartego</t>
  </si>
  <si>
    <t>SPOD  KONWOJU  SW</t>
  </si>
  <si>
    <t>Z  ZATRUDNIENIA</t>
  </si>
  <si>
    <t>- w zmniejsz. syst. konwoj.</t>
  </si>
  <si>
    <t>- bez konwojenta</t>
  </si>
  <si>
    <t>ucieczek</t>
  </si>
  <si>
    <t>Nazwa</t>
  </si>
  <si>
    <t>z tego:</t>
  </si>
  <si>
    <t xml:space="preserve"> jednostki</t>
  </si>
  <si>
    <t>uczest-</t>
  </si>
  <si>
    <t>tymcz.</t>
  </si>
  <si>
    <t>ników</t>
  </si>
  <si>
    <t>Nazwa  jednostki</t>
  </si>
  <si>
    <t>uczestników</t>
  </si>
  <si>
    <t>ZK Żytkowice</t>
  </si>
  <si>
    <t>OTZS Zwartowo</t>
  </si>
  <si>
    <t xml:space="preserve">                      RUCH  OSADZONYCH</t>
  </si>
  <si>
    <t xml:space="preserve">  Wytransportowani</t>
  </si>
  <si>
    <t>w tym konw.</t>
  </si>
  <si>
    <t>przez Policję</t>
  </si>
  <si>
    <t>- pracach publicznych</t>
  </si>
  <si>
    <t>- pracach porządkowych oraz pomocniczych</t>
  </si>
  <si>
    <t>Kobiety</t>
  </si>
  <si>
    <t xml:space="preserve">           -młodociani</t>
  </si>
  <si>
    <t xml:space="preserve">           -dorośli</t>
  </si>
  <si>
    <t xml:space="preserve">           -młodociane</t>
  </si>
  <si>
    <t xml:space="preserve">           -dorosłe</t>
  </si>
  <si>
    <t>TABL. 6</t>
  </si>
  <si>
    <t>Młodociani i dorośli w populacji osadzonych</t>
  </si>
  <si>
    <t>Mężczyźni</t>
  </si>
  <si>
    <t xml:space="preserve">           -programowany</t>
  </si>
  <si>
    <t xml:space="preserve">           -terapeutyczny</t>
  </si>
  <si>
    <t>Razem skazani</t>
  </si>
  <si>
    <t>kary</t>
  </si>
  <si>
    <t xml:space="preserve">           -zwykły</t>
  </si>
  <si>
    <t xml:space="preserve">    Grupa klasyfikacyjna M</t>
  </si>
  <si>
    <t>Razem ukarani</t>
  </si>
  <si>
    <t xml:space="preserve">    Grupa klasyfikacyjna P</t>
  </si>
  <si>
    <t xml:space="preserve">                Liczba</t>
  </si>
  <si>
    <t>Wyszczczególnienie</t>
  </si>
  <si>
    <t xml:space="preserve">    Grupa klasyfikacyjna R</t>
  </si>
  <si>
    <t>system</t>
  </si>
  <si>
    <t>wykonywania</t>
  </si>
  <si>
    <t>TABL. 33</t>
  </si>
  <si>
    <t>TABL. 34</t>
  </si>
  <si>
    <t>TABL. 35</t>
  </si>
  <si>
    <t>Ucieczki z zatrudnienia zewnętrznego - w pełnym systemie konwojowania</t>
  </si>
  <si>
    <t>TABL. 36</t>
  </si>
  <si>
    <t>Przyjęci i zwolnieni w miesiącu sprawozdawczym</t>
  </si>
  <si>
    <t>Razem - M</t>
  </si>
  <si>
    <t>Razem - R</t>
  </si>
  <si>
    <t>Razem - P</t>
  </si>
  <si>
    <t>populacji</t>
  </si>
  <si>
    <t>- w pełnym syst. konwoj.</t>
  </si>
  <si>
    <t>nieodpłatnie przy</t>
  </si>
  <si>
    <t>AŚ Wrocław</t>
  </si>
  <si>
    <t>kodeks karny wykonawczy z 1969 r.</t>
  </si>
  <si>
    <t>kodeks karny wykonawczy z 1997 r.</t>
  </si>
  <si>
    <t xml:space="preserve">ZK Nr 1 Grudziądz </t>
  </si>
  <si>
    <t xml:space="preserve">ZK Nr 1 Łódź </t>
  </si>
  <si>
    <t>ZK Nr 1 Strzelce Opolskie</t>
  </si>
  <si>
    <t xml:space="preserve">ZK Nr 1 Wrocław </t>
  </si>
  <si>
    <t>TABL. 37</t>
  </si>
  <si>
    <t>TABL. 38</t>
  </si>
  <si>
    <t>TABL. 39</t>
  </si>
  <si>
    <t>TABL. 40</t>
  </si>
  <si>
    <t>TABL. 41</t>
  </si>
  <si>
    <t xml:space="preserve">   wskaźnik bezrobocia w %</t>
  </si>
  <si>
    <t>**  - stosunek liczby przepracowanych roboczogodzin do normatywnej liczby godzin jakie osadzony</t>
  </si>
  <si>
    <t>*   - liczba osób figurujących na liście płac</t>
  </si>
  <si>
    <t>- przywięzienne spółki akcyjne lub spółki z o.o.</t>
  </si>
  <si>
    <t>przyw.spółki akcyjne lub z o.o.</t>
  </si>
  <si>
    <t>AŚ W - wa  Białołęka</t>
  </si>
  <si>
    <t>OZ Kikity</t>
  </si>
  <si>
    <t>OTZS - oddział tymczasowego zakwaterowania skazanych</t>
  </si>
  <si>
    <t>TABL. 19</t>
  </si>
  <si>
    <t xml:space="preserve">    ( upływ terminu TA )</t>
  </si>
  <si>
    <t xml:space="preserve">     - tymczasowo aresztowani</t>
  </si>
  <si>
    <t xml:space="preserve">     - skazani</t>
  </si>
  <si>
    <t xml:space="preserve">     - ukarani</t>
  </si>
  <si>
    <t xml:space="preserve">  - zmarli</t>
  </si>
  <si>
    <t xml:space="preserve">  - zdjęci z innych powodów</t>
  </si>
  <si>
    <t xml:space="preserve">  - zwolnieni na mocy decyzji organu</t>
  </si>
  <si>
    <t xml:space="preserve">    prowadzącego postępowanie karne</t>
  </si>
  <si>
    <t xml:space="preserve">  - zwolnieni na skutek ukończenia kary</t>
  </si>
  <si>
    <t xml:space="preserve">  - warunkowo przedterminowo zwolnieni</t>
  </si>
  <si>
    <t xml:space="preserve">  - zwolnieni na skutek uiszczeniu grzywny</t>
  </si>
  <si>
    <t xml:space="preserve">  - zwolnieni na przerwę w odbywaniu kary</t>
  </si>
  <si>
    <t>Tymczasowo aresztowani , skazani i ukarani zdjęci z ewidencji</t>
  </si>
  <si>
    <t>w miesiącu sprawozdawczym</t>
  </si>
  <si>
    <t>- zakładu karnego zamkniętego</t>
  </si>
  <si>
    <t>- zakładu karnego półotwartego</t>
  </si>
  <si>
    <t>Bezpaństwowiec</t>
  </si>
  <si>
    <t>Grecja</t>
  </si>
  <si>
    <t xml:space="preserve">      zakwalifikowani na oddział terapeutyczny</t>
  </si>
  <si>
    <t>*    - liczba osób figurujących na liście płac</t>
  </si>
  <si>
    <t>*   - ucieczki , niepowroty z przepustek , publiczne zakłady opieki zdrowotnej , pomieszczenia</t>
  </si>
  <si>
    <t xml:space="preserve">       policji </t>
  </si>
  <si>
    <t xml:space="preserve">stan </t>
  </si>
  <si>
    <t xml:space="preserve">liczba zakwalifikowań </t>
  </si>
  <si>
    <t xml:space="preserve">liczba odwołań </t>
  </si>
  <si>
    <t>do niebezpiecznych</t>
  </si>
  <si>
    <t>zakwalifikowanych</t>
  </si>
  <si>
    <t>Razem tymczasowo aresztowani</t>
  </si>
  <si>
    <t>kobiety</t>
  </si>
  <si>
    <t>mężczyźni</t>
  </si>
  <si>
    <t>wyrok prawomocny</t>
  </si>
  <si>
    <t>wyrok nieprawomocny</t>
  </si>
  <si>
    <t>Skazani na karę dożywotniego</t>
  </si>
  <si>
    <t xml:space="preserve">              stan w dniu:</t>
  </si>
  <si>
    <t xml:space="preserve">             stan w dniu:</t>
  </si>
  <si>
    <t xml:space="preserve">      pozbawienia wolności</t>
  </si>
  <si>
    <t xml:space="preserve">                                    z tego</t>
  </si>
  <si>
    <t xml:space="preserve">                   zatrudnieni</t>
  </si>
  <si>
    <t xml:space="preserve">        niezatrudnieni</t>
  </si>
  <si>
    <t>odpłatnie</t>
  </si>
  <si>
    <t>nieodpłatnie</t>
  </si>
  <si>
    <t>[(3+4)/2]</t>
  </si>
  <si>
    <t>(6/2)</t>
  </si>
  <si>
    <t>diagnostycznych</t>
  </si>
  <si>
    <t>wobec których zastosowano tymczasowe aresztowanie w innej sprawie</t>
  </si>
  <si>
    <t xml:space="preserve">      - z konwoju Policji</t>
  </si>
  <si>
    <t>oddział terapeutyczny</t>
  </si>
  <si>
    <t>ośrodek diagnostyczny</t>
  </si>
  <si>
    <t>ZK Czerwony Bór</t>
  </si>
  <si>
    <t>OZ Płoty</t>
  </si>
  <si>
    <t>OZ Bemowo</t>
  </si>
  <si>
    <t>OISW WROCŁAW</t>
  </si>
  <si>
    <t>OISW KATOWICE</t>
  </si>
  <si>
    <t>Pakistan</t>
  </si>
  <si>
    <t xml:space="preserve">   Z  TERENU</t>
  </si>
  <si>
    <t xml:space="preserve">   - aresztu śledczego</t>
  </si>
  <si>
    <t xml:space="preserve">   - zakładu karnego zamkniętego</t>
  </si>
  <si>
    <t xml:space="preserve">   - zakładu karnego półotwartego</t>
  </si>
  <si>
    <t xml:space="preserve">   - zakładu karnego otwartego</t>
  </si>
  <si>
    <t xml:space="preserve">   SPOD  KONWOJU  SW</t>
  </si>
  <si>
    <t xml:space="preserve">   - uzbrojonego:</t>
  </si>
  <si>
    <t xml:space="preserve">      - w pełnym systemie konwojowania</t>
  </si>
  <si>
    <t xml:space="preserve">      - w zmniejszonym systemie konwojowania</t>
  </si>
  <si>
    <t xml:space="preserve">   - nieuzbrojonego</t>
  </si>
  <si>
    <t xml:space="preserve">   - wzięcie zakładnika</t>
  </si>
  <si>
    <t xml:space="preserve">      - klęska żywiołowa</t>
  </si>
  <si>
    <t>Przygotow. ucieczki</t>
  </si>
  <si>
    <t>Usiłowanie ucieczki</t>
  </si>
  <si>
    <t>SPOD  UZBROJONEGO 
KONWOJU  SW</t>
  </si>
  <si>
    <t>- uzbrojonego:</t>
  </si>
  <si>
    <t xml:space="preserve">  - w pełnym sys.konw.</t>
  </si>
  <si>
    <t xml:space="preserve">  - w zmn. sys.konw.</t>
  </si>
  <si>
    <t>OZ Piława</t>
  </si>
  <si>
    <t>ZK Uherce Mineralne</t>
  </si>
  <si>
    <t>OZ Zamość</t>
  </si>
  <si>
    <t>-</t>
  </si>
  <si>
    <t>Wytransportowani w miesiącu sprawozdawczym</t>
  </si>
  <si>
    <t>lub celi aresztu śledczego lub zakładu karnego typu zamkniętego w warunkach</t>
  </si>
  <si>
    <t>Wytransportowani</t>
  </si>
  <si>
    <t>przez SW</t>
  </si>
  <si>
    <t>sądu I instancji</t>
  </si>
  <si>
    <t>Tymczasowo aresztowani  po wyroku</t>
  </si>
  <si>
    <t xml:space="preserve">        " Niebezpieczni "</t>
  </si>
  <si>
    <t xml:space="preserve">Skazani i ukarani </t>
  </si>
  <si>
    <t>Typ zakładu karnego</t>
  </si>
  <si>
    <t>odbywający karę:</t>
  </si>
  <si>
    <t>zamknięty</t>
  </si>
  <si>
    <t>półotwarty</t>
  </si>
  <si>
    <t>otwarty</t>
  </si>
  <si>
    <t>zwykłym</t>
  </si>
  <si>
    <t>w systemie:</t>
  </si>
  <si>
    <t>programowanym</t>
  </si>
  <si>
    <t>terapeutycznym</t>
  </si>
  <si>
    <t>Osadzeni przebywający w oddziałach terapeutycznych i ośrodkach</t>
  </si>
  <si>
    <t>TABL. 8</t>
  </si>
  <si>
    <t>TABL. 9</t>
  </si>
  <si>
    <t xml:space="preserve">w tym </t>
  </si>
  <si>
    <t xml:space="preserve">przerwie w </t>
  </si>
  <si>
    <t xml:space="preserve"> w kodeksie karnym wykonawczym z 1969 i 1997 roku</t>
  </si>
  <si>
    <t>Skazani i ukarani przebywający na przerwie w wykonaniu kary z powodu określonego</t>
  </si>
  <si>
    <t>skazani i ukarani</t>
  </si>
  <si>
    <t>przebywający na</t>
  </si>
  <si>
    <t>wykonaniu kary</t>
  </si>
  <si>
    <t>którym upłynął</t>
  </si>
  <si>
    <t>termin stawienia</t>
  </si>
  <si>
    <t>się do odbycia</t>
  </si>
  <si>
    <t>w tym:</t>
  </si>
  <si>
    <t>miejsca</t>
  </si>
  <si>
    <t>Słowacja</t>
  </si>
  <si>
    <t>Tymczasowo aresztowani po wyroku sądu I instancji oraz skazani i ukarani,</t>
  </si>
  <si>
    <t>Miesiąc :</t>
  </si>
  <si>
    <t>OISW ŁÓDŹ</t>
  </si>
  <si>
    <t>OISW SZCZECIN</t>
  </si>
  <si>
    <t>TABL. 7</t>
  </si>
  <si>
    <t>- kontrahenci pozawięzienni</t>
  </si>
  <si>
    <t>Holandia</t>
  </si>
  <si>
    <t>( * )    - obiekty zakwaterowania osadzonych modernizowane/remontowane lub nie posiadające pozwolenia na ich użytkowanie</t>
  </si>
  <si>
    <t>z pojemności*</t>
  </si>
  <si>
    <t>szpital ( *** )</t>
  </si>
  <si>
    <t>OISW BIAŁYSTOK</t>
  </si>
  <si>
    <t>Osoby, które nie stawiły się do odbycia kary</t>
  </si>
  <si>
    <t>pomimo upływu terminu</t>
  </si>
  <si>
    <t>Nigeria</t>
  </si>
  <si>
    <t xml:space="preserve"> - zatrudnienie odpłatne i nieodpłatne </t>
  </si>
  <si>
    <t>- umowa o pracę</t>
  </si>
  <si>
    <t>- umowa zlecenie, umowa o dzieło</t>
  </si>
  <si>
    <t>- inna podstawa prawna</t>
  </si>
  <si>
    <t>- prace porządkowe oraz pomocnicze wykonywane na rzecz</t>
  </si>
  <si>
    <t xml:space="preserve">  jednostek organizacyjnych SW</t>
  </si>
  <si>
    <t xml:space="preserve">- art.123a § 2 kkw </t>
  </si>
  <si>
    <t xml:space="preserve">  na rzecz jednostek organizacyjnych SW:</t>
  </si>
  <si>
    <t xml:space="preserve">- art.123a § 1 kkw </t>
  </si>
  <si>
    <t>umowa o pracę</t>
  </si>
  <si>
    <t>prace porząd. oraz pomocnicze na</t>
  </si>
  <si>
    <t>- art.123a § 1 kkw</t>
  </si>
  <si>
    <t>- art.123a § 2 kkw</t>
  </si>
  <si>
    <t>umowa o dzieło, umowa zlecenie</t>
  </si>
  <si>
    <t>inna podstawa prawna</t>
  </si>
  <si>
    <t>Serbia</t>
  </si>
  <si>
    <t>Izrael</t>
  </si>
  <si>
    <t>ZK Opole Lubelskie</t>
  </si>
  <si>
    <t>ZK Wierzchowo</t>
  </si>
  <si>
    <t>ZK Zaręba</t>
  </si>
  <si>
    <t>ZK Dubliny</t>
  </si>
  <si>
    <t>OISW KOSZALIN</t>
  </si>
  <si>
    <t>OISW RZESZÓW</t>
  </si>
  <si>
    <t>OISW WARSZAWA</t>
  </si>
  <si>
    <t>OZ Kalisz</t>
  </si>
  <si>
    <t>OISW LUBLIN</t>
  </si>
  <si>
    <t>OISW KRAKÓW</t>
  </si>
  <si>
    <t>OISW POZNAŃ</t>
  </si>
  <si>
    <t>OISW OPOLE</t>
  </si>
  <si>
    <t xml:space="preserve">OISW GDAŃSK </t>
  </si>
  <si>
    <t>OISW BYDGOSZCZ</t>
  </si>
  <si>
    <t>OISW OLSZTYN</t>
  </si>
  <si>
    <t xml:space="preserve">       </t>
  </si>
  <si>
    <t>% w dniu</t>
  </si>
  <si>
    <t>Stan w dniu</t>
  </si>
  <si>
    <t xml:space="preserve">Skazani i ukarani  według grup i podgrup klasyfikacyjnych </t>
  </si>
  <si>
    <t>TABL. 2.</t>
  </si>
  <si>
    <t>Osadzeni przebywający poza terenem**</t>
  </si>
  <si>
    <t>(4-7)</t>
  </si>
  <si>
    <t>( ** )  - osadzeni przebywający w zakładzie leczniczym poza AŚ lub ZK, w pomieszczeniach Policji, wydani do innego</t>
  </si>
  <si>
    <t>( *** )  - oddział ginekologiczno - położniczy filia szpitala AŚ w Bydgoszczy</t>
  </si>
  <si>
    <t>TABL. 4  Ogólne informacje o zaludnieniu aresztów śledczych i zakładów karnych</t>
  </si>
  <si>
    <t>Lp</t>
  </si>
  <si>
    <t>Pojemność w dniu</t>
  </si>
  <si>
    <t>Liczba osadzonych w dniu</t>
  </si>
  <si>
    <t>% zaludnienia w dniu</t>
  </si>
  <si>
    <t>Ewidencyjnie ogółem</t>
  </si>
  <si>
    <t>oddziały mieszkalne</t>
  </si>
  <si>
    <t>1)</t>
  </si>
  <si>
    <t>obiekty zakwaterowania osadzonych modernizowane / remontowane lub nie posiadajace pozwolenia na ich użytkowanie</t>
  </si>
  <si>
    <t>2)</t>
  </si>
  <si>
    <t>osadzeni przebywający w zakładzie leczniczym poza AŚ/ZK, w pomieszczeniach Policji, wydani w charakterze świadka do innego państwa</t>
  </si>
  <si>
    <t>oraz osadzeni, którzy nie powrócili do AŚ/ZK lub zbiegli</t>
  </si>
  <si>
    <t>3)</t>
  </si>
  <si>
    <t>4)</t>
  </si>
  <si>
    <t>izby chorych, cele izolacyjne, cele i oddziały dla "N", szpitale, domy dla matki i dziecka, oddziały tymczasowego zakwaterowania skazanych</t>
  </si>
  <si>
    <t>dodatkowe miejsca zakwaterowania, o których mowa w rozporządzeniu Ministra Sprawiedliwości z dnia 25 listopada 2009 r.</t>
  </si>
  <si>
    <t>Pojemność oddziału mieszkalnego</t>
  </si>
  <si>
    <t>Miejsca dodatkowe</t>
  </si>
  <si>
    <t>Liczba osadzonych w oddziale mieszkalnym</t>
  </si>
  <si>
    <t>% zaludnienia (4/(2+3)*100)</t>
  </si>
  <si>
    <t>TABL. 28</t>
  </si>
  <si>
    <t>TABL.14</t>
  </si>
  <si>
    <t>TABL. 21</t>
  </si>
  <si>
    <t>Wyroki z wyznaczonym przez sąd terminem stawienia się do odbycia kary</t>
  </si>
  <si>
    <t>Osoby, których wyroki dotyczą</t>
  </si>
  <si>
    <t>dla pojemności: wiersz 1 - wiersz 2; dla liczby osadzonych: wiersz 1 - wiersz 3</t>
  </si>
  <si>
    <t>Skazane</t>
  </si>
  <si>
    <t>Ukarane</t>
  </si>
  <si>
    <t xml:space="preserve">                                                            Spis treści</t>
  </si>
  <si>
    <t>strona</t>
  </si>
  <si>
    <t>TABL.   1</t>
  </si>
  <si>
    <t>Tymczasowo aresztowani , skazani i ukarani</t>
  </si>
  <si>
    <t>TABL.   2</t>
  </si>
  <si>
    <t>Osadzeni przebywający w poszczególnych okręgach - stan ewidencyjny</t>
  </si>
  <si>
    <t>TABL.   3</t>
  </si>
  <si>
    <t>Liczba tymczasowo aresztowanych, skazanych i ukaranych w poszczególnych</t>
  </si>
  <si>
    <t>AŚ i ZK i ruch osadzonych w miesiącu sprawozdawczym</t>
  </si>
  <si>
    <t>3 - 6</t>
  </si>
  <si>
    <t>TABL.   4</t>
  </si>
  <si>
    <t>Ogólne informacje o zaludnieniu aresztów śledczych i zakładów karnych</t>
  </si>
  <si>
    <t>7</t>
  </si>
  <si>
    <t>TABL.</t>
  </si>
  <si>
    <t>Zaludnienie oddziałów mieszkalnych w aresztach śledczych i zakładach karnych</t>
  </si>
  <si>
    <t>8 - 11</t>
  </si>
  <si>
    <t>TABL.   5</t>
  </si>
  <si>
    <t>TABL.   6</t>
  </si>
  <si>
    <t xml:space="preserve">Osadzeni przebywający w oddziałach terapeutycznych i ośrodkach </t>
  </si>
  <si>
    <t>TABL.   7</t>
  </si>
  <si>
    <t>Skazani z grupy M według systemu wykonywania kary</t>
  </si>
  <si>
    <t>TABL.   8</t>
  </si>
  <si>
    <t>Skazani z grupy P według systemu wykonywania kary</t>
  </si>
  <si>
    <t>TABL.   9</t>
  </si>
  <si>
    <t>Skazani z grupy R według systemu wykonywania kary</t>
  </si>
  <si>
    <t>Tymczasowo aresztowani, skazani i ukarani zdjęci z ewidencji</t>
  </si>
  <si>
    <t>TABL. 29</t>
  </si>
  <si>
    <t>Cudzoziemcy przebywający w aresztach śledczych i zakładach karnych</t>
  </si>
  <si>
    <t>TABL. 30</t>
  </si>
  <si>
    <t xml:space="preserve">Skazani i ukarani przebywający na przerwie w wykonywaniu kary </t>
  </si>
  <si>
    <t>TABL. 31</t>
  </si>
  <si>
    <t xml:space="preserve">Tymczasowo aresztowani po wyroku sądu I instancji, oraz skazani i ukarani, </t>
  </si>
  <si>
    <t>Wyroki z wyznaczonym terminem stawienia się do odbycia kary</t>
  </si>
  <si>
    <t>Osadzeni zakwalifikowani jako wymagający osadzenia w wyznaczonym oddziale</t>
  </si>
  <si>
    <t>zapewniających wzmożoną ochronę społeczeństwa i bezpieczeństwa aresztu</t>
  </si>
  <si>
    <t>lub zakładu ("niebezpieczni")</t>
  </si>
  <si>
    <t>Skazani na karę dożywotniego pozbawienia wolności</t>
  </si>
  <si>
    <t>TABL. 32</t>
  </si>
  <si>
    <t>Zatrudnienie odpłatne osadzonych</t>
  </si>
  <si>
    <t>Skazani i ukarani niezatrudnieni oraz zatrudnieni  nieodpłatnie</t>
  </si>
  <si>
    <t>Osadzeni zobowiązani do świadczeń alimentacyjnych</t>
  </si>
  <si>
    <t>Powszechność zatrudnienienia i wskaźnik bezrobocia według okręgów</t>
  </si>
  <si>
    <t>Powszechność zatrudnienienia i wskaźnik bezrobocia skazanych i ukaranych</t>
  </si>
  <si>
    <t>Zatrudnienie osadzonych według okręgów</t>
  </si>
  <si>
    <t>Zatrudnienie osadzonych według miejsc zatrudnienia</t>
  </si>
  <si>
    <t>stanu bezpieczeństwa</t>
  </si>
  <si>
    <t xml:space="preserve">Osadzeni, którzy dokonali ucieczki, ujęci i nieujęci w okresie </t>
  </si>
  <si>
    <t>TABL. 42</t>
  </si>
  <si>
    <t>Przygotowanie ucieczki i usiłowanie jej dokonania</t>
  </si>
  <si>
    <t>TABL. 43</t>
  </si>
  <si>
    <t>TABL. 44</t>
  </si>
  <si>
    <t>TABL. 45</t>
  </si>
  <si>
    <t>Ucieczki z terenu jednostki typu otwartego</t>
  </si>
  <si>
    <t>TABL. 49</t>
  </si>
  <si>
    <t>TABL. 50</t>
  </si>
  <si>
    <t>Ucieczki z zatrudnienia zewnętrznego - w zmniejszonym systemie</t>
  </si>
  <si>
    <t>konwojowania</t>
  </si>
  <si>
    <t>TABL. 51</t>
  </si>
  <si>
    <t>MIESIĘCZNA</t>
  </si>
  <si>
    <t>INFORMACJA  STATYSTYCZNA</t>
  </si>
  <si>
    <t>Samowolne oddalenia z zatrudnienia zewnętrznego - bez konwojenta</t>
  </si>
  <si>
    <t>oddaleń</t>
  </si>
  <si>
    <t xml:space="preserve">WARSZAWA </t>
  </si>
  <si>
    <t>Opracowały:</t>
  </si>
  <si>
    <t xml:space="preserve">   - zagrożenia zewnętrzne i inne uznane przez Dyrektora</t>
  </si>
  <si>
    <t xml:space="preserve">   - samowolne oddalenie się osadzonego</t>
  </si>
  <si>
    <t>MINISTERSTWO  SPRAWIEDLIWOŚCI</t>
  </si>
  <si>
    <t>CENTRALNY ZARZĄD SŁUŻBY WIĘZIENNEJ</t>
  </si>
  <si>
    <t>Libia</t>
  </si>
  <si>
    <t>OZ Wałowice</t>
  </si>
  <si>
    <t>faktyczne zaludnienie oddziałów mieszkalnych po uwzględnieniu dodatkowych miejsc zakwaterowania</t>
  </si>
  <si>
    <t xml:space="preserve">*Osoby, które w aktualnym pobycie odbywają karę oraz osoby, które w aktualnym pobycie będą </t>
  </si>
  <si>
    <t>odbywać ją w przyszłości</t>
  </si>
  <si>
    <t>z tego</t>
  </si>
  <si>
    <t xml:space="preserve">- art. 153 § 1 w zw. z art. 150 § 1- </t>
  </si>
  <si>
    <t>TABL. 22</t>
  </si>
  <si>
    <t>Osadzeni na mocy Ustawy o przeciwdziałaniu narkomanii z 1997r. oraz 2005 r.</t>
  </si>
  <si>
    <t>Dorośli</t>
  </si>
  <si>
    <t>Młodociani</t>
  </si>
  <si>
    <t>Ustawa o przeciwdziałaniu narkomanii z 1997 r.</t>
  </si>
  <si>
    <t>Ustawa o przeciwdziałaniu narkomanii z 2005 r.</t>
  </si>
  <si>
    <t>Uwzglęniono osoby, wobec których aktualnie wykonywane są orzeczenia za popełnienie przestępstw określonych w ww. ustawach</t>
  </si>
  <si>
    <t>Skazani i ukarani według grup i podgrup klasyfikacyjnych</t>
  </si>
  <si>
    <t>według aktualnego statusu prawnego</t>
  </si>
  <si>
    <t>Pozostałe zdarzenia nadzwyczajne</t>
  </si>
  <si>
    <t>Zestawienie zdarzeń nadzwyczajnych najistotniejszych dla oceny</t>
  </si>
  <si>
    <t xml:space="preserve">                                                                                                                                                                                                                                 </t>
  </si>
  <si>
    <t>zdarzeń</t>
  </si>
  <si>
    <t>Wykres 1</t>
  </si>
  <si>
    <t>Wykres 2</t>
  </si>
  <si>
    <t xml:space="preserve">   - bójka lub pobicie </t>
  </si>
  <si>
    <t xml:space="preserve">   - ucieczka lub usiłowanie ucieczki:</t>
  </si>
  <si>
    <t>2. kpt. Agnieszka Zientarska</t>
  </si>
  <si>
    <t>TABL. 15 Liczba skazanych, którym udzielono zezwolenia na odbycie kary w systemie</t>
  </si>
  <si>
    <t xml:space="preserve">                dozoru elektronicznego wg okręgów w miesiącu sprawozdawczym</t>
  </si>
  <si>
    <t>TABL. 16 Odbywający karę w SDE oraz zwolnieni z systemu dozoru elektronicznego</t>
  </si>
  <si>
    <t>Nazwa sądu</t>
  </si>
  <si>
    <t xml:space="preserve">Odbywający karę w SDE </t>
  </si>
  <si>
    <t>Zwolnieni z SDE w miesiącu sprawozdawczym</t>
  </si>
  <si>
    <t>apelacyjnego</t>
  </si>
  <si>
    <t>Liczba skazanych odbywających karę w AŚ/ZK, którym udzielono zezwolenia na odbycie kary w systemie DE</t>
  </si>
  <si>
    <t>TABL. 18</t>
  </si>
  <si>
    <t>TABL.20</t>
  </si>
  <si>
    <t>TABL. 23</t>
  </si>
  <si>
    <t>TABL. 24</t>
  </si>
  <si>
    <t>TABL. 27</t>
  </si>
  <si>
    <t xml:space="preserve">                      wg okręgów</t>
  </si>
  <si>
    <t>Skazani, którym udzielono zezwolenia na odbycie kary w systemie DE wg okręgów</t>
  </si>
  <si>
    <t>Odbywający karę w systemie DE oraz zwolnieni z systemu dozoru elektronicznego</t>
  </si>
  <si>
    <t>w miesiącu sprawozdawczym - wg obszarów właściwości sądów apelacyjnych</t>
  </si>
  <si>
    <r>
      <t>3</t>
    </r>
    <r>
      <rPr>
        <sz val="10"/>
        <rFont val="Arial"/>
        <family val="2"/>
        <charset val="238"/>
      </rPr>
      <t xml:space="preserve"> Dane prezentowane w tablicach nr 32 - 41 zostały przekazane przez Biuro Ochrony i Spraw Obronnych CZSW…</t>
    </r>
  </si>
  <si>
    <r>
      <t>Samowolne oddalenia z zatrudnienia zewnętrznego - bez konwojenta</t>
    </r>
    <r>
      <rPr>
        <vertAlign val="superscript"/>
        <sz val="10"/>
        <rFont val="Arial"/>
        <family val="2"/>
        <charset val="238"/>
      </rPr>
      <t xml:space="preserve">3 </t>
    </r>
    <r>
      <rPr>
        <sz val="10"/>
        <rFont val="Arial"/>
        <family val="2"/>
        <charset val="238"/>
      </rPr>
      <t>cd.</t>
    </r>
  </si>
  <si>
    <t>OZ Turawa</t>
  </si>
  <si>
    <t>OZ Stawiszyn</t>
  </si>
  <si>
    <t>- prace na cele charytatywne i OPP</t>
  </si>
  <si>
    <t>ZK Przytuły Stare</t>
  </si>
  <si>
    <t>OZ Zabłocie</t>
  </si>
  <si>
    <t>Nieustalone</t>
  </si>
  <si>
    <t>1. mjr Grażyna Mońka</t>
  </si>
  <si>
    <t>OZ Czersk</t>
  </si>
  <si>
    <t xml:space="preserve">o których mowa w rozporządzeniu Ministra Sprawiedliwości z dnia 25 listopada 2009 r. (Dz.U. Nr 202, poz.1564)*  </t>
  </si>
  <si>
    <t>inni*</t>
  </si>
  <si>
    <t>nieustalony*</t>
  </si>
  <si>
    <t xml:space="preserve">Osoby nowoprzyjęte i oczekujące na I - szą decyzję klasyfikacyjną </t>
  </si>
  <si>
    <t xml:space="preserve">* osoby nowoprzyjęte i oczekujące na I-szą decyzję klasyfikacyjną </t>
  </si>
  <si>
    <t>liczba osób, wobec których wydano decyzje przeludnieniowe w miesiącu sprawozdawczym</t>
  </si>
  <si>
    <t xml:space="preserve">   1. AŚ Grójec</t>
  </si>
  <si>
    <t>TABL.   22</t>
  </si>
  <si>
    <t>Estonia</t>
  </si>
  <si>
    <t>Kirgistan</t>
  </si>
  <si>
    <t>Egipt</t>
  </si>
  <si>
    <t>kontrahenci pozawięzienni</t>
  </si>
  <si>
    <t>OZ Grodków</t>
  </si>
  <si>
    <t xml:space="preserve">   - śmierć f-sza, prac., osadzonego lub ciężkie uszk. ciała</t>
  </si>
  <si>
    <t xml:space="preserve">    na skutek działania f-sza lub innej osoby albo psa służb.</t>
  </si>
  <si>
    <t xml:space="preserve">     za zdarzenia w tym:</t>
  </si>
  <si>
    <t xml:space="preserve">   - napaść na funkcjonariusza lub pracownika w służbie</t>
  </si>
  <si>
    <t xml:space="preserve">   - zachorowanie osadzonych</t>
  </si>
  <si>
    <t xml:space="preserve">   1. ZK Nr 1 Strzelce Op.</t>
  </si>
  <si>
    <t xml:space="preserve">   1. ZK Gorzów Wlkp.</t>
  </si>
  <si>
    <t xml:space="preserve">   2. OZ Choszczno</t>
  </si>
  <si>
    <t xml:space="preserve">o których mowa w rozporządzeniu Ministra Sprawiedliwości z dnia 25 listopada 2009 r. (Dz.U. Nr 202, poz.1564)  </t>
  </si>
  <si>
    <t>4. INNE ZDARZENIA</t>
  </si>
  <si>
    <t xml:space="preserve">   1. AŚ Szamotuły</t>
  </si>
  <si>
    <t xml:space="preserve">   1. ZK Nr 1 Wrocław</t>
  </si>
  <si>
    <t>Marzec 2014 r.</t>
  </si>
  <si>
    <t>01.01 - 31.03.14 r.</t>
  </si>
  <si>
    <t xml:space="preserve">   2. ZK Koziegłowy</t>
  </si>
  <si>
    <t xml:space="preserve">   2. OZ Bemowo</t>
  </si>
  <si>
    <t xml:space="preserve">   3.  OZ Grodzisk Maz.</t>
  </si>
  <si>
    <t xml:space="preserve">   2. ZK Nr 2 Wrocław</t>
  </si>
  <si>
    <t xml:space="preserve">   3. OZ Piława Dolna</t>
  </si>
  <si>
    <t>Warszawa, 11.04.2014 r.</t>
  </si>
  <si>
    <t>ZK Inowrocław</t>
  </si>
  <si>
    <t>Stany Zjednoczone Ameryki</t>
  </si>
  <si>
    <t>Włochy</t>
  </si>
  <si>
    <t>Francja</t>
  </si>
  <si>
    <t>Syria</t>
  </si>
  <si>
    <t>Portugalia</t>
  </si>
  <si>
    <t>Kazachstan</t>
  </si>
  <si>
    <t>2. BUNT</t>
  </si>
  <si>
    <t xml:space="preserve">       uniemożliwia zatrudnienie</t>
  </si>
  <si>
    <t>**  - skazani, przebywający w AŚ/ZK, którym zastosowanie tymczasowego aresztowania w drugiej sprawie</t>
  </si>
  <si>
    <t>Chiny</t>
  </si>
  <si>
    <t>Węgry</t>
  </si>
  <si>
    <t>Tymczasowo aresztowani i skazani stwarzający poważne zagrożenie społeczne</t>
  </si>
  <si>
    <t>albo poważne zagrożenie dla bezpieczeństwa zakładu, odbywający karę w wyznaczonym</t>
  </si>
  <si>
    <t xml:space="preserve">oddziale lub celi zakładu karnego typu zamkniętego w warunkach zapewnijących </t>
  </si>
  <si>
    <t>wzmożoną ochronę społeczeństwa i bezpieczeństwo tego zakładu (tzw. "niebezpieczni")</t>
  </si>
  <si>
    <t>oraz skazani na karę dożywotniego pozbawienia wolności w podziale na okręgi</t>
  </si>
  <si>
    <t>Osadzeni stwarzający poważne zagrożenie społeczne albo poważne zagrożenie dla</t>
  </si>
  <si>
    <t>bezpieczeństwa zakładu, odbywający karę w wyznaczonym oddziale lub celi zakładu</t>
  </si>
  <si>
    <t xml:space="preserve">karnego typu zamkniętego w warunkach zapewnijących wzmożoną ochronę  </t>
  </si>
  <si>
    <t>społeczeństwa i bezpieczeństwo tego zakładu (tzw. "niebezpieczni")</t>
  </si>
  <si>
    <t>Albania</t>
  </si>
  <si>
    <t>( Dz.U. 2015, poz. 467 )</t>
  </si>
  <si>
    <t>OZ Ciągowice</t>
  </si>
  <si>
    <t>Tunezja</t>
  </si>
  <si>
    <t>Maroko</t>
  </si>
  <si>
    <t>oddziale lub celi zakładu karnego typu zamkniętego w warunkach zapewniających</t>
  </si>
  <si>
    <t>wzmożoną ochronę społeczeństwa i bezpieczeństwo tego zakładu (tzw."niebezpieczni")</t>
  </si>
  <si>
    <t xml:space="preserve">       Stan w dniu</t>
  </si>
  <si>
    <t xml:space="preserve">  na podstawie art. 123a§3 kkw</t>
  </si>
  <si>
    <t xml:space="preserve">- instytucje gospodarki budżetowej podstawie </t>
  </si>
  <si>
    <t xml:space="preserve">  art. 123a§3 kkw</t>
  </si>
  <si>
    <t>Skazani i ukarani zdolni do pracy****</t>
  </si>
  <si>
    <t xml:space="preserve">**** - skazani i ukarani zatrudnieni odpłatnie i nieodpłatnie oraz skazani i ukarani niezatrudnieni ze względu </t>
  </si>
  <si>
    <t xml:space="preserve">      na brak pracy - dane gromadzone od stycznia 2017 r.</t>
  </si>
  <si>
    <t>ZATRUDNIENIE      ODPŁATNE</t>
  </si>
  <si>
    <t>ZATRUDNIENIE       NIEODPŁATNE</t>
  </si>
  <si>
    <t>prace porządk. oraz pomoc. na rzecz jednostek org. SW</t>
  </si>
  <si>
    <t>prace publiczne oraz porządkowe na rzecz samorządu terytorialnego</t>
  </si>
  <si>
    <t>- art.123a § 3 kkw</t>
  </si>
  <si>
    <t>instytucje gospodarki budżetowej</t>
  </si>
  <si>
    <t>INNE  FORMY  ZATRUDNIENIA  ODPŁATNEGO</t>
  </si>
  <si>
    <t>Palestyna</t>
  </si>
  <si>
    <t>32 - 33</t>
  </si>
  <si>
    <t>rzecz jednostek organizacyjnych SW</t>
  </si>
  <si>
    <t>- art. 123a§1 kkw</t>
  </si>
  <si>
    <t>prace na cele charytatywne i na rzecz OPP</t>
  </si>
  <si>
    <t>Tajwan</t>
  </si>
  <si>
    <t xml:space="preserve">instytucje gospodarki budżetowej     </t>
  </si>
  <si>
    <t>OZ Opole</t>
  </si>
  <si>
    <t>Brazylia</t>
  </si>
  <si>
    <t>" Niebezpieczni "</t>
  </si>
  <si>
    <t xml:space="preserve">  jednostek organizacyjnych SW w przeliczeniu na pełnozatrudnionych</t>
  </si>
  <si>
    <t>3. NARUSZENIE PORZĄDKU</t>
  </si>
  <si>
    <t>OZ Giżycko</t>
  </si>
  <si>
    <t xml:space="preserve">OZ Toruń </t>
  </si>
  <si>
    <t>OZ Chojnice</t>
  </si>
  <si>
    <t>OZ Braniewo</t>
  </si>
  <si>
    <t>OZ Bielsko Biała</t>
  </si>
  <si>
    <t>OZ Szczecinek</t>
  </si>
  <si>
    <t>OZ Złotów</t>
  </si>
  <si>
    <t>OZ Kędzierzyn Koźle</t>
  </si>
  <si>
    <t>OZ Płońsk</t>
  </si>
  <si>
    <t>Belgia</t>
  </si>
  <si>
    <t>Hiszpania</t>
  </si>
  <si>
    <t>Indie</t>
  </si>
  <si>
    <t>Tanzania</t>
  </si>
  <si>
    <t>w tym tymczasowo aresztowani</t>
  </si>
  <si>
    <t xml:space="preserve">- przywięzienne przedsiębiorstwa państwowe </t>
  </si>
  <si>
    <t>OZ Lubliniec</t>
  </si>
  <si>
    <t>OZ Szczytno</t>
  </si>
  <si>
    <t>OZ Działdowo</t>
  </si>
  <si>
    <t>OZ Prudnik</t>
  </si>
  <si>
    <t xml:space="preserve">OZ Pobiedziska </t>
  </si>
  <si>
    <t>OZ Środa Wielkopolska</t>
  </si>
  <si>
    <t>OZ Lubsko</t>
  </si>
  <si>
    <t>OZ Szamotuły</t>
  </si>
  <si>
    <t xml:space="preserve">OZ Popowo </t>
  </si>
  <si>
    <t>OZ Oleśnica</t>
  </si>
  <si>
    <t xml:space="preserve">   1. AŚ Krasnystaw</t>
  </si>
  <si>
    <t xml:space="preserve">   1. ZK Czarne</t>
  </si>
  <si>
    <t xml:space="preserve">   1. ZK Goleniów</t>
  </si>
  <si>
    <t xml:space="preserve">   2. ZK Gorzów Wlkp.</t>
  </si>
  <si>
    <t xml:space="preserve">   1. AŚ Wrocław</t>
  </si>
  <si>
    <t xml:space="preserve">   2. ZK Głogów</t>
  </si>
  <si>
    <t xml:space="preserve">   3. ZK Kłodzko</t>
  </si>
  <si>
    <t xml:space="preserve">   6. ZK Zaręba</t>
  </si>
  <si>
    <t>Kanada</t>
  </si>
  <si>
    <t>Uzbekistan</t>
  </si>
  <si>
    <t>Wielka Brytania</t>
  </si>
  <si>
    <t xml:space="preserve">   1. AŚ Elbląg </t>
  </si>
  <si>
    <t xml:space="preserve">   2. AŚ Starogard Gdański</t>
  </si>
  <si>
    <t>Bangladesz</t>
  </si>
  <si>
    <t xml:space="preserve">   4. ZK Strzelin</t>
  </si>
  <si>
    <t>Iran</t>
  </si>
  <si>
    <t xml:space="preserve">   1. AŚ Hajnówka</t>
  </si>
  <si>
    <t xml:space="preserve">   2. AŚ Suwałki</t>
  </si>
  <si>
    <t xml:space="preserve">   4. ZK Czerwony Bór</t>
  </si>
  <si>
    <t xml:space="preserve">   1. ZK Bydgoszcz - Fordon</t>
  </si>
  <si>
    <t xml:space="preserve">   2. ZK Nr 1 Grudziądz</t>
  </si>
  <si>
    <t xml:space="preserve">   3. ZK Nr 2 Grudziądz</t>
  </si>
  <si>
    <t xml:space="preserve">   1. ZK Dubliny </t>
  </si>
  <si>
    <t xml:space="preserve">   1. ZK Jasło</t>
  </si>
  <si>
    <t xml:space="preserve">   - napaść na jednostkę organizacyjną lub konwój SW</t>
  </si>
  <si>
    <t xml:space="preserve">   - zgwałcenie osadzonego</t>
  </si>
  <si>
    <t xml:space="preserve">   - znęcanie się nad osadzonym</t>
  </si>
  <si>
    <t xml:space="preserve">   - ujawnienie przedmiotu niedozwolonego</t>
  </si>
  <si>
    <t xml:space="preserve">   - usiłowanie popełnienia samobójstwa przez osadzonego</t>
  </si>
  <si>
    <t xml:space="preserve">   - zgon osadzonego </t>
  </si>
  <si>
    <t xml:space="preserve">      - z konwoju innych służb </t>
  </si>
  <si>
    <t xml:space="preserve">   5. ZK Grądy Woniecko</t>
  </si>
  <si>
    <t xml:space="preserve">   6. ZK Przytuły Stare</t>
  </si>
  <si>
    <t>Australia</t>
  </si>
  <si>
    <t xml:space="preserve">   - samobójstwo osadzonego   </t>
  </si>
  <si>
    <t xml:space="preserve"> - nieuzbrojonego</t>
  </si>
  <si>
    <t xml:space="preserve">   1. AŚ Tarnowskie Góry</t>
  </si>
  <si>
    <t xml:space="preserve">   1. ZK Garbalin</t>
  </si>
  <si>
    <t xml:space="preserve">   2. ZK Łowicz</t>
  </si>
  <si>
    <t>Panama</t>
  </si>
  <si>
    <t>Kostaryka</t>
  </si>
  <si>
    <t xml:space="preserve">   2. ZK Jastrzębie Zdrój</t>
  </si>
  <si>
    <t>Kolumbia</t>
  </si>
  <si>
    <t>Norwegia</t>
  </si>
  <si>
    <t>"Sąd penitencjarny udziela przerwy w odbywaniu kary pozbawienia wolności w wypadku określonym w art. 65 § 1 do czasu wyzdrowienia, a poza tym może udzielić przerwy na okres do roku, jeżeli przemawia za tym szczególny interes społeczny albo ważne względy zdrowotne lub rodzinne."</t>
  </si>
  <si>
    <t xml:space="preserve">   2. AŚ Warszawa - Białołęka</t>
  </si>
  <si>
    <t>1. mjr Maja Milewska</t>
  </si>
  <si>
    <t xml:space="preserve">   </t>
  </si>
  <si>
    <t xml:space="preserve">   3. AŚ Wejherowo</t>
  </si>
  <si>
    <t xml:space="preserve">   2. ZK Koszalin</t>
  </si>
  <si>
    <t xml:space="preserve">   3. OZ Dobrowo</t>
  </si>
  <si>
    <t xml:space="preserve">   4. OZ Ustka</t>
  </si>
  <si>
    <t xml:space="preserve">   1. AŚ Kraków</t>
  </si>
  <si>
    <t xml:space="preserve">   2. AŚ Kielce</t>
  </si>
  <si>
    <t xml:space="preserve">   2. ZK Iława</t>
  </si>
  <si>
    <t>Turkmenistan</t>
  </si>
  <si>
    <t xml:space="preserve">   2. ZK Łupków</t>
  </si>
  <si>
    <t xml:space="preserve">   3. ZK Medyka</t>
  </si>
  <si>
    <t xml:space="preserve">   4. ZK Rzeszów</t>
  </si>
  <si>
    <t xml:space="preserve">   3. ZK Nowogard</t>
  </si>
  <si>
    <t xml:space="preserve">   4. ZK Stargard </t>
  </si>
  <si>
    <t>Kamerun</t>
  </si>
  <si>
    <t xml:space="preserve">   3. ZK Kamińsk</t>
  </si>
  <si>
    <t xml:space="preserve">   4. OZ Kikity</t>
  </si>
  <si>
    <t>Irak</t>
  </si>
  <si>
    <t>Opracowała:</t>
  </si>
  <si>
    <t>Mongolia</t>
  </si>
  <si>
    <t>Słowenia</t>
  </si>
  <si>
    <t>Austria</t>
  </si>
  <si>
    <r>
      <rPr>
        <b/>
        <u/>
        <sz val="11"/>
        <rFont val="Calibri"/>
        <family val="2"/>
        <charset val="238"/>
        <scheme val="minor"/>
      </rPr>
      <t>Wykres  6</t>
    </r>
    <r>
      <rPr>
        <b/>
        <sz val="11"/>
        <rFont val="Calibri"/>
        <family val="2"/>
        <charset val="238"/>
        <scheme val="minor"/>
      </rPr>
      <t xml:space="preserve">   Struktura populacji osadzonych kobiet i mężczyzn w podziale na dorosłych i młodocianych</t>
    </r>
  </si>
  <si>
    <r>
      <rPr>
        <b/>
        <u/>
        <sz val="11"/>
        <rFont val="Calibri"/>
        <family val="2"/>
        <charset val="238"/>
        <scheme val="minor"/>
      </rPr>
      <t xml:space="preserve">Wykres  7 </t>
    </r>
    <r>
      <rPr>
        <b/>
        <sz val="11"/>
        <rFont val="Calibri"/>
        <family val="2"/>
        <charset val="238"/>
        <scheme val="minor"/>
      </rPr>
      <t xml:space="preserve">  Skazani i ukarani (mężczyźni i kobiety) wg systemu wykonywania kary</t>
    </r>
  </si>
  <si>
    <r>
      <t>TABL.11  Skazani i ukarani z grupy klasyfikacyjnej</t>
    </r>
    <r>
      <rPr>
        <b/>
        <sz val="10"/>
        <rFont val="Calibri"/>
        <family val="2"/>
        <charset val="238"/>
        <scheme val="minor"/>
      </rPr>
      <t xml:space="preserve"> M</t>
    </r>
    <r>
      <rPr>
        <sz val="10"/>
        <rFont val="Calibri"/>
        <family val="2"/>
        <charset val="238"/>
        <scheme val="minor"/>
      </rPr>
      <t xml:space="preserve"> według systemu wykonywania kary</t>
    </r>
  </si>
  <si>
    <r>
      <t xml:space="preserve">TABL.12  Skazani i ukarani z grupy klasyfikacyjnej </t>
    </r>
    <r>
      <rPr>
        <b/>
        <sz val="10"/>
        <rFont val="Calibri"/>
        <family val="2"/>
        <charset val="238"/>
        <scheme val="minor"/>
      </rPr>
      <t>P</t>
    </r>
    <r>
      <rPr>
        <sz val="10"/>
        <rFont val="Calibri"/>
        <family val="2"/>
        <charset val="238"/>
        <scheme val="minor"/>
      </rPr>
      <t xml:space="preserve"> według systemu wykonywania kary</t>
    </r>
  </si>
  <si>
    <r>
      <t>TABL. 13  Skazani i ukarani z grupy klasyfikacyjnej</t>
    </r>
    <r>
      <rPr>
        <b/>
        <sz val="10"/>
        <rFont val="Calibri"/>
        <family val="2"/>
        <charset val="238"/>
        <scheme val="minor"/>
      </rPr>
      <t xml:space="preserve"> R</t>
    </r>
    <r>
      <rPr>
        <sz val="10"/>
        <rFont val="Calibri"/>
        <family val="2"/>
        <charset val="238"/>
        <scheme val="minor"/>
      </rPr>
      <t xml:space="preserve"> według systemu wykonywania kary</t>
    </r>
  </si>
  <si>
    <r>
      <rPr>
        <b/>
        <u/>
        <sz val="11"/>
        <rFont val="Calibri"/>
        <family val="2"/>
        <charset val="238"/>
        <scheme val="minor"/>
      </rPr>
      <t xml:space="preserve">Wykres  8 </t>
    </r>
    <r>
      <rPr>
        <b/>
        <sz val="11"/>
        <rFont val="Calibri"/>
        <family val="2"/>
        <charset val="238"/>
        <scheme val="minor"/>
      </rPr>
      <t xml:space="preserve">  Skazani i ukarani (mężczyźni i kobiety) wg grup klasyfikacyjnych</t>
    </r>
  </si>
  <si>
    <r>
      <rPr>
        <b/>
        <u/>
        <sz val="10"/>
        <rFont val="Calibri"/>
        <family val="2"/>
        <charset val="238"/>
        <scheme val="minor"/>
      </rPr>
      <t xml:space="preserve">Wykres  10  </t>
    </r>
    <r>
      <rPr>
        <b/>
        <sz val="10"/>
        <rFont val="Calibri"/>
        <family val="2"/>
        <charset val="238"/>
        <scheme val="minor"/>
      </rPr>
      <t xml:space="preserve"> Skazani,którym udzielono zezwolenia na odbycie kary w systemie DE w okresie </t>
    </r>
  </si>
  <si>
    <r>
      <t xml:space="preserve">                w miesiącu sprawozdawczym - </t>
    </r>
    <r>
      <rPr>
        <u/>
        <sz val="11"/>
        <rFont val="Calibri"/>
        <family val="2"/>
        <charset val="238"/>
        <scheme val="minor"/>
      </rPr>
      <t>wg obszarów właściwości sądów apelacyjnych</t>
    </r>
    <r>
      <rPr>
        <u/>
        <vertAlign val="superscript"/>
        <sz val="11"/>
        <rFont val="Calibri"/>
        <family val="2"/>
        <charset val="238"/>
        <scheme val="minor"/>
      </rPr>
      <t>1</t>
    </r>
  </si>
  <si>
    <r>
      <t xml:space="preserve">1 </t>
    </r>
    <r>
      <rPr>
        <sz val="10"/>
        <rFont val="Calibri"/>
        <family val="2"/>
        <charset val="238"/>
        <scheme val="minor"/>
      </rPr>
      <t>Dane prezentowane w tablicy nr 16 zostały przekazane przez Biuro Dozoru Elektronicznego CZSW.</t>
    </r>
  </si>
  <si>
    <r>
      <rPr>
        <b/>
        <u/>
        <sz val="10"/>
        <rFont val="Calibri"/>
        <family val="2"/>
        <charset val="238"/>
        <scheme val="minor"/>
      </rPr>
      <t xml:space="preserve">Wykres  12 </t>
    </r>
    <r>
      <rPr>
        <b/>
        <sz val="10"/>
        <rFont val="Calibri"/>
        <family val="2"/>
        <charset val="238"/>
        <scheme val="minor"/>
      </rPr>
      <t xml:space="preserve">  Liczba skazanych odbywających karę w systemie DE wg obszarów właściwości</t>
    </r>
  </si>
  <si>
    <r>
      <t>TABL. 25  Zatrudnienie odpłatne osadzonych</t>
    </r>
    <r>
      <rPr>
        <vertAlign val="superscript"/>
        <sz val="10"/>
        <rFont val="Calibri"/>
        <family val="2"/>
        <charset val="238"/>
        <scheme val="minor"/>
      </rPr>
      <t>2</t>
    </r>
  </si>
  <si>
    <r>
      <t>- przywięzienne przedsiębiorstwa państwowe (</t>
    </r>
    <r>
      <rPr>
        <sz val="8"/>
        <rFont val="Calibri"/>
        <family val="2"/>
        <charset val="238"/>
        <scheme val="minor"/>
      </rPr>
      <t>d.przywięzienne przedsięb. przem.)</t>
    </r>
  </si>
  <si>
    <r>
      <t>- instytucje gospodarki budżetowej (</t>
    </r>
    <r>
      <rPr>
        <sz val="8"/>
        <rFont val="Calibri"/>
        <family val="2"/>
        <charset val="238"/>
        <scheme val="minor"/>
      </rPr>
      <t>d.przywięzienne gosp. pom.)</t>
    </r>
  </si>
  <si>
    <r>
      <t>TABL. 26  Skazani i ukarani zatrudnieni nieodpłatnie oraz niezatrudnieni</t>
    </r>
    <r>
      <rPr>
        <vertAlign val="superscript"/>
        <sz val="10"/>
        <rFont val="Calibri"/>
        <family val="2"/>
        <charset val="238"/>
        <scheme val="minor"/>
      </rPr>
      <t>2</t>
    </r>
  </si>
  <si>
    <r>
      <t>2</t>
    </r>
    <r>
      <rPr>
        <sz val="10"/>
        <rFont val="Calibri"/>
        <family val="2"/>
        <charset val="238"/>
        <scheme val="minor"/>
      </rPr>
      <t xml:space="preserve"> Dane prezentowane w tablicach nr 25 - 31 zostały przekazane przez Biuro Penitencjarne CZSW.</t>
    </r>
  </si>
  <si>
    <r>
      <t>TABL.  29  Powszechność zatrudnienia i wskaźnik bezrobocia skazanych i ukaranych</t>
    </r>
    <r>
      <rPr>
        <vertAlign val="superscript"/>
        <sz val="11"/>
        <rFont val="Calibri"/>
        <family val="2"/>
        <charset val="238"/>
        <scheme val="minor"/>
      </rPr>
      <t>2</t>
    </r>
  </si>
  <si>
    <t>przyw. przedsięb. państwowe</t>
  </si>
  <si>
    <r>
      <rPr>
        <vertAlign val="superscript"/>
        <sz val="10"/>
        <rFont val="Calibri"/>
        <family val="2"/>
        <charset val="238"/>
        <scheme val="minor"/>
      </rPr>
      <t>1</t>
    </r>
    <r>
      <rPr>
        <sz val="10"/>
        <rFont val="Calibri"/>
        <family val="2"/>
        <charset val="238"/>
        <scheme val="minor"/>
      </rPr>
      <t>Dane prezentowane w tablicach  25 - 31 zostały przekazane przez Biuro Penitencjarne CZSW.</t>
    </r>
  </si>
  <si>
    <r>
      <t>TABL. 32    Zestawienie zdarzeń nadzwyczajnych najistotniejszych dla oceny stanu bezpieczeństwa</t>
    </r>
    <r>
      <rPr>
        <vertAlign val="superscript"/>
        <sz val="10"/>
        <rFont val="Calibri"/>
        <family val="2"/>
        <charset val="238"/>
        <scheme val="minor"/>
      </rPr>
      <t>3</t>
    </r>
  </si>
  <si>
    <r>
      <t>3</t>
    </r>
    <r>
      <rPr>
        <sz val="10"/>
        <rFont val="Calibri"/>
        <family val="2"/>
        <charset val="238"/>
        <scheme val="minor"/>
      </rPr>
      <t xml:space="preserve"> Dane prezentowane w tablicach nr 32 - 41 zostały przekazane przez Biuro Ochrony i Spraw Obronnych CZSW w oparciu o meldunki o zdarzeniach nadzwyczajnych przesłane przez jednostki penitencjarne. </t>
    </r>
  </si>
  <si>
    <r>
      <t>TABL.  33   Pozostałe zdarzenia nadzwyczajne</t>
    </r>
    <r>
      <rPr>
        <vertAlign val="superscript"/>
        <sz val="10"/>
        <rFont val="Calibri"/>
        <family val="2"/>
        <charset val="238"/>
        <scheme val="minor"/>
      </rPr>
      <t>3</t>
    </r>
  </si>
  <si>
    <r>
      <t>3</t>
    </r>
    <r>
      <rPr>
        <sz val="9"/>
        <rFont val="Calibri"/>
        <family val="2"/>
        <charset val="238"/>
        <scheme val="minor"/>
      </rPr>
      <t xml:space="preserve"> Dane prezentowane w tablicach nr 32 - 41 zostały przekazane przez Biuro Ochrony i Spraw Obronnych CZSW…</t>
    </r>
  </si>
  <si>
    <r>
      <t>TABL. 35  Przygotowanie ucieczki i usiłowanie jej dokonania</t>
    </r>
    <r>
      <rPr>
        <vertAlign val="superscript"/>
        <sz val="10"/>
        <rFont val="Calibri"/>
        <family val="2"/>
        <charset val="238"/>
        <scheme val="minor"/>
      </rPr>
      <t>3</t>
    </r>
  </si>
  <si>
    <r>
      <t>Ucieczki z terenu jednostki typu zamkniętego</t>
    </r>
    <r>
      <rPr>
        <vertAlign val="superscript"/>
        <sz val="10"/>
        <rFont val="Calibri"/>
        <family val="2"/>
        <charset val="238"/>
        <scheme val="minor"/>
      </rPr>
      <t>3</t>
    </r>
  </si>
  <si>
    <r>
      <t>Ucieczki z terenu jednostki typu półotwartego</t>
    </r>
    <r>
      <rPr>
        <vertAlign val="superscript"/>
        <sz val="10"/>
        <rFont val="Calibri"/>
        <family val="2"/>
        <charset val="238"/>
        <scheme val="minor"/>
      </rPr>
      <t>3</t>
    </r>
  </si>
  <si>
    <r>
      <t>Ucieczki z terenu jednostki typu otwartego</t>
    </r>
    <r>
      <rPr>
        <vertAlign val="superscript"/>
        <sz val="10"/>
        <rFont val="Calibri"/>
        <family val="2"/>
        <charset val="238"/>
        <scheme val="minor"/>
      </rPr>
      <t>3</t>
    </r>
    <r>
      <rPr>
        <sz val="10"/>
        <rFont val="Calibri"/>
        <family val="2"/>
        <charset val="238"/>
        <scheme val="minor"/>
      </rPr>
      <t xml:space="preserve"> </t>
    </r>
  </si>
  <si>
    <r>
      <t>3</t>
    </r>
    <r>
      <rPr>
        <sz val="10"/>
        <rFont val="Calibri"/>
        <family val="2"/>
        <charset val="238"/>
        <scheme val="minor"/>
      </rPr>
      <t xml:space="preserve"> Dane prezentowane w tablicach nr 32 - 41 zostały przekazane przez Biuro Ochrony i Spraw Obronnych CZSW…</t>
    </r>
  </si>
  <si>
    <r>
      <t>Ucieczki z zatrudnienia zewnętrznego - w pełnym systemie konwojowania</t>
    </r>
    <r>
      <rPr>
        <vertAlign val="superscript"/>
        <sz val="10"/>
        <rFont val="Calibri"/>
        <family val="2"/>
        <charset val="238"/>
        <scheme val="minor"/>
      </rPr>
      <t>3</t>
    </r>
  </si>
  <si>
    <r>
      <t>Ucieczki z zatrudnienia zewnętrznego  - w zmniejszonym systemie konwojowania</t>
    </r>
    <r>
      <rPr>
        <vertAlign val="superscript"/>
        <sz val="10"/>
        <rFont val="Calibri"/>
        <family val="2"/>
        <charset val="238"/>
        <scheme val="minor"/>
      </rPr>
      <t>3</t>
    </r>
  </si>
  <si>
    <r>
      <t>Samowolne oddalenia z zatrudnienia zewnętrznego - bez konwojenta</t>
    </r>
    <r>
      <rPr>
        <vertAlign val="superscript"/>
        <sz val="10"/>
        <rFont val="Calibri"/>
        <family val="2"/>
        <charset val="238"/>
        <scheme val="minor"/>
      </rPr>
      <t>3</t>
    </r>
  </si>
  <si>
    <r>
      <t>Samowolne oddalenia z zatrudnienia zewnętrznego - bez konwojenta</t>
    </r>
    <r>
      <rPr>
        <vertAlign val="superscript"/>
        <sz val="10"/>
        <rFont val="Calibri"/>
        <family val="2"/>
        <charset val="238"/>
        <scheme val="minor"/>
      </rPr>
      <t xml:space="preserve">3 </t>
    </r>
    <r>
      <rPr>
        <b/>
        <sz val="10"/>
        <rFont val="Calibri"/>
        <family val="2"/>
        <charset val="238"/>
        <scheme val="minor"/>
      </rPr>
      <t>cd.</t>
    </r>
  </si>
  <si>
    <t>Wyroki zarejestrowane w miesiącu sprawozdawczym</t>
  </si>
  <si>
    <t>Wyroki zwrócone do organu zarządzającego wykonanie w miesiącu sprawozdawczym</t>
  </si>
  <si>
    <t>Wyroki wprowadzone do wykonania w miesiącu sprawozdawczym</t>
  </si>
  <si>
    <r>
      <t>miejsca wyłączone z pojemności</t>
    </r>
    <r>
      <rPr>
        <vertAlign val="superscript"/>
        <sz val="11"/>
        <rFont val="Calibri"/>
        <family val="2"/>
        <charset val="238"/>
        <scheme val="minor"/>
      </rPr>
      <t>1)</t>
    </r>
  </si>
  <si>
    <r>
      <t>przebywający poza terenem</t>
    </r>
    <r>
      <rPr>
        <vertAlign val="superscript"/>
        <sz val="11"/>
        <rFont val="Calibri"/>
        <family val="2"/>
        <charset val="238"/>
        <scheme val="minor"/>
      </rPr>
      <t>2)</t>
    </r>
  </si>
  <si>
    <r>
      <t>Faktycznie ogółem</t>
    </r>
    <r>
      <rPr>
        <b/>
        <vertAlign val="superscript"/>
        <sz val="11"/>
        <rFont val="Calibri"/>
        <family val="2"/>
        <charset val="238"/>
        <scheme val="minor"/>
      </rPr>
      <t>3)</t>
    </r>
  </si>
  <si>
    <r>
      <t>pozostałe oddziały</t>
    </r>
    <r>
      <rPr>
        <vertAlign val="superscript"/>
        <sz val="11"/>
        <rFont val="Calibri"/>
        <family val="2"/>
        <charset val="238"/>
        <scheme val="minor"/>
      </rPr>
      <t>4)</t>
    </r>
  </si>
  <si>
    <t>Tadżykistan</t>
  </si>
  <si>
    <t xml:space="preserve">   1. ZK Brzeg</t>
  </si>
  <si>
    <t xml:space="preserve">   2. ZK Głubczyce</t>
  </si>
  <si>
    <t xml:space="preserve">   3. ZK Kluczbork</t>
  </si>
  <si>
    <t xml:space="preserve">   2. AŚ Lublin</t>
  </si>
  <si>
    <t xml:space="preserve">   3. ZK Biała Podlaska</t>
  </si>
  <si>
    <t xml:space="preserve">   4. ZK Chełm</t>
  </si>
  <si>
    <t>Filipiny</t>
  </si>
  <si>
    <t>Somalia</t>
  </si>
  <si>
    <t xml:space="preserve">   4. ZK Gdańsk - Przeróbka</t>
  </si>
  <si>
    <t>Zimbabwe</t>
  </si>
  <si>
    <t xml:space="preserve">   7. OZ Oleśnica</t>
  </si>
  <si>
    <t>Afganistan</t>
  </si>
  <si>
    <t xml:space="preserve">   3. ZK Herby</t>
  </si>
  <si>
    <t xml:space="preserve">   4. ZK Racibórz</t>
  </si>
  <si>
    <t xml:space="preserve">   5. ZK Wojkowice</t>
  </si>
  <si>
    <t xml:space="preserve">   7. OZ Ciągowice</t>
  </si>
  <si>
    <t xml:space="preserve">   4. ZK Nysa</t>
  </si>
  <si>
    <t xml:space="preserve">   5. ZK Nr 1 Strzelce Opolskie</t>
  </si>
  <si>
    <t xml:space="preserve">   6. ZK Nr 2 Strzelce Opolskie</t>
  </si>
  <si>
    <t xml:space="preserve">   5. OZ Chmielów</t>
  </si>
  <si>
    <t xml:space="preserve">   3. AŚ Warszawa - Grochów</t>
  </si>
  <si>
    <t xml:space="preserve">   4. AŚ Warszawa - Służewiec</t>
  </si>
  <si>
    <t xml:space="preserve">   5. ZK Plock</t>
  </si>
  <si>
    <t xml:space="preserve">   6. ZK Siedlce</t>
  </si>
  <si>
    <t xml:space="preserve">   7. ZK Żytkowice</t>
  </si>
  <si>
    <t xml:space="preserve">   8. OZ Bemowo</t>
  </si>
  <si>
    <t xml:space="preserve">   9. OZ Pionki</t>
  </si>
  <si>
    <t xml:space="preserve">   10. OZ Płońsk</t>
  </si>
  <si>
    <t>"Sąd penitencjarny może udzielić przerwy w wykonaniu kary, jeżeli przemawiają za tym ważne względy, rodzinne lub osobiste…"</t>
  </si>
  <si>
    <t xml:space="preserve">"Sąd penitencjarny udziela przerwy w wykonaniu kary w wypadku określonym w art. 150 § 1 (choroba psychiczna lub inna ciężka choroba) do czasu ustania przeszkody" </t>
  </si>
  <si>
    <t>Dania</t>
  </si>
  <si>
    <t>Sri Lanka</t>
  </si>
  <si>
    <t xml:space="preserve">   4. ZK Inowrocław</t>
  </si>
  <si>
    <t xml:space="preserve">   5. ZK Koronowo</t>
  </si>
  <si>
    <t xml:space="preserve">   6. OZ Bydgoszcz</t>
  </si>
  <si>
    <t xml:space="preserve">   7. OZ Strzelewo</t>
  </si>
  <si>
    <t xml:space="preserve">   1. ZK Gębarzewo</t>
  </si>
  <si>
    <t xml:space="preserve">   3. ZK Wronki</t>
  </si>
  <si>
    <t xml:space="preserve">   4. OZ Poznań</t>
  </si>
  <si>
    <t xml:space="preserve">   5. OZ Szamotuły</t>
  </si>
  <si>
    <t xml:space="preserve">   6. OZ Wałowice</t>
  </si>
  <si>
    <t xml:space="preserve">   5. OZ Płoty</t>
  </si>
  <si>
    <t xml:space="preserve">   6. OZ Słońsk</t>
  </si>
  <si>
    <t xml:space="preserve">   8. OZ Piława Dolna</t>
  </si>
  <si>
    <t>Finlandia</t>
  </si>
  <si>
    <t>Szwajcaria</t>
  </si>
  <si>
    <t>Szwecja</t>
  </si>
  <si>
    <t>OISW Warszawa</t>
  </si>
  <si>
    <t xml:space="preserve">   1. OZ Bemowo    </t>
  </si>
  <si>
    <t xml:space="preserve">   5. ZK Hrubieszów</t>
  </si>
  <si>
    <t xml:space="preserve">   6. ZK Opole Lubelskie</t>
  </si>
  <si>
    <t xml:space="preserve">   7. ZK Włodawa</t>
  </si>
  <si>
    <t xml:space="preserve">   8. OZ Zamość</t>
  </si>
  <si>
    <t xml:space="preserve">   9. OZ Zabłocie</t>
  </si>
  <si>
    <t xml:space="preserve">   11. OZ Radom</t>
  </si>
  <si>
    <t xml:space="preserve">   12. OZ Stawiszyn</t>
  </si>
  <si>
    <t>listopad</t>
  </si>
  <si>
    <t>Republika Bośni i Hercegowiny</t>
  </si>
  <si>
    <t xml:space="preserve">   3. ZK Pińczów</t>
  </si>
  <si>
    <t xml:space="preserve">   4. ZK Kraków - Nowa Huta</t>
  </si>
  <si>
    <t xml:space="preserve">   5. ZK Tarnów</t>
  </si>
  <si>
    <t xml:space="preserve">   6. ZK Tarnów - Mościce</t>
  </si>
  <si>
    <t xml:space="preserve">   7. ZK Trzebinia</t>
  </si>
  <si>
    <t xml:space="preserve">   3. ZK nr 1 Łódź</t>
  </si>
  <si>
    <t xml:space="preserve">   4. OZ Golesze</t>
  </si>
  <si>
    <t xml:space="preserve">   5. OZ Sieradz</t>
  </si>
  <si>
    <t>Struktura populacji osadzonych kobiet i mężczyzn w dniu 31.12.2021 r.</t>
  </si>
  <si>
    <t>Struktura populacji osadzonych kobiet w dniu 31.12.2021 r.</t>
  </si>
  <si>
    <t>od 01.01.2021 r. do 31.12.2021 r.</t>
  </si>
  <si>
    <t>Osadzeni przebywający w poszczególnych okręgach - stan ewidencyjny w dniu 31.12.2021 r.</t>
  </si>
  <si>
    <r>
      <rPr>
        <b/>
        <u/>
        <sz val="11"/>
        <rFont val="Calibri"/>
        <family val="2"/>
        <charset val="238"/>
        <scheme val="minor"/>
      </rPr>
      <t xml:space="preserve">Wykres 3 </t>
    </r>
    <r>
      <rPr>
        <b/>
        <sz val="11"/>
        <rFont val="Calibri"/>
        <family val="2"/>
        <charset val="238"/>
        <scheme val="minor"/>
      </rPr>
      <t xml:space="preserve">  Ewidencyjna liczba osadzonych w okresie od 31.12.2020 do 31.12.2021</t>
    </r>
  </si>
  <si>
    <t xml:space="preserve">TABL.  3  Liczba tymczasowo aresztowanych, skazanych i ukaranych w poszczególnych aresztach śledczych i zakładach karnych w dniu 31.12.2021 r. </t>
  </si>
  <si>
    <t xml:space="preserve">               i ruch osadzonych w grudniu 2021 r.</t>
  </si>
  <si>
    <t>OZ Białystok</t>
  </si>
  <si>
    <t>OZ Grądy - Woniecko</t>
  </si>
  <si>
    <t>OZ Bydgoszcz Fordon</t>
  </si>
  <si>
    <t xml:space="preserve">OZ  Grudziądz </t>
  </si>
  <si>
    <t>OZ Gdańsk Przeróbka</t>
  </si>
  <si>
    <t>OZ Malbork</t>
  </si>
  <si>
    <t>OZ Zabrze</t>
  </si>
  <si>
    <t>OZ Koszalin</t>
  </si>
  <si>
    <t>OZ Kraków Nowa Huta</t>
  </si>
  <si>
    <t>OZ Tarnów Mościce</t>
  </si>
  <si>
    <t xml:space="preserve">OZ  Łódź </t>
  </si>
  <si>
    <t>OZ Sieraków Śląski</t>
  </si>
  <si>
    <t xml:space="preserve">OZ Strzelce Opolskie </t>
  </si>
  <si>
    <t>OZ Koziegłowy</t>
  </si>
  <si>
    <t>OZ Medyka</t>
  </si>
  <si>
    <t>OZ Stargard</t>
  </si>
  <si>
    <t xml:space="preserve">OZ Wrocław </t>
  </si>
  <si>
    <t>Zaludnienie aresztów śledczych i zakładów karnych w dniu 31 grudnia 2021 r. (bez miejsc dodatkowych)</t>
  </si>
  <si>
    <t>TABL. 5  Zaludnienie oddziałów mieszkalnych w aresztach śledczych i zakładach karnych w dn. 31.12.2021 r.,</t>
  </si>
  <si>
    <t>grudzień</t>
  </si>
  <si>
    <r>
      <rPr>
        <b/>
        <u/>
        <sz val="11"/>
        <rFont val="Calibri"/>
        <family val="2"/>
        <charset val="238"/>
        <scheme val="minor"/>
      </rPr>
      <t>Wykres  4</t>
    </r>
    <r>
      <rPr>
        <b/>
        <sz val="11"/>
        <rFont val="Calibri"/>
        <family val="2"/>
        <charset val="238"/>
        <scheme val="minor"/>
      </rPr>
      <t xml:space="preserve">   Ruch osadzonych w okresie od 01.12.2020 do 31.12.2021 r.</t>
    </r>
  </si>
  <si>
    <r>
      <rPr>
        <b/>
        <u/>
        <sz val="11"/>
        <rFont val="Calibri"/>
        <family val="2"/>
        <charset val="238"/>
        <scheme val="minor"/>
      </rPr>
      <t>Wykres  5</t>
    </r>
    <r>
      <rPr>
        <b/>
        <sz val="11"/>
        <rFont val="Calibri"/>
        <family val="2"/>
        <charset val="238"/>
        <scheme val="minor"/>
      </rPr>
      <t xml:space="preserve">   Transporty osadzonych w okresie od 31.12.2020 do 31.12.2021</t>
    </r>
  </si>
  <si>
    <t xml:space="preserve">    stan w dniu 31.12.2021 r.</t>
  </si>
  <si>
    <r>
      <rPr>
        <b/>
        <u/>
        <sz val="10"/>
        <rFont val="Calibri"/>
        <family val="2"/>
        <charset val="238"/>
        <scheme val="minor"/>
      </rPr>
      <t>Wykres  9</t>
    </r>
    <r>
      <rPr>
        <b/>
        <sz val="10"/>
        <rFont val="Calibri"/>
        <family val="2"/>
        <charset val="238"/>
        <scheme val="minor"/>
      </rPr>
      <t xml:space="preserve">  Skazani zdjęci z ewidencji wg wybranych przyczyn w okresie od 31.12.2020 do 31.12.2021</t>
    </r>
  </si>
  <si>
    <t xml:space="preserve">                      od 01.12.2020 do 31.12.2021</t>
  </si>
  <si>
    <r>
      <rPr>
        <b/>
        <u/>
        <sz val="10"/>
        <rFont val="Calibri"/>
        <family val="2"/>
        <charset val="238"/>
        <scheme val="minor"/>
      </rPr>
      <t>Wykres  11</t>
    </r>
    <r>
      <rPr>
        <b/>
        <sz val="10"/>
        <rFont val="Calibri"/>
        <family val="2"/>
        <charset val="238"/>
        <scheme val="minor"/>
      </rPr>
      <t xml:space="preserve">   Skazani, którym udzielono zezwolenia na odbycie kary w systemie DE w grudniu 2021 r. </t>
    </r>
  </si>
  <si>
    <t xml:space="preserve">                    sądów apelacyjnych - stan w dniu 31.12.2021 r.</t>
  </si>
  <si>
    <r>
      <rPr>
        <b/>
        <u/>
        <sz val="10"/>
        <rFont val="Calibri"/>
        <family val="2"/>
        <charset val="238"/>
        <scheme val="minor"/>
      </rPr>
      <t xml:space="preserve">Wykres  13 </t>
    </r>
    <r>
      <rPr>
        <b/>
        <sz val="10"/>
        <rFont val="Calibri"/>
        <family val="2"/>
        <charset val="238"/>
        <scheme val="minor"/>
      </rPr>
      <t xml:space="preserve">  Liczba skazanych zwolnionych z odbywania kary w systemie DE w grudniu 2021 r.</t>
    </r>
  </si>
  <si>
    <t>Polinezja Francuska</t>
  </si>
  <si>
    <t>TABL. 17 Cudzoziemcy przebywający w AŚ i ZK w dniu 31.12.2021 r.</t>
  </si>
  <si>
    <r>
      <rPr>
        <b/>
        <u/>
        <sz val="10"/>
        <rFont val="Calibri"/>
        <family val="2"/>
        <charset val="238"/>
        <scheme val="minor"/>
      </rPr>
      <t>Wykres  14</t>
    </r>
    <r>
      <rPr>
        <b/>
        <sz val="10"/>
        <rFont val="Calibri"/>
        <family val="2"/>
        <charset val="238"/>
        <scheme val="minor"/>
      </rPr>
      <t xml:space="preserve">   Cudzoziemcy przebywający w AŚ i ZK w okresie od 31.12.2020 do 31.12.2021</t>
    </r>
  </si>
  <si>
    <t>w dniu 31.12.2021r</t>
  </si>
  <si>
    <t>Skazani na karę dożywotniego pozbawienia wolności wg stanu w dniu  31.12.2021r.*</t>
  </si>
  <si>
    <t>wg aktualnego statusu prawnego (stan w dniu 31.12.2021 r.)</t>
  </si>
  <si>
    <t>Osadzeni zobowiązani do świadczeń alimentacyjnych w listopadzie 2021 r.</t>
  </si>
  <si>
    <r>
      <t>na dzień 31.12.2021 r.</t>
    </r>
    <r>
      <rPr>
        <vertAlign val="superscript"/>
        <sz val="11"/>
        <rFont val="Calibri"/>
        <family val="2"/>
        <charset val="238"/>
        <scheme val="minor"/>
      </rPr>
      <t>2</t>
    </r>
  </si>
  <si>
    <r>
      <rPr>
        <b/>
        <u/>
        <sz val="11"/>
        <rFont val="Calibri"/>
        <family val="2"/>
        <charset val="238"/>
        <scheme val="minor"/>
      </rPr>
      <t>Wykres 15</t>
    </r>
    <r>
      <rPr>
        <b/>
        <sz val="11"/>
        <rFont val="Calibri"/>
        <family val="2"/>
        <charset val="238"/>
        <scheme val="minor"/>
      </rPr>
      <t xml:space="preserve">   Zatrudnienie odpłatne osadzonych w okresie od 31.07.2020 do 31.12.2021</t>
    </r>
  </si>
  <si>
    <r>
      <rPr>
        <b/>
        <u/>
        <sz val="10"/>
        <rFont val="Calibri"/>
        <family val="2"/>
        <charset val="238"/>
        <scheme val="minor"/>
      </rPr>
      <t xml:space="preserve">Wykres 16 </t>
    </r>
    <r>
      <rPr>
        <b/>
        <sz val="10"/>
        <rFont val="Calibri"/>
        <family val="2"/>
        <charset val="238"/>
        <scheme val="minor"/>
      </rPr>
      <t>Powszechność zatrudnienia skazanych i ukaranych w okresie od 31.07.2020 do 31.12.2021</t>
    </r>
  </si>
  <si>
    <r>
      <rPr>
        <b/>
        <u/>
        <sz val="10"/>
        <rFont val="Calibri"/>
        <family val="2"/>
        <charset val="238"/>
        <scheme val="minor"/>
      </rPr>
      <t xml:space="preserve">Wykres  17 </t>
    </r>
    <r>
      <rPr>
        <b/>
        <sz val="10"/>
        <rFont val="Calibri"/>
        <family val="2"/>
        <charset val="238"/>
        <scheme val="minor"/>
      </rPr>
      <t xml:space="preserve">  Wskaźnik bezrobocia skazanych w okresie od 31.07.2020 do 31.12.2021</t>
    </r>
  </si>
  <si>
    <r>
      <t>Zatrudnienie odpłatne osadzonych w listopadzie 2021 r. według okręgów</t>
    </r>
    <r>
      <rPr>
        <vertAlign val="superscript"/>
        <sz val="11"/>
        <rFont val="Calibri"/>
        <family val="2"/>
        <charset val="238"/>
        <scheme val="minor"/>
      </rPr>
      <t>1</t>
    </r>
  </si>
  <si>
    <r>
      <t>Zatrudnienie osadzonych w listopadzie 2021 r. według miejsc zatrudnienia</t>
    </r>
    <r>
      <rPr>
        <vertAlign val="superscript"/>
        <sz val="11"/>
        <rFont val="Calibri"/>
        <family val="2"/>
        <charset val="238"/>
        <scheme val="minor"/>
      </rPr>
      <t>1</t>
    </r>
  </si>
  <si>
    <t xml:space="preserve">       powinien przepracować w ciągu miesiąca                   normatyw  za listopad  =   160 godzin</t>
  </si>
  <si>
    <r>
      <t xml:space="preserve">   </t>
    </r>
    <r>
      <rPr>
        <sz val="8"/>
        <rFont val="Calibri"/>
        <family val="2"/>
        <charset val="238"/>
        <scheme val="minor"/>
      </rPr>
      <t xml:space="preserve">    powinien przepracować w ciągu miesiąca                   normatyw  za listopad =     160 godzin</t>
    </r>
  </si>
  <si>
    <t xml:space="preserve">     Grudzień 2021 r.</t>
  </si>
  <si>
    <t xml:space="preserve">   01.01 - 31.12.21 r.</t>
  </si>
  <si>
    <r>
      <t>TABL.  34   Osadzeni, którzy dokonali ucieczki, ujęci i nieujęci w okresie od 01.01.21 r. do 31.12.2021 r.</t>
    </r>
    <r>
      <rPr>
        <vertAlign val="superscript"/>
        <sz val="10"/>
        <rFont val="Calibri"/>
        <family val="2"/>
        <charset val="238"/>
        <scheme val="minor"/>
      </rPr>
      <t>3</t>
    </r>
  </si>
  <si>
    <r>
      <rPr>
        <b/>
        <u/>
        <sz val="12"/>
        <rFont val="Calibri"/>
        <family val="2"/>
        <charset val="238"/>
        <scheme val="minor"/>
      </rPr>
      <t xml:space="preserve">Wykres  18 </t>
    </r>
    <r>
      <rPr>
        <b/>
        <sz val="12"/>
        <rFont val="Calibri"/>
        <family val="2"/>
        <charset val="238"/>
        <scheme val="minor"/>
      </rPr>
      <t xml:space="preserve">  Liczba uczestników ucieczek z terenu i zatrudnienia w okresie 01.07.20 do 31.12.2021</t>
    </r>
  </si>
  <si>
    <t xml:space="preserve">                 Grudzień 2021 r.</t>
  </si>
  <si>
    <t xml:space="preserve">           01.01 - 31.12.21 r.</t>
  </si>
  <si>
    <t xml:space="preserve">              01.01 - 31.12.21 r.</t>
  </si>
  <si>
    <t xml:space="preserve">                Grudzień 2021 r.</t>
  </si>
  <si>
    <t xml:space="preserve">                01.01 - 31.12.21 r.</t>
  </si>
  <si>
    <t xml:space="preserve">                Grudzień 2021 r. </t>
  </si>
  <si>
    <t xml:space="preserve">                 01.01 - 31.12.21 r.</t>
  </si>
  <si>
    <t xml:space="preserve">   3. OZ Białystok</t>
  </si>
  <si>
    <t xml:space="preserve">   5. OZ Malbork</t>
  </si>
  <si>
    <t xml:space="preserve">   6. OTZS Zwartowo</t>
  </si>
  <si>
    <t xml:space="preserve">   6. OZ Zabrze</t>
  </si>
  <si>
    <t xml:space="preserve">   7. OZ Grodków</t>
  </si>
  <si>
    <t xml:space="preserve">   8. ZK Sieraków Śląski</t>
  </si>
  <si>
    <t xml:space="preserve">   9. OZ Kędzierzyn - Koźle</t>
  </si>
  <si>
    <t xml:space="preserve">   10. OZ Opole</t>
  </si>
  <si>
    <t xml:space="preserve">   5. OZ Wrocław</t>
  </si>
  <si>
    <t>grudzień 2021 r.</t>
  </si>
  <si>
    <t xml:space="preserve">     BIS.0332.16.2021.MM                                                                                   </t>
  </si>
  <si>
    <t>Warszawa, 19.01.2022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</si>
</sst>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\ _z_ł_-;\-* #,##0.00\ _z_ł_-;_-* &quot;-&quot;??\ _z_ł_-;_-@_-"/>
    <numFmt numFmtId="164" formatCode="0.0%"/>
    <numFmt numFmtId="165" formatCode="0.0"/>
    <numFmt numFmtId="166" formatCode="0.000"/>
  </numFmts>
  <fonts count="53" x14ac:knownFonts="1">
    <font>
      <sz val="10"/>
      <name val="Arial CE"/>
      <charset val="238"/>
    </font>
    <font>
      <sz val="10"/>
      <name val="Arial CE"/>
      <charset val="238"/>
    </font>
    <font>
      <sz val="8"/>
      <name val="Arial CE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4"/>
      <name val="Arial"/>
      <family val="2"/>
      <charset val="238"/>
    </font>
    <font>
      <b/>
      <sz val="10"/>
      <name val="Arial"/>
      <family val="2"/>
      <charset val="238"/>
    </font>
    <font>
      <sz val="12"/>
      <name val="Arial"/>
      <family val="2"/>
      <charset val="238"/>
    </font>
    <font>
      <sz val="8"/>
      <name val="Arial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vertAlign val="superscript"/>
      <sz val="10"/>
      <name val="Arial"/>
      <family val="2"/>
      <charset val="238"/>
    </font>
    <font>
      <b/>
      <sz val="12"/>
      <name val="Calibri"/>
      <family val="2"/>
      <charset val="238"/>
      <scheme val="minor"/>
    </font>
    <font>
      <u/>
      <sz val="10"/>
      <color theme="10"/>
      <name val="Arial CE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u/>
      <sz val="10"/>
      <color rgb="FF0000FF"/>
      <name val="Arial CE"/>
      <charset val="238"/>
    </font>
    <font>
      <b/>
      <sz val="2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u/>
      <vertAlign val="superscript"/>
      <sz val="1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3"/>
      <name val="Calibri"/>
      <family val="2"/>
      <charset val="238"/>
      <scheme val="minor"/>
    </font>
    <font>
      <b/>
      <sz val="3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vertAlign val="superscript"/>
      <sz val="9"/>
      <name val="Calibri"/>
      <family val="2"/>
      <charset val="238"/>
      <scheme val="minor"/>
    </font>
    <font>
      <sz val="8"/>
      <color rgb="FF92D050"/>
      <name val="Calibri"/>
      <family val="2"/>
      <charset val="238"/>
      <scheme val="minor"/>
    </font>
    <font>
      <b/>
      <vertAlign val="superscript"/>
      <sz val="11"/>
      <name val="Calibri"/>
      <family val="2"/>
      <charset val="238"/>
      <scheme val="minor"/>
    </font>
    <font>
      <sz val="9"/>
      <name val="Arial CE"/>
      <family val="2"/>
      <charset val="238"/>
    </font>
    <font>
      <b/>
      <sz val="10"/>
      <name val="Arial CE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59999389629810485"/>
        <bgColor indexed="22"/>
      </patternFill>
    </fill>
    <fill>
      <patternFill patternType="solid">
        <fgColor theme="3" tint="0.59999389629810485"/>
        <bgColor indexed="9"/>
      </patternFill>
    </fill>
    <fill>
      <patternFill patternType="solid">
        <fgColor theme="3" tint="0.59999389629810485"/>
        <bgColor indexed="55"/>
      </patternFill>
    </fill>
  </fills>
  <borders count="10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3" fillId="0" borderId="0" applyNumberFormat="0" applyFill="0" applyBorder="0" applyAlignment="0" applyProtection="0">
      <alignment vertical="top"/>
      <protection locked="0"/>
    </xf>
  </cellStyleXfs>
  <cellXfs count="1094">
    <xf numFmtId="0" fontId="0" fillId="0" borderId="0" xfId="0"/>
    <xf numFmtId="0" fontId="3" fillId="0" borderId="0" xfId="0" quotePrefix="1" applyFont="1" applyAlignment="1">
      <alignment horizontal="left"/>
    </xf>
    <xf numFmtId="0" fontId="3" fillId="0" borderId="0" xfId="0" applyFont="1"/>
    <xf numFmtId="0" fontId="3" fillId="0" borderId="0" xfId="0" applyFont="1" applyBorder="1"/>
    <xf numFmtId="0" fontId="6" fillId="3" borderId="19" xfId="0" applyFont="1" applyFill="1" applyBorder="1" applyAlignment="1">
      <alignment horizontal="centerContinuous"/>
    </xf>
    <xf numFmtId="0" fontId="3" fillId="3" borderId="12" xfId="0" applyFont="1" applyFill="1" applyBorder="1" applyAlignment="1">
      <alignment horizontal="centerContinuous"/>
    </xf>
    <xf numFmtId="0" fontId="3" fillId="3" borderId="19" xfId="0" applyFont="1" applyFill="1" applyBorder="1" applyAlignment="1">
      <alignment horizontal="centerContinuous"/>
    </xf>
    <xf numFmtId="0" fontId="6" fillId="3" borderId="20" xfId="0" applyFont="1" applyFill="1" applyBorder="1" applyAlignment="1">
      <alignment horizontal="centerContinuous"/>
    </xf>
    <xf numFmtId="0" fontId="6" fillId="3" borderId="0" xfId="0" applyFont="1" applyFill="1" applyBorder="1" applyAlignment="1">
      <alignment horizontal="centerContinuous"/>
    </xf>
    <xf numFmtId="0" fontId="3" fillId="3" borderId="10" xfId="0" applyFont="1" applyFill="1" applyBorder="1" applyAlignment="1">
      <alignment horizontal="centerContinuous"/>
    </xf>
    <xf numFmtId="0" fontId="3" fillId="3" borderId="0" xfId="0" applyFont="1" applyFill="1" applyBorder="1" applyAlignment="1">
      <alignment horizontal="centerContinuous"/>
    </xf>
    <xf numFmtId="0" fontId="6" fillId="3" borderId="18" xfId="0" applyFont="1" applyFill="1" applyBorder="1" applyAlignment="1">
      <alignment horizontal="centerContinuous"/>
    </xf>
    <xf numFmtId="0" fontId="6" fillId="0" borderId="0" xfId="0" applyFont="1"/>
    <xf numFmtId="0" fontId="8" fillId="2" borderId="10" xfId="0" applyFont="1" applyFill="1" applyBorder="1"/>
    <xf numFmtId="0" fontId="3" fillId="0" borderId="0" xfId="0" quotePrefix="1" applyFont="1" applyBorder="1" applyAlignment="1">
      <alignment horizontal="left"/>
    </xf>
    <xf numFmtId="0" fontId="3" fillId="0" borderId="0" xfId="0" applyFont="1" applyBorder="1" applyProtection="1">
      <protection locked="0"/>
    </xf>
    <xf numFmtId="0" fontId="8" fillId="2" borderId="0" xfId="0" applyFont="1" applyFill="1" applyBorder="1"/>
    <xf numFmtId="0" fontId="8" fillId="2" borderId="0" xfId="0" applyFont="1" applyFill="1" applyBorder="1" applyAlignment="1">
      <alignment horizontal="left"/>
    </xf>
    <xf numFmtId="0" fontId="8" fillId="0" borderId="0" xfId="0" applyFont="1" applyBorder="1" applyAlignment="1">
      <alignment horizontal="right"/>
    </xf>
    <xf numFmtId="0" fontId="0" fillId="0" borderId="0" xfId="0"/>
    <xf numFmtId="0" fontId="4" fillId="8" borderId="25" xfId="0" applyFont="1" applyFill="1" applyBorder="1" applyAlignment="1">
      <alignment horizontal="centerContinuous"/>
    </xf>
    <xf numFmtId="0" fontId="4" fillId="8" borderId="27" xfId="0" applyFont="1" applyFill="1" applyBorder="1" applyAlignment="1">
      <alignment horizontal="centerContinuous"/>
    </xf>
    <xf numFmtId="0" fontId="8" fillId="5" borderId="0" xfId="0" applyFont="1" applyFill="1" applyBorder="1" applyAlignment="1">
      <alignment horizontal="left"/>
    </xf>
    <xf numFmtId="0" fontId="8" fillId="5" borderId="10" xfId="0" applyFont="1" applyFill="1" applyBorder="1" applyAlignment="1">
      <alignment horizontal="right"/>
    </xf>
    <xf numFmtId="0" fontId="8" fillId="5" borderId="18" xfId="0" applyFont="1" applyFill="1" applyBorder="1" applyAlignment="1">
      <alignment horizontal="left"/>
    </xf>
    <xf numFmtId="0" fontId="3" fillId="5" borderId="2" xfId="0" applyFont="1" applyFill="1" applyBorder="1"/>
    <xf numFmtId="0" fontId="3" fillId="5" borderId="26" xfId="0" applyFont="1" applyFill="1" applyBorder="1"/>
    <xf numFmtId="0" fontId="8" fillId="5" borderId="15" xfId="0" applyFont="1" applyFill="1" applyBorder="1" applyAlignment="1">
      <alignment horizontal="right"/>
    </xf>
    <xf numFmtId="0" fontId="8" fillId="5" borderId="14" xfId="0" applyFont="1" applyFill="1" applyBorder="1" applyAlignment="1">
      <alignment horizontal="left"/>
    </xf>
    <xf numFmtId="0" fontId="8" fillId="5" borderId="16" xfId="0" applyFont="1" applyFill="1" applyBorder="1" applyAlignment="1">
      <alignment horizontal="left"/>
    </xf>
    <xf numFmtId="0" fontId="4" fillId="8" borderId="28" xfId="0" applyFont="1" applyFill="1" applyBorder="1" applyAlignment="1">
      <alignment horizontal="centerContinuous"/>
    </xf>
    <xf numFmtId="0" fontId="8" fillId="2" borderId="1" xfId="0" applyFont="1" applyFill="1" applyBorder="1"/>
    <xf numFmtId="0" fontId="8" fillId="0" borderId="10" xfId="0" applyFont="1" applyBorder="1"/>
    <xf numFmtId="0" fontId="3" fillId="5" borderId="24" xfId="0" applyFont="1" applyFill="1" applyBorder="1"/>
    <xf numFmtId="0" fontId="8" fillId="0" borderId="15" xfId="0" applyFont="1" applyBorder="1"/>
    <xf numFmtId="0" fontId="8" fillId="0" borderId="10" xfId="0" applyFont="1" applyBorder="1" applyAlignment="1">
      <alignment horizontal="right"/>
    </xf>
    <xf numFmtId="0" fontId="8" fillId="0" borderId="14" xfId="0" applyFont="1" applyBorder="1"/>
    <xf numFmtId="0" fontId="7" fillId="0" borderId="0" xfId="0" applyFont="1"/>
    <xf numFmtId="0" fontId="3" fillId="0" borderId="0" xfId="0" applyFont="1" applyAlignment="1">
      <alignment horizontal="center"/>
    </xf>
    <xf numFmtId="0" fontId="3" fillId="0" borderId="0" xfId="0" quotePrefix="1" applyFont="1" applyAlignment="1">
      <alignment horizontal="center"/>
    </xf>
    <xf numFmtId="16" fontId="3" fillId="0" borderId="0" xfId="0" quotePrefix="1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4" fillId="0" borderId="0" xfId="0" applyFont="1"/>
    <xf numFmtId="0" fontId="10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1" fillId="0" borderId="0" xfId="0" applyFont="1"/>
    <xf numFmtId="0" fontId="12" fillId="0" borderId="0" xfId="0" applyFont="1"/>
    <xf numFmtId="0" fontId="13" fillId="0" borderId="0" xfId="4" quotePrefix="1" applyAlignment="1" applyProtection="1">
      <alignment horizontal="left"/>
    </xf>
    <xf numFmtId="0" fontId="13" fillId="0" borderId="0" xfId="4" quotePrefix="1" applyAlignment="1" applyProtection="1">
      <alignment horizontal="center"/>
    </xf>
    <xf numFmtId="0" fontId="13" fillId="0" borderId="0" xfId="4" applyAlignment="1" applyProtection="1"/>
    <xf numFmtId="16" fontId="13" fillId="0" borderId="0" xfId="4" quotePrefix="1" applyNumberFormat="1" applyAlignment="1" applyProtection="1">
      <alignment horizontal="right"/>
    </xf>
    <xf numFmtId="0" fontId="13" fillId="0" borderId="0" xfId="4" applyAlignment="1" applyProtection="1">
      <alignment horizontal="left"/>
    </xf>
    <xf numFmtId="0" fontId="13" fillId="0" borderId="0" xfId="4" quotePrefix="1" applyAlignment="1" applyProtection="1">
      <alignment horizontal="right"/>
    </xf>
    <xf numFmtId="0" fontId="13" fillId="0" borderId="0" xfId="4" applyAlignment="1" applyProtection="1">
      <alignment horizontal="center"/>
    </xf>
    <xf numFmtId="0" fontId="13" fillId="0" borderId="0" xfId="4" applyAlignment="1" applyProtection="1">
      <alignment horizontal="right"/>
    </xf>
    <xf numFmtId="0" fontId="8" fillId="0" borderId="61" xfId="0" applyFont="1" applyBorder="1"/>
    <xf numFmtId="0" fontId="8" fillId="0" borderId="8" xfId="0" applyFont="1" applyBorder="1"/>
    <xf numFmtId="0" fontId="16" fillId="0" borderId="0" xfId="4" quotePrefix="1" applyFont="1" applyAlignment="1" applyProtection="1">
      <alignment horizontal="left"/>
    </xf>
    <xf numFmtId="0" fontId="16" fillId="0" borderId="0" xfId="4" applyFont="1" applyAlignment="1" applyProtection="1">
      <alignment horizontal="left"/>
    </xf>
    <xf numFmtId="0" fontId="16" fillId="0" borderId="0" xfId="4" applyFont="1" applyAlignment="1" applyProtection="1"/>
    <xf numFmtId="0" fontId="16" fillId="0" borderId="0" xfId="4" applyFont="1" applyAlignment="1" applyProtection="1">
      <alignment horizontal="center"/>
    </xf>
    <xf numFmtId="0" fontId="18" fillId="0" borderId="0" xfId="0" applyFont="1"/>
    <xf numFmtId="0" fontId="20" fillId="0" borderId="0" xfId="0" applyFont="1"/>
    <xf numFmtId="0" fontId="18" fillId="0" borderId="0" xfId="3" applyFont="1" applyAlignment="1">
      <alignment horizontal="left"/>
    </xf>
    <xf numFmtId="0" fontId="20" fillId="0" borderId="0" xfId="3" applyFont="1"/>
    <xf numFmtId="0" fontId="18" fillId="0" borderId="0" xfId="3" applyFont="1"/>
    <xf numFmtId="0" fontId="18" fillId="0" borderId="0" xfId="3" quotePrefix="1" applyFont="1" applyAlignment="1">
      <alignment horizontal="left"/>
    </xf>
    <xf numFmtId="0" fontId="23" fillId="0" borderId="0" xfId="3" applyFont="1"/>
    <xf numFmtId="0" fontId="24" fillId="0" borderId="0" xfId="3" quotePrefix="1" applyFont="1" applyAlignment="1">
      <alignment horizontal="left"/>
    </xf>
    <xf numFmtId="0" fontId="25" fillId="0" borderId="0" xfId="0" quotePrefix="1" applyFont="1" applyAlignment="1">
      <alignment horizontal="left"/>
    </xf>
    <xf numFmtId="43" fontId="18" fillId="0" borderId="0" xfId="1" applyFont="1"/>
    <xf numFmtId="0" fontId="26" fillId="0" borderId="1" xfId="0" applyFont="1" applyFill="1" applyBorder="1"/>
    <xf numFmtId="10" fontId="26" fillId="0" borderId="1" xfId="0" applyNumberFormat="1" applyFont="1" applyFill="1" applyBorder="1"/>
    <xf numFmtId="10" fontId="26" fillId="0" borderId="7" xfId="0" applyNumberFormat="1" applyFont="1" applyFill="1" applyBorder="1"/>
    <xf numFmtId="0" fontId="18" fillId="0" borderId="8" xfId="0" applyFont="1" applyFill="1" applyBorder="1"/>
    <xf numFmtId="10" fontId="18" fillId="0" borderId="8" xfId="0" applyNumberFormat="1" applyFont="1" applyFill="1" applyBorder="1"/>
    <xf numFmtId="10" fontId="18" fillId="0" borderId="9" xfId="0" applyNumberFormat="1" applyFont="1" applyFill="1" applyBorder="1"/>
    <xf numFmtId="0" fontId="26" fillId="0" borderId="0" xfId="0" applyFont="1" applyBorder="1"/>
    <xf numFmtId="0" fontId="26" fillId="0" borderId="1" xfId="0" applyFont="1" applyFill="1" applyBorder="1" applyAlignment="1">
      <alignment horizontal="right"/>
    </xf>
    <xf numFmtId="10" fontId="26" fillId="0" borderId="1" xfId="2" applyNumberFormat="1" applyFont="1" applyFill="1" applyBorder="1"/>
    <xf numFmtId="10" fontId="26" fillId="0" borderId="7" xfId="2" applyNumberFormat="1" applyFont="1" applyFill="1" applyBorder="1"/>
    <xf numFmtId="164" fontId="18" fillId="0" borderId="0" xfId="2" applyNumberFormat="1" applyFont="1"/>
    <xf numFmtId="0" fontId="18" fillId="0" borderId="0" xfId="0" applyFont="1" applyBorder="1"/>
    <xf numFmtId="0" fontId="18" fillId="0" borderId="1" xfId="0" applyFont="1" applyFill="1" applyBorder="1"/>
    <xf numFmtId="10" fontId="18" fillId="0" borderId="1" xfId="2" applyNumberFormat="1" applyFont="1" applyFill="1" applyBorder="1"/>
    <xf numFmtId="10" fontId="18" fillId="0" borderId="7" xfId="2" applyNumberFormat="1" applyFont="1" applyFill="1" applyBorder="1"/>
    <xf numFmtId="10" fontId="18" fillId="0" borderId="8" xfId="2" applyNumberFormat="1" applyFont="1" applyFill="1" applyBorder="1"/>
    <xf numFmtId="10" fontId="18" fillId="0" borderId="9" xfId="2" applyNumberFormat="1" applyFont="1" applyFill="1" applyBorder="1"/>
    <xf numFmtId="0" fontId="27" fillId="0" borderId="0" xfId="0" applyFont="1"/>
    <xf numFmtId="0" fontId="28" fillId="0" borderId="0" xfId="0" applyFont="1"/>
    <xf numFmtId="0" fontId="29" fillId="0" borderId="0" xfId="0" applyFont="1" applyAlignment="1">
      <alignment horizontal="center"/>
    </xf>
    <xf numFmtId="0" fontId="26" fillId="0" borderId="1" xfId="0" applyFont="1" applyBorder="1"/>
    <xf numFmtId="0" fontId="18" fillId="0" borderId="1" xfId="0" applyFont="1" applyBorder="1"/>
    <xf numFmtId="0" fontId="18" fillId="0" borderId="7" xfId="0" applyFont="1" applyBorder="1"/>
    <xf numFmtId="0" fontId="26" fillId="0" borderId="8" xfId="0" applyFont="1" applyBorder="1"/>
    <xf numFmtId="0" fontId="18" fillId="0" borderId="8" xfId="0" applyFont="1" applyBorder="1"/>
    <xf numFmtId="0" fontId="18" fillId="0" borderId="9" xfId="0" applyFont="1" applyBorder="1"/>
    <xf numFmtId="0" fontId="25" fillId="0" borderId="0" xfId="0" applyFont="1"/>
    <xf numFmtId="0" fontId="29" fillId="0" borderId="0" xfId="0" applyFont="1" applyAlignment="1">
      <alignment vertical="center" wrapText="1"/>
    </xf>
    <xf numFmtId="0" fontId="29" fillId="0" borderId="0" xfId="0" applyFont="1" applyAlignment="1">
      <alignment wrapText="1"/>
    </xf>
    <xf numFmtId="0" fontId="18" fillId="0" borderId="0" xfId="0" quotePrefix="1" applyFont="1" applyAlignment="1">
      <alignment horizontal="left"/>
    </xf>
    <xf numFmtId="0" fontId="18" fillId="0" borderId="0" xfId="0" applyFont="1" applyAlignment="1">
      <alignment horizontal="left"/>
    </xf>
    <xf numFmtId="0" fontId="18" fillId="0" borderId="0" xfId="0" applyFont="1" applyAlignment="1">
      <alignment readingOrder="1"/>
    </xf>
    <xf numFmtId="0" fontId="18" fillId="0" borderId="3" xfId="0" applyFont="1" applyFill="1" applyBorder="1"/>
    <xf numFmtId="0" fontId="18" fillId="0" borderId="24" xfId="0" applyFont="1" applyBorder="1"/>
    <xf numFmtId="1" fontId="18" fillId="0" borderId="24" xfId="0" applyNumberFormat="1" applyFont="1" applyBorder="1"/>
    <xf numFmtId="1" fontId="18" fillId="0" borderId="8" xfId="0" applyNumberFormat="1" applyFont="1" applyBorder="1"/>
    <xf numFmtId="1" fontId="18" fillId="0" borderId="9" xfId="0" applyNumberFormat="1" applyFont="1" applyBorder="1"/>
    <xf numFmtId="0" fontId="18" fillId="0" borderId="1" xfId="0" quotePrefix="1" applyFont="1" applyBorder="1" applyAlignment="1">
      <alignment horizontal="right"/>
    </xf>
    <xf numFmtId="0" fontId="18" fillId="0" borderId="1" xfId="1" applyNumberFormat="1" applyFont="1" applyBorder="1"/>
    <xf numFmtId="1" fontId="18" fillId="0" borderId="1" xfId="0" applyNumberFormat="1" applyFont="1" applyBorder="1" applyAlignment="1">
      <alignment horizontal="right"/>
    </xf>
    <xf numFmtId="0" fontId="18" fillId="0" borderId="1" xfId="0" applyFont="1" applyFill="1" applyBorder="1" applyAlignment="1">
      <alignment horizontal="right"/>
    </xf>
    <xf numFmtId="0" fontId="18" fillId="0" borderId="7" xfId="0" applyFont="1" applyFill="1" applyBorder="1"/>
    <xf numFmtId="0" fontId="18" fillId="0" borderId="1" xfId="0" applyFont="1" applyBorder="1" applyAlignment="1">
      <alignment horizontal="right"/>
    </xf>
    <xf numFmtId="0" fontId="18" fillId="4" borderId="1" xfId="0" applyFont="1" applyFill="1" applyBorder="1"/>
    <xf numFmtId="0" fontId="18" fillId="4" borderId="7" xfId="0" applyFont="1" applyFill="1" applyBorder="1"/>
    <xf numFmtId="0" fontId="18" fillId="6" borderId="1" xfId="0" applyFont="1" applyFill="1" applyBorder="1"/>
    <xf numFmtId="0" fontId="18" fillId="6" borderId="7" xfId="0" applyFont="1" applyFill="1" applyBorder="1"/>
    <xf numFmtId="0" fontId="18" fillId="0" borderId="0" xfId="0" applyFont="1" applyFill="1" applyBorder="1"/>
    <xf numFmtId="0" fontId="18" fillId="0" borderId="0" xfId="0" applyFont="1" applyFill="1" applyBorder="1" applyAlignment="1">
      <alignment horizontal="left"/>
    </xf>
    <xf numFmtId="0" fontId="18" fillId="0" borderId="9" xfId="0" applyFont="1" applyFill="1" applyBorder="1"/>
    <xf numFmtId="0" fontId="18" fillId="4" borderId="8" xfId="0" applyFont="1" applyFill="1" applyBorder="1"/>
    <xf numFmtId="0" fontId="18" fillId="4" borderId="9" xfId="0" applyFont="1" applyFill="1" applyBorder="1"/>
    <xf numFmtId="0" fontId="18" fillId="6" borderId="8" xfId="0" applyFont="1" applyFill="1" applyBorder="1"/>
    <xf numFmtId="0" fontId="18" fillId="6" borderId="9" xfId="0" applyFont="1" applyFill="1" applyBorder="1"/>
    <xf numFmtId="0" fontId="18" fillId="3" borderId="1" xfId="0" applyFont="1" applyFill="1" applyBorder="1"/>
    <xf numFmtId="0" fontId="18" fillId="3" borderId="7" xfId="0" applyFont="1" applyFill="1" applyBorder="1"/>
    <xf numFmtId="0" fontId="30" fillId="0" borderId="0" xfId="0" applyFont="1"/>
    <xf numFmtId="0" fontId="34" fillId="0" borderId="0" xfId="0" applyFont="1"/>
    <xf numFmtId="0" fontId="35" fillId="0" borderId="0" xfId="0" applyFont="1"/>
    <xf numFmtId="0" fontId="18" fillId="0" borderId="3" xfId="0" applyFont="1" applyBorder="1"/>
    <xf numFmtId="0" fontId="18" fillId="6" borderId="3" xfId="0" applyFont="1" applyFill="1" applyBorder="1"/>
    <xf numFmtId="1" fontId="18" fillId="0" borderId="3" xfId="0" applyNumberFormat="1" applyFont="1" applyBorder="1"/>
    <xf numFmtId="165" fontId="18" fillId="0" borderId="3" xfId="0" applyNumberFormat="1" applyFont="1" applyBorder="1"/>
    <xf numFmtId="165" fontId="18" fillId="0" borderId="9" xfId="0" applyNumberFormat="1" applyFont="1" applyBorder="1"/>
    <xf numFmtId="0" fontId="12" fillId="0" borderId="0" xfId="0" quotePrefix="1" applyFont="1" applyAlignment="1">
      <alignment vertical="center"/>
    </xf>
    <xf numFmtId="0" fontId="32" fillId="0" borderId="0" xfId="0" applyFont="1"/>
    <xf numFmtId="0" fontId="12" fillId="0" borderId="0" xfId="0" applyFont="1" applyAlignment="1">
      <alignment vertical="center"/>
    </xf>
    <xf numFmtId="3" fontId="18" fillId="0" borderId="3" xfId="0" applyNumberFormat="1" applyFont="1" applyBorder="1"/>
    <xf numFmtId="0" fontId="26" fillId="0" borderId="0" xfId="0" applyFont="1"/>
    <xf numFmtId="164" fontId="18" fillId="0" borderId="9" xfId="0" applyNumberFormat="1" applyFont="1" applyBorder="1"/>
    <xf numFmtId="3" fontId="18" fillId="0" borderId="9" xfId="0" applyNumberFormat="1" applyFont="1" applyBorder="1"/>
    <xf numFmtId="0" fontId="18" fillId="0" borderId="0" xfId="0" applyFont="1" applyFill="1"/>
    <xf numFmtId="0" fontId="28" fillId="0" borderId="0" xfId="0" applyFont="1" applyFill="1"/>
    <xf numFmtId="0" fontId="18" fillId="0" borderId="8" xfId="0" applyFont="1" applyBorder="1" applyAlignment="1">
      <alignment horizontal="right"/>
    </xf>
    <xf numFmtId="165" fontId="18" fillId="0" borderId="7" xfId="0" applyNumberFormat="1" applyFont="1" applyBorder="1" applyAlignment="1">
      <alignment horizontal="right"/>
    </xf>
    <xf numFmtId="0" fontId="18" fillId="0" borderId="5" xfId="0" applyFont="1" applyBorder="1"/>
    <xf numFmtId="165" fontId="18" fillId="0" borderId="5" xfId="0" applyNumberFormat="1" applyFont="1" applyFill="1" applyBorder="1"/>
    <xf numFmtId="165" fontId="18" fillId="0" borderId="7" xfId="0" applyNumberFormat="1" applyFont="1" applyFill="1" applyBorder="1"/>
    <xf numFmtId="0" fontId="18" fillId="0" borderId="0" xfId="0" applyFont="1" applyAlignment="1">
      <alignment horizontal="right"/>
    </xf>
    <xf numFmtId="165" fontId="18" fillId="0" borderId="9" xfId="0" applyNumberFormat="1" applyFont="1" applyFill="1" applyBorder="1"/>
    <xf numFmtId="0" fontId="26" fillId="0" borderId="24" xfId="0" applyFont="1" applyBorder="1"/>
    <xf numFmtId="0" fontId="26" fillId="0" borderId="3" xfId="0" applyFont="1" applyBorder="1"/>
    <xf numFmtId="0" fontId="26" fillId="0" borderId="7" xfId="0" applyFont="1" applyFill="1" applyBorder="1"/>
    <xf numFmtId="0" fontId="26" fillId="0" borderId="8" xfId="0" applyFont="1" applyFill="1" applyBorder="1"/>
    <xf numFmtId="0" fontId="26" fillId="0" borderId="9" xfId="0" applyFont="1" applyFill="1" applyBorder="1"/>
    <xf numFmtId="0" fontId="28" fillId="0" borderId="0" xfId="0" applyFont="1" applyFill="1" applyBorder="1"/>
    <xf numFmtId="0" fontId="26" fillId="0" borderId="3" xfId="0" applyFont="1" applyFill="1" applyBorder="1"/>
    <xf numFmtId="0" fontId="18" fillId="0" borderId="5" xfId="0" applyFont="1" applyFill="1" applyBorder="1"/>
    <xf numFmtId="0" fontId="36" fillId="0" borderId="0" xfId="0" applyFont="1"/>
    <xf numFmtId="0" fontId="25" fillId="0" borderId="33" xfId="0" applyFont="1" applyBorder="1"/>
    <xf numFmtId="0" fontId="37" fillId="0" borderId="31" xfId="0" applyFont="1" applyBorder="1"/>
    <xf numFmtId="0" fontId="28" fillId="0" borderId="32" xfId="0" applyFont="1" applyBorder="1" applyAlignment="1">
      <alignment horizontal="right"/>
    </xf>
    <xf numFmtId="0" fontId="28" fillId="0" borderId="32" xfId="0" applyFont="1" applyFill="1" applyBorder="1" applyAlignment="1">
      <alignment horizontal="right"/>
    </xf>
    <xf numFmtId="164" fontId="28" fillId="0" borderId="32" xfId="2" applyNumberFormat="1" applyFont="1" applyBorder="1" applyAlignment="1">
      <alignment horizontal="center"/>
    </xf>
    <xf numFmtId="0" fontId="28" fillId="0" borderId="33" xfId="0" applyFont="1" applyBorder="1" applyAlignment="1">
      <alignment horizontal="right"/>
    </xf>
    <xf numFmtId="0" fontId="28" fillId="0" borderId="31" xfId="0" applyFont="1" applyBorder="1" applyAlignment="1">
      <alignment horizontal="right"/>
    </xf>
    <xf numFmtId="0" fontId="25" fillId="0" borderId="12" xfId="0" applyFont="1" applyFill="1" applyBorder="1"/>
    <xf numFmtId="164" fontId="28" fillId="0" borderId="7" xfId="2" applyNumberFormat="1" applyFont="1" applyBorder="1" applyAlignment="1">
      <alignment horizontal="center"/>
    </xf>
    <xf numFmtId="0" fontId="18" fillId="10" borderId="10" xfId="0" applyFont="1" applyFill="1" applyBorder="1"/>
    <xf numFmtId="0" fontId="25" fillId="0" borderId="0" xfId="0" applyFont="1" applyFill="1" applyBorder="1"/>
    <xf numFmtId="0" fontId="25" fillId="0" borderId="59" xfId="0" applyFont="1" applyFill="1" applyBorder="1" applyAlignment="1">
      <alignment horizontal="right"/>
    </xf>
    <xf numFmtId="164" fontId="28" fillId="0" borderId="60" xfId="2" applyNumberFormat="1" applyFont="1" applyBorder="1" applyAlignment="1">
      <alignment horizontal="center"/>
    </xf>
    <xf numFmtId="0" fontId="25" fillId="10" borderId="57" xfId="0" applyFont="1" applyFill="1" applyBorder="1"/>
    <xf numFmtId="0" fontId="25" fillId="10" borderId="60" xfId="0" applyFont="1" applyFill="1" applyBorder="1"/>
    <xf numFmtId="0" fontId="25" fillId="10" borderId="58" xfId="0" applyFont="1" applyFill="1" applyBorder="1"/>
    <xf numFmtId="0" fontId="18" fillId="10" borderId="60" xfId="0" applyFont="1" applyFill="1" applyBorder="1"/>
    <xf numFmtId="0" fontId="28" fillId="0" borderId="8" xfId="0" applyFont="1" applyBorder="1" applyAlignment="1">
      <alignment horizontal="center"/>
    </xf>
    <xf numFmtId="0" fontId="25" fillId="0" borderId="15" xfId="0" applyFont="1" applyBorder="1"/>
    <xf numFmtId="0" fontId="28" fillId="0" borderId="9" xfId="0" applyFont="1" applyBorder="1" applyAlignment="1">
      <alignment horizontal="right"/>
    </xf>
    <xf numFmtId="0" fontId="25" fillId="0" borderId="7" xfId="0" applyFont="1" applyBorder="1" applyAlignment="1">
      <alignment horizontal="center"/>
    </xf>
    <xf numFmtId="0" fontId="28" fillId="10" borderId="52" xfId="0" applyFont="1" applyFill="1" applyBorder="1"/>
    <xf numFmtId="0" fontId="28" fillId="0" borderId="7" xfId="0" applyFont="1" applyBorder="1" applyAlignment="1">
      <alignment horizontal="center"/>
    </xf>
    <xf numFmtId="164" fontId="28" fillId="0" borderId="7" xfId="2" applyNumberFormat="1" applyFont="1" applyBorder="1"/>
    <xf numFmtId="0" fontId="18" fillId="10" borderId="46" xfId="0" applyFont="1" applyFill="1" applyBorder="1"/>
    <xf numFmtId="0" fontId="28" fillId="0" borderId="43" xfId="0" applyFont="1" applyBorder="1" applyAlignment="1">
      <alignment horizontal="center"/>
    </xf>
    <xf numFmtId="0" fontId="25" fillId="0" borderId="36" xfId="0" applyFont="1" applyBorder="1"/>
    <xf numFmtId="0" fontId="28" fillId="0" borderId="34" xfId="0" applyFont="1" applyBorder="1" applyAlignment="1">
      <alignment horizontal="right"/>
    </xf>
    <xf numFmtId="0" fontId="25" fillId="0" borderId="35" xfId="0" applyFont="1" applyBorder="1"/>
    <xf numFmtId="0" fontId="18" fillId="10" borderId="34" xfId="0" applyFont="1" applyFill="1" applyBorder="1"/>
    <xf numFmtId="0" fontId="25" fillId="0" borderId="7" xfId="0" applyFont="1" applyBorder="1"/>
    <xf numFmtId="0" fontId="28" fillId="0" borderId="47" xfId="0" applyFont="1" applyBorder="1"/>
    <xf numFmtId="0" fontId="25" fillId="0" borderId="21" xfId="0" applyFont="1" applyFill="1" applyBorder="1"/>
    <xf numFmtId="0" fontId="25" fillId="0" borderId="46" xfId="0" applyFont="1" applyBorder="1"/>
    <xf numFmtId="0" fontId="28" fillId="0" borderId="34" xfId="0" applyFont="1" applyFill="1" applyBorder="1" applyAlignment="1"/>
    <xf numFmtId="164" fontId="28" fillId="0" borderId="34" xfId="0" applyNumberFormat="1" applyFont="1" applyBorder="1" applyAlignment="1">
      <alignment horizontal="center"/>
    </xf>
    <xf numFmtId="0" fontId="28" fillId="0" borderId="15" xfId="0" applyFont="1" applyFill="1" applyBorder="1"/>
    <xf numFmtId="0" fontId="25" fillId="0" borderId="10" xfId="0" applyFont="1" applyBorder="1" applyAlignment="1">
      <alignment horizontal="right"/>
    </xf>
    <xf numFmtId="0" fontId="25" fillId="0" borderId="15" xfId="0" applyFont="1" applyBorder="1" applyAlignment="1">
      <alignment horizontal="right"/>
    </xf>
    <xf numFmtId="0" fontId="18" fillId="0" borderId="2" xfId="0" applyFont="1" applyFill="1" applyBorder="1" applyAlignment="1">
      <alignment horizontal="left"/>
    </xf>
    <xf numFmtId="0" fontId="26" fillId="0" borderId="26" xfId="0" applyFont="1" applyFill="1" applyBorder="1"/>
    <xf numFmtId="0" fontId="26" fillId="0" borderId="2" xfId="0" applyFont="1" applyFill="1" applyBorder="1"/>
    <xf numFmtId="0" fontId="18" fillId="0" borderId="14" xfId="0" applyFont="1" applyFill="1" applyBorder="1"/>
    <xf numFmtId="0" fontId="25" fillId="0" borderId="0" xfId="0" quotePrefix="1" applyFont="1" applyFill="1" applyAlignment="1">
      <alignment horizontal="left"/>
    </xf>
    <xf numFmtId="0" fontId="28" fillId="0" borderId="1" xfId="0" applyFont="1" applyBorder="1"/>
    <xf numFmtId="0" fontId="28" fillId="0" borderId="7" xfId="0" applyFont="1" applyBorder="1"/>
    <xf numFmtId="0" fontId="25" fillId="0" borderId="1" xfId="0" applyFont="1" applyBorder="1"/>
    <xf numFmtId="0" fontId="25" fillId="0" borderId="8" xfId="0" applyFont="1" applyBorder="1"/>
    <xf numFmtId="0" fontId="25" fillId="0" borderId="9" xfId="0" applyFont="1" applyBorder="1"/>
    <xf numFmtId="0" fontId="28" fillId="0" borderId="3" xfId="0" applyFont="1" applyBorder="1"/>
    <xf numFmtId="0" fontId="26" fillId="0" borderId="0" xfId="0" applyFont="1" applyFill="1" applyBorder="1"/>
    <xf numFmtId="0" fontId="28" fillId="0" borderId="26" xfId="0" applyFont="1" applyBorder="1" applyAlignment="1"/>
    <xf numFmtId="0" fontId="28" fillId="0" borderId="3" xfId="0" applyFont="1" applyBorder="1" applyAlignment="1"/>
    <xf numFmtId="0" fontId="18" fillId="0" borderId="10" xfId="0" applyFont="1" applyBorder="1" applyAlignment="1"/>
    <xf numFmtId="0" fontId="18" fillId="0" borderId="10" xfId="0" applyFont="1" applyBorder="1" applyAlignment="1">
      <alignment horizontal="right"/>
    </xf>
    <xf numFmtId="0" fontId="18" fillId="0" borderId="15" xfId="0" applyFont="1" applyBorder="1" applyAlignment="1"/>
    <xf numFmtId="0" fontId="18" fillId="0" borderId="15" xfId="0" applyFont="1" applyBorder="1" applyAlignment="1">
      <alignment horizontal="right"/>
    </xf>
    <xf numFmtId="0" fontId="40" fillId="0" borderId="0" xfId="0" applyFont="1"/>
    <xf numFmtId="0" fontId="20" fillId="0" borderId="0" xfId="0" quotePrefix="1" applyFont="1" applyAlignment="1">
      <alignment horizontal="left"/>
    </xf>
    <xf numFmtId="0" fontId="26" fillId="0" borderId="0" xfId="0" applyFont="1" applyAlignment="1">
      <alignment horizontal="center"/>
    </xf>
    <xf numFmtId="0" fontId="36" fillId="0" borderId="0" xfId="0" quotePrefix="1" applyFont="1" applyBorder="1" applyAlignment="1">
      <alignment horizontal="center"/>
    </xf>
    <xf numFmtId="0" fontId="18" fillId="0" borderId="0" xfId="0" quotePrefix="1" applyFont="1" applyBorder="1" applyAlignment="1">
      <alignment horizontal="left"/>
    </xf>
    <xf numFmtId="0" fontId="26" fillId="0" borderId="0" xfId="0" applyFont="1" applyBorder="1" applyAlignment="1">
      <alignment horizontal="center"/>
    </xf>
    <xf numFmtId="0" fontId="26" fillId="7" borderId="3" xfId="0" applyFont="1" applyFill="1" applyBorder="1" applyAlignment="1">
      <alignment horizontal="center"/>
    </xf>
    <xf numFmtId="0" fontId="26" fillId="0" borderId="55" xfId="0" applyFont="1" applyFill="1" applyBorder="1"/>
    <xf numFmtId="0" fontId="26" fillId="0" borderId="14" xfId="0" applyFont="1" applyFill="1" applyBorder="1"/>
    <xf numFmtId="0" fontId="26" fillId="7" borderId="7" xfId="0" applyFont="1" applyFill="1" applyBorder="1" applyAlignment="1">
      <alignment horizontal="center"/>
    </xf>
    <xf numFmtId="0" fontId="18" fillId="0" borderId="17" xfId="0" applyFont="1" applyBorder="1"/>
    <xf numFmtId="0" fontId="26" fillId="7" borderId="9" xfId="0" applyFont="1" applyFill="1" applyBorder="1" applyAlignment="1">
      <alignment horizontal="center"/>
    </xf>
    <xf numFmtId="0" fontId="18" fillId="0" borderId="61" xfId="0" applyFont="1" applyBorder="1"/>
    <xf numFmtId="0" fontId="18" fillId="0" borderId="15" xfId="0" applyFont="1" applyBorder="1"/>
    <xf numFmtId="0" fontId="26" fillId="0" borderId="0" xfId="0" applyFont="1" applyFill="1"/>
    <xf numFmtId="0" fontId="25" fillId="0" borderId="0" xfId="0" applyFont="1" applyFill="1"/>
    <xf numFmtId="0" fontId="18" fillId="0" borderId="10" xfId="0" applyFont="1" applyFill="1" applyBorder="1"/>
    <xf numFmtId="0" fontId="26" fillId="0" borderId="15" xfId="0" applyFont="1" applyFill="1" applyBorder="1" applyAlignment="1">
      <alignment vertical="center"/>
    </xf>
    <xf numFmtId="0" fontId="18" fillId="0" borderId="21" xfId="0" applyFont="1" applyFill="1" applyBorder="1"/>
    <xf numFmtId="0" fontId="26" fillId="0" borderId="22" xfId="0" applyFont="1" applyFill="1" applyBorder="1" applyAlignment="1">
      <alignment vertical="center"/>
    </xf>
    <xf numFmtId="0" fontId="26" fillId="0" borderId="21" xfId="0" applyFont="1" applyFill="1" applyBorder="1" applyAlignment="1">
      <alignment vertical="center"/>
    </xf>
    <xf numFmtId="0" fontId="20" fillId="0" borderId="0" xfId="0" applyFont="1" applyFill="1" applyBorder="1"/>
    <xf numFmtId="0" fontId="25" fillId="0" borderId="10" xfId="0" applyFont="1" applyFill="1" applyBorder="1"/>
    <xf numFmtId="0" fontId="20" fillId="0" borderId="8" xfId="0" applyFont="1" applyFill="1" applyBorder="1"/>
    <xf numFmtId="0" fontId="26" fillId="0" borderId="14" xfId="0" applyFont="1" applyFill="1" applyBorder="1" applyAlignment="1">
      <alignment vertical="center"/>
    </xf>
    <xf numFmtId="0" fontId="18" fillId="0" borderId="14" xfId="0" applyFont="1" applyBorder="1"/>
    <xf numFmtId="0" fontId="26" fillId="0" borderId="15" xfId="0" applyFont="1" applyBorder="1" applyAlignment="1">
      <alignment vertical="center"/>
    </xf>
    <xf numFmtId="0" fontId="26" fillId="0" borderId="14" xfId="0" applyFont="1" applyBorder="1" applyAlignment="1">
      <alignment vertical="center"/>
    </xf>
    <xf numFmtId="0" fontId="29" fillId="0" borderId="0" xfId="0" applyFont="1"/>
    <xf numFmtId="0" fontId="25" fillId="0" borderId="15" xfId="0" applyFont="1" applyFill="1" applyBorder="1"/>
    <xf numFmtId="0" fontId="12" fillId="0" borderId="1" xfId="0" applyFont="1" applyBorder="1"/>
    <xf numFmtId="0" fontId="12" fillId="0" borderId="7" xfId="0" applyFont="1" applyBorder="1"/>
    <xf numFmtId="0" fontId="18" fillId="0" borderId="28" xfId="0" applyFont="1" applyFill="1" applyBorder="1"/>
    <xf numFmtId="0" fontId="26" fillId="0" borderId="25" xfId="0" applyFont="1" applyFill="1" applyBorder="1"/>
    <xf numFmtId="0" fontId="12" fillId="0" borderId="28" xfId="0" applyFont="1" applyBorder="1"/>
    <xf numFmtId="0" fontId="12" fillId="0" borderId="29" xfId="0" applyFont="1" applyBorder="1"/>
    <xf numFmtId="0" fontId="37" fillId="0" borderId="1" xfId="0" applyFont="1" applyBorder="1"/>
    <xf numFmtId="0" fontId="37" fillId="0" borderId="7" xfId="0" applyFont="1" applyBorder="1"/>
    <xf numFmtId="0" fontId="37" fillId="0" borderId="4" xfId="0" applyFont="1" applyBorder="1"/>
    <xf numFmtId="0" fontId="37" fillId="0" borderId="5" xfId="0" applyFont="1" applyBorder="1"/>
    <xf numFmtId="0" fontId="18" fillId="0" borderId="27" xfId="0" applyFont="1" applyFill="1" applyBorder="1"/>
    <xf numFmtId="0" fontId="37" fillId="0" borderId="9" xfId="0" applyFont="1" applyBorder="1"/>
    <xf numFmtId="0" fontId="37" fillId="0" borderId="24" xfId="0" applyFont="1" applyBorder="1"/>
    <xf numFmtId="0" fontId="37" fillId="0" borderId="3" xfId="0" applyFont="1" applyBorder="1"/>
    <xf numFmtId="0" fontId="12" fillId="0" borderId="24" xfId="0" applyFont="1" applyBorder="1"/>
    <xf numFmtId="0" fontId="12" fillId="0" borderId="3" xfId="0" applyFont="1" applyBorder="1"/>
    <xf numFmtId="0" fontId="12" fillId="0" borderId="8" xfId="0" applyFont="1" applyBorder="1"/>
    <xf numFmtId="0" fontId="26" fillId="0" borderId="7" xfId="0" applyFont="1" applyBorder="1"/>
    <xf numFmtId="0" fontId="26" fillId="0" borderId="9" xfId="0" applyFont="1" applyBorder="1"/>
    <xf numFmtId="0" fontId="26" fillId="7" borderId="1" xfId="0" applyFont="1" applyFill="1" applyBorder="1" applyAlignment="1">
      <alignment vertical="center"/>
    </xf>
    <xf numFmtId="0" fontId="18" fillId="7" borderId="0" xfId="0" applyFont="1" applyFill="1" applyBorder="1" applyAlignment="1">
      <alignment vertical="center"/>
    </xf>
    <xf numFmtId="0" fontId="18" fillId="7" borderId="10" xfId="0" applyFont="1" applyFill="1" applyBorder="1" applyAlignment="1">
      <alignment vertical="center"/>
    </xf>
    <xf numFmtId="0" fontId="26" fillId="7" borderId="5" xfId="0" applyFont="1" applyFill="1" applyBorder="1" applyAlignment="1">
      <alignment horizontal="center" vertical="center"/>
    </xf>
    <xf numFmtId="0" fontId="18" fillId="7" borderId="5" xfId="0" applyFont="1" applyFill="1" applyBorder="1"/>
    <xf numFmtId="0" fontId="18" fillId="7" borderId="3" xfId="0" applyFont="1" applyFill="1" applyBorder="1"/>
    <xf numFmtId="0" fontId="18" fillId="0" borderId="7" xfId="0" applyFont="1" applyBorder="1" applyAlignment="1">
      <alignment vertical="center"/>
    </xf>
    <xf numFmtId="0" fontId="18" fillId="0" borderId="23" xfId="0" applyFont="1" applyBorder="1"/>
    <xf numFmtId="0" fontId="18" fillId="0" borderId="46" xfId="0" applyFont="1" applyBorder="1"/>
    <xf numFmtId="0" fontId="29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left"/>
    </xf>
    <xf numFmtId="0" fontId="26" fillId="0" borderId="7" xfId="0" applyFont="1" applyBorder="1" applyAlignment="1">
      <alignment vertical="center"/>
    </xf>
    <xf numFmtId="0" fontId="26" fillId="0" borderId="1" xfId="0" applyFont="1" applyBorder="1" applyAlignment="1">
      <alignment vertical="center"/>
    </xf>
    <xf numFmtId="0" fontId="26" fillId="0" borderId="8" xfId="0" applyFont="1" applyBorder="1" applyAlignment="1">
      <alignment vertical="center"/>
    </xf>
    <xf numFmtId="0" fontId="18" fillId="0" borderId="0" xfId="0" quotePrefix="1" applyFont="1" applyFill="1" applyBorder="1" applyAlignment="1">
      <alignment horizontal="left"/>
    </xf>
    <xf numFmtId="0" fontId="18" fillId="0" borderId="0" xfId="0" quotePrefix="1" applyFont="1" applyFill="1" applyAlignment="1">
      <alignment horizontal="left"/>
    </xf>
    <xf numFmtId="0" fontId="18" fillId="0" borderId="24" xfId="0" applyFont="1" applyFill="1" applyBorder="1"/>
    <xf numFmtId="2" fontId="18" fillId="0" borderId="24" xfId="0" applyNumberFormat="1" applyFont="1" applyFill="1" applyBorder="1"/>
    <xf numFmtId="2" fontId="18" fillId="0" borderId="3" xfId="1" applyNumberFormat="1" applyFont="1" applyFill="1" applyBorder="1"/>
    <xf numFmtId="0" fontId="25" fillId="0" borderId="0" xfId="0" applyFont="1" applyAlignment="1">
      <alignment horizontal="left"/>
    </xf>
    <xf numFmtId="164" fontId="18" fillId="0" borderId="7" xfId="2" applyNumberFormat="1" applyFont="1" applyFill="1" applyBorder="1"/>
    <xf numFmtId="164" fontId="18" fillId="0" borderId="7" xfId="2" applyNumberFormat="1" applyFont="1" applyBorder="1"/>
    <xf numFmtId="164" fontId="18" fillId="0" borderId="9" xfId="2" applyNumberFormat="1" applyFont="1" applyFill="1" applyBorder="1"/>
    <xf numFmtId="164" fontId="18" fillId="0" borderId="9" xfId="2" applyNumberFormat="1" applyFont="1" applyBorder="1"/>
    <xf numFmtId="164" fontId="18" fillId="0" borderId="8" xfId="2" quotePrefix="1" applyNumberFormat="1" applyFont="1" applyBorder="1" applyAlignment="1">
      <alignment horizontal="right"/>
    </xf>
    <xf numFmtId="164" fontId="18" fillId="0" borderId="8" xfId="2" applyNumberFormat="1" applyFont="1" applyBorder="1"/>
    <xf numFmtId="0" fontId="37" fillId="0" borderId="0" xfId="0" applyFont="1"/>
    <xf numFmtId="0" fontId="20" fillId="0" borderId="0" xfId="0" applyFont="1" applyFill="1"/>
    <xf numFmtId="0" fontId="33" fillId="0" borderId="8" xfId="0" applyFont="1" applyBorder="1"/>
    <xf numFmtId="166" fontId="33" fillId="0" borderId="8" xfId="0" applyNumberFormat="1" applyFont="1" applyBorder="1"/>
    <xf numFmtId="2" fontId="33" fillId="0" borderId="8" xfId="0" applyNumberFormat="1" applyFont="1" applyBorder="1"/>
    <xf numFmtId="1" fontId="33" fillId="0" borderId="8" xfId="0" applyNumberFormat="1" applyFont="1" applyBorder="1"/>
    <xf numFmtId="2" fontId="33" fillId="0" borderId="9" xfId="0" applyNumberFormat="1" applyFont="1" applyBorder="1"/>
    <xf numFmtId="0" fontId="29" fillId="0" borderId="1" xfId="0" applyFont="1" applyFill="1" applyBorder="1"/>
    <xf numFmtId="0" fontId="29" fillId="0" borderId="1" xfId="0" applyFont="1" applyBorder="1"/>
    <xf numFmtId="166" fontId="29" fillId="0" borderId="1" xfId="0" applyNumberFormat="1" applyFont="1" applyBorder="1"/>
    <xf numFmtId="2" fontId="29" fillId="0" borderId="1" xfId="2" applyNumberFormat="1" applyFont="1" applyBorder="1"/>
    <xf numFmtId="1" fontId="29" fillId="0" borderId="1" xfId="2" applyNumberFormat="1" applyFont="1" applyBorder="1"/>
    <xf numFmtId="2" fontId="29" fillId="0" borderId="1" xfId="0" applyNumberFormat="1" applyFont="1" applyBorder="1"/>
    <xf numFmtId="2" fontId="29" fillId="0" borderId="7" xfId="0" applyNumberFormat="1" applyFont="1" applyBorder="1"/>
    <xf numFmtId="2" fontId="29" fillId="0" borderId="1" xfId="2" applyNumberFormat="1" applyFont="1" applyFill="1" applyBorder="1"/>
    <xf numFmtId="0" fontId="29" fillId="0" borderId="8" xfId="0" applyFont="1" applyFill="1" applyBorder="1"/>
    <xf numFmtId="0" fontId="29" fillId="0" borderId="8" xfId="0" applyFont="1" applyBorder="1"/>
    <xf numFmtId="166" fontId="29" fillId="0" borderId="8" xfId="0" applyNumberFormat="1" applyFont="1" applyBorder="1"/>
    <xf numFmtId="2" fontId="29" fillId="0" borderId="8" xfId="2" applyNumberFormat="1" applyFont="1" applyBorder="1"/>
    <xf numFmtId="1" fontId="29" fillId="0" borderId="8" xfId="2" applyNumberFormat="1" applyFont="1" applyBorder="1"/>
    <xf numFmtId="2" fontId="29" fillId="0" borderId="8" xfId="0" applyNumberFormat="1" applyFont="1" applyBorder="1"/>
    <xf numFmtId="2" fontId="29" fillId="0" borderId="9" xfId="0" applyNumberFormat="1" applyFont="1" applyBorder="1"/>
    <xf numFmtId="2" fontId="18" fillId="0" borderId="0" xfId="0" applyNumberFormat="1" applyFont="1"/>
    <xf numFmtId="1" fontId="18" fillId="0" borderId="0" xfId="0" applyNumberFormat="1" applyFont="1"/>
    <xf numFmtId="0" fontId="43" fillId="0" borderId="0" xfId="0" quotePrefix="1" applyFont="1" applyAlignment="1">
      <alignment horizontal="left"/>
    </xf>
    <xf numFmtId="165" fontId="18" fillId="0" borderId="0" xfId="0" applyNumberFormat="1" applyFont="1"/>
    <xf numFmtId="1" fontId="29" fillId="0" borderId="1" xfId="0" applyNumberFormat="1" applyFont="1" applyBorder="1"/>
    <xf numFmtId="0" fontId="29" fillId="0" borderId="1" xfId="0" applyFont="1" applyBorder="1" applyAlignment="1">
      <alignment vertical="center"/>
    </xf>
    <xf numFmtId="166" fontId="29" fillId="0" borderId="1" xfId="0" applyNumberFormat="1" applyFont="1" applyBorder="1" applyAlignment="1">
      <alignment vertical="center"/>
    </xf>
    <xf numFmtId="2" fontId="29" fillId="0" borderId="1" xfId="0" applyNumberFormat="1" applyFont="1" applyBorder="1" applyAlignment="1">
      <alignment vertical="center"/>
    </xf>
    <xf numFmtId="1" fontId="29" fillId="0" borderId="1" xfId="0" applyNumberFormat="1" applyFont="1" applyBorder="1" applyAlignment="1">
      <alignment vertical="center"/>
    </xf>
    <xf numFmtId="2" fontId="29" fillId="0" borderId="7" xfId="0" applyNumberFormat="1" applyFont="1" applyBorder="1" applyAlignment="1">
      <alignment vertical="center"/>
    </xf>
    <xf numFmtId="2" fontId="29" fillId="0" borderId="1" xfId="0" applyNumberFormat="1" applyFont="1" applyBorder="1" applyAlignment="1">
      <alignment horizontal="right"/>
    </xf>
    <xf numFmtId="165" fontId="33" fillId="0" borderId="15" xfId="0" applyNumberFormat="1" applyFont="1" applyBorder="1"/>
    <xf numFmtId="165" fontId="29" fillId="0" borderId="10" xfId="0" applyNumberFormat="1" applyFont="1" applyBorder="1"/>
    <xf numFmtId="1" fontId="29" fillId="0" borderId="7" xfId="0" applyNumberFormat="1" applyFont="1" applyBorder="1"/>
    <xf numFmtId="165" fontId="29" fillId="0" borderId="7" xfId="0" applyNumberFormat="1" applyFont="1" applyBorder="1"/>
    <xf numFmtId="0" fontId="29" fillId="0" borderId="7" xfId="0" applyFont="1" applyFill="1" applyBorder="1"/>
    <xf numFmtId="0" fontId="29" fillId="0" borderId="7" xfId="0" applyFont="1" applyBorder="1"/>
    <xf numFmtId="0" fontId="29" fillId="0" borderId="9" xfId="0" applyFont="1" applyBorder="1"/>
    <xf numFmtId="0" fontId="29" fillId="0" borderId="0" xfId="0" quotePrefix="1" applyFont="1" applyFill="1" applyBorder="1"/>
    <xf numFmtId="0" fontId="29" fillId="0" borderId="0" xfId="0" applyFont="1" applyFill="1" applyBorder="1"/>
    <xf numFmtId="0" fontId="29" fillId="0" borderId="0" xfId="0" quotePrefix="1" applyFont="1" applyAlignment="1">
      <alignment horizontal="left"/>
    </xf>
    <xf numFmtId="0" fontId="18" fillId="2" borderId="62" xfId="0" applyFont="1" applyFill="1" applyBorder="1"/>
    <xf numFmtId="0" fontId="18" fillId="2" borderId="63" xfId="0" applyFont="1" applyFill="1" applyBorder="1"/>
    <xf numFmtId="0" fontId="18" fillId="2" borderId="54" xfId="0" applyFont="1" applyFill="1" applyBorder="1"/>
    <xf numFmtId="0" fontId="12" fillId="2" borderId="64" xfId="0" applyFont="1" applyFill="1" applyBorder="1" applyAlignment="1"/>
    <xf numFmtId="0" fontId="12" fillId="2" borderId="66" xfId="0" applyFont="1" applyFill="1" applyBorder="1" applyAlignment="1"/>
    <xf numFmtId="0" fontId="12" fillId="2" borderId="65" xfId="0" quotePrefix="1" applyFont="1" applyFill="1" applyBorder="1" applyAlignment="1"/>
    <xf numFmtId="0" fontId="12" fillId="2" borderId="68" xfId="0" quotePrefix="1" applyFont="1" applyFill="1" applyBorder="1" applyAlignment="1"/>
    <xf numFmtId="0" fontId="44" fillId="2" borderId="69" xfId="0" applyFont="1" applyFill="1" applyBorder="1" applyAlignment="1">
      <alignment horizontal="centerContinuous"/>
    </xf>
    <xf numFmtId="0" fontId="12" fillId="2" borderId="0" xfId="0" applyFont="1" applyFill="1" applyBorder="1" applyAlignment="1">
      <alignment horizontal="centerContinuous"/>
    </xf>
    <xf numFmtId="0" fontId="18" fillId="2" borderId="10" xfId="0" applyFont="1" applyFill="1" applyBorder="1" applyAlignment="1">
      <alignment horizontal="centerContinuous"/>
    </xf>
    <xf numFmtId="0" fontId="26" fillId="2" borderId="5" xfId="0" applyFont="1" applyFill="1" applyBorder="1" applyAlignment="1">
      <alignment horizontal="center"/>
    </xf>
    <xf numFmtId="0" fontId="26" fillId="2" borderId="11" xfId="0" applyFont="1" applyFill="1" applyBorder="1" applyAlignment="1">
      <alignment horizontal="center"/>
    </xf>
    <xf numFmtId="0" fontId="26" fillId="2" borderId="12" xfId="0" applyFont="1" applyFill="1" applyBorder="1" applyAlignment="1">
      <alignment horizontal="center"/>
    </xf>
    <xf numFmtId="0" fontId="26" fillId="2" borderId="70" xfId="0" applyFont="1" applyFill="1" applyBorder="1" applyAlignment="1">
      <alignment horizontal="center"/>
    </xf>
    <xf numFmtId="0" fontId="18" fillId="2" borderId="69" xfId="0" applyFont="1" applyFill="1" applyBorder="1"/>
    <xf numFmtId="0" fontId="18" fillId="2" borderId="0" xfId="0" applyFont="1" applyFill="1" applyBorder="1"/>
    <xf numFmtId="0" fontId="18" fillId="2" borderId="10" xfId="0" applyFont="1" applyFill="1" applyBorder="1"/>
    <xf numFmtId="0" fontId="26" fillId="2" borderId="7" xfId="0" applyFont="1" applyFill="1" applyBorder="1" applyAlignment="1">
      <alignment horizontal="center"/>
    </xf>
    <xf numFmtId="0" fontId="26" fillId="2" borderId="13" xfId="0" applyFont="1" applyFill="1" applyBorder="1" applyAlignment="1">
      <alignment horizontal="center"/>
    </xf>
    <xf numFmtId="0" fontId="26" fillId="2" borderId="10" xfId="0" applyFont="1" applyFill="1" applyBorder="1" applyAlignment="1">
      <alignment horizontal="center"/>
    </xf>
    <xf numFmtId="0" fontId="26" fillId="2" borderId="71" xfId="0" applyFont="1" applyFill="1" applyBorder="1" applyAlignment="1">
      <alignment horizontal="center"/>
    </xf>
    <xf numFmtId="0" fontId="45" fillId="2" borderId="69" xfId="0" applyFont="1" applyFill="1" applyBorder="1"/>
    <xf numFmtId="0" fontId="45" fillId="2" borderId="0" xfId="0" applyFont="1" applyFill="1" applyBorder="1"/>
    <xf numFmtId="0" fontId="45" fillId="2" borderId="10" xfId="0" applyFont="1" applyFill="1" applyBorder="1"/>
    <xf numFmtId="0" fontId="46" fillId="2" borderId="7" xfId="0" applyFont="1" applyFill="1" applyBorder="1" applyAlignment="1">
      <alignment horizontal="center"/>
    </xf>
    <xf numFmtId="0" fontId="46" fillId="2" borderId="13" xfId="0" applyFont="1" applyFill="1" applyBorder="1" applyAlignment="1">
      <alignment horizontal="center"/>
    </xf>
    <xf numFmtId="0" fontId="46" fillId="2" borderId="10" xfId="0" applyFont="1" applyFill="1" applyBorder="1" applyAlignment="1">
      <alignment horizontal="center"/>
    </xf>
    <xf numFmtId="0" fontId="46" fillId="2" borderId="71" xfId="0" applyFont="1" applyFill="1" applyBorder="1" applyAlignment="1">
      <alignment horizontal="center"/>
    </xf>
    <xf numFmtId="0" fontId="12" fillId="8" borderId="74" xfId="0" applyFont="1" applyFill="1" applyBorder="1"/>
    <xf numFmtId="0" fontId="37" fillId="8" borderId="6" xfId="0" applyFont="1" applyFill="1" applyBorder="1"/>
    <xf numFmtId="0" fontId="37" fillId="8" borderId="36" xfId="0" applyFont="1" applyFill="1" applyBorder="1"/>
    <xf numFmtId="0" fontId="12" fillId="8" borderId="34" xfId="0" applyFont="1" applyFill="1" applyBorder="1" applyAlignment="1">
      <alignment horizontal="center"/>
    </xf>
    <xf numFmtId="0" fontId="12" fillId="8" borderId="56" xfId="0" applyFont="1" applyFill="1" applyBorder="1" applyAlignment="1">
      <alignment horizontal="center"/>
    </xf>
    <xf numFmtId="0" fontId="12" fillId="8" borderId="36" xfId="0" applyFont="1" applyFill="1" applyBorder="1" applyAlignment="1">
      <alignment horizontal="center"/>
    </xf>
    <xf numFmtId="0" fontId="12" fillId="8" borderId="86" xfId="0" applyFont="1" applyFill="1" applyBorder="1" applyAlignment="1">
      <alignment horizontal="center"/>
    </xf>
    <xf numFmtId="0" fontId="18" fillId="2" borderId="13" xfId="0" applyFont="1" applyFill="1" applyBorder="1" applyAlignment="1">
      <alignment horizontal="left"/>
    </xf>
    <xf numFmtId="0" fontId="18" fillId="2" borderId="71" xfId="0" applyFont="1" applyFill="1" applyBorder="1" applyAlignment="1">
      <alignment horizontal="left"/>
    </xf>
    <xf numFmtId="0" fontId="18" fillId="3" borderId="13" xfId="0" applyFont="1" applyFill="1" applyBorder="1" applyAlignment="1">
      <alignment horizontal="right"/>
    </xf>
    <xf numFmtId="0" fontId="18" fillId="3" borderId="13" xfId="0" applyFont="1" applyFill="1" applyBorder="1" applyAlignment="1">
      <alignment horizontal="left"/>
    </xf>
    <xf numFmtId="0" fontId="18" fillId="2" borderId="71" xfId="0" applyFont="1" applyFill="1" applyBorder="1" applyAlignment="1">
      <alignment horizontal="right"/>
    </xf>
    <xf numFmtId="0" fontId="12" fillId="9" borderId="72" xfId="0" applyFont="1" applyFill="1" applyBorder="1"/>
    <xf numFmtId="0" fontId="37" fillId="9" borderId="25" xfId="0" applyFont="1" applyFill="1" applyBorder="1"/>
    <xf numFmtId="0" fontId="12" fillId="9" borderId="29" xfId="0" applyFont="1" applyFill="1" applyBorder="1" applyAlignment="1">
      <alignment horizontal="center"/>
    </xf>
    <xf numFmtId="0" fontId="12" fillId="9" borderId="40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9" borderId="73" xfId="0" applyFont="1" applyFill="1" applyBorder="1" applyAlignment="1">
      <alignment horizontal="center"/>
    </xf>
    <xf numFmtId="0" fontId="12" fillId="9" borderId="80" xfId="0" applyFont="1" applyFill="1" applyBorder="1"/>
    <xf numFmtId="0" fontId="37" fillId="9" borderId="14" xfId="0" applyFont="1" applyFill="1" applyBorder="1"/>
    <xf numFmtId="0" fontId="12" fillId="9" borderId="9" xfId="0" applyFont="1" applyFill="1" applyBorder="1" applyAlignment="1">
      <alignment horizontal="center"/>
    </xf>
    <xf numFmtId="0" fontId="12" fillId="9" borderId="45" xfId="0" applyFont="1" applyFill="1" applyBorder="1" applyAlignment="1">
      <alignment horizontal="center"/>
    </xf>
    <xf numFmtId="0" fontId="12" fillId="9" borderId="15" xfId="0" applyFont="1" applyFill="1" applyBorder="1" applyAlignment="1">
      <alignment horizontal="center"/>
    </xf>
    <xf numFmtId="0" fontId="12" fillId="9" borderId="87" xfId="0" applyFont="1" applyFill="1" applyBorder="1" applyAlignment="1">
      <alignment horizontal="center"/>
    </xf>
    <xf numFmtId="0" fontId="18" fillId="2" borderId="13" xfId="0" applyFont="1" applyFill="1" applyBorder="1" applyAlignment="1">
      <alignment horizontal="right"/>
    </xf>
    <xf numFmtId="0" fontId="12" fillId="8" borderId="90" xfId="0" applyFont="1" applyFill="1" applyBorder="1" applyAlignment="1">
      <alignment horizontal="centerContinuous"/>
    </xf>
    <xf numFmtId="0" fontId="37" fillId="8" borderId="91" xfId="0" applyFont="1" applyFill="1" applyBorder="1" applyAlignment="1">
      <alignment horizontal="centerContinuous"/>
    </xf>
    <xf numFmtId="0" fontId="23" fillId="8" borderId="91" xfId="0" applyFont="1" applyFill="1" applyBorder="1" applyAlignment="1">
      <alignment horizontal="centerContinuous"/>
    </xf>
    <xf numFmtId="0" fontId="12" fillId="8" borderId="92" xfId="0" applyFont="1" applyFill="1" applyBorder="1" applyAlignment="1">
      <alignment horizontal="center"/>
    </xf>
    <xf numFmtId="0" fontId="12" fillId="8" borderId="93" xfId="0" applyFont="1" applyFill="1" applyBorder="1" applyAlignment="1">
      <alignment horizontal="center"/>
    </xf>
    <xf numFmtId="0" fontId="12" fillId="8" borderId="94" xfId="0" applyFont="1" applyFill="1" applyBorder="1" applyAlignment="1">
      <alignment horizontal="center"/>
    </xf>
    <xf numFmtId="0" fontId="12" fillId="8" borderId="95" xfId="0" applyFont="1" applyFill="1" applyBorder="1" applyAlignment="1">
      <alignment horizontal="center"/>
    </xf>
    <xf numFmtId="0" fontId="40" fillId="0" borderId="0" xfId="0" applyFont="1" applyAlignment="1">
      <alignment horizontal="left" wrapText="1"/>
    </xf>
    <xf numFmtId="0" fontId="12" fillId="2" borderId="67" xfId="0" quotePrefix="1" applyFont="1" applyFill="1" applyBorder="1" applyAlignment="1"/>
    <xf numFmtId="0" fontId="12" fillId="8" borderId="72" xfId="0" applyFont="1" applyFill="1" applyBorder="1" applyAlignment="1">
      <alignment horizontal="centerContinuous"/>
    </xf>
    <xf numFmtId="0" fontId="37" fillId="8" borderId="25" xfId="0" applyFont="1" applyFill="1" applyBorder="1" applyAlignment="1">
      <alignment horizontal="centerContinuous"/>
    </xf>
    <xf numFmtId="0" fontId="37" fillId="8" borderId="27" xfId="0" applyFont="1" applyFill="1" applyBorder="1" applyAlignment="1">
      <alignment horizontal="centerContinuous"/>
    </xf>
    <xf numFmtId="0" fontId="12" fillId="8" borderId="29" xfId="0" applyFont="1" applyFill="1" applyBorder="1" applyAlignment="1">
      <alignment horizontal="center"/>
    </xf>
    <xf numFmtId="0" fontId="18" fillId="2" borderId="0" xfId="0" applyFont="1" applyFill="1" applyBorder="1" applyAlignment="1">
      <alignment horizontal="right"/>
    </xf>
    <xf numFmtId="0" fontId="26" fillId="2" borderId="69" xfId="0" applyFont="1" applyFill="1" applyBorder="1"/>
    <xf numFmtId="0" fontId="26" fillId="2" borderId="0" xfId="0" applyFont="1" applyFill="1" applyBorder="1"/>
    <xf numFmtId="0" fontId="26" fillId="2" borderId="0" xfId="0" applyFont="1" applyFill="1" applyBorder="1" applyAlignment="1">
      <alignment horizontal="right"/>
    </xf>
    <xf numFmtId="0" fontId="26" fillId="2" borderId="0" xfId="0" applyFont="1" applyFill="1" applyBorder="1" applyAlignment="1">
      <alignment horizontal="left"/>
    </xf>
    <xf numFmtId="0" fontId="26" fillId="2" borderId="71" xfId="0" applyFont="1" applyFill="1" applyBorder="1" applyAlignment="1">
      <alignment horizontal="left"/>
    </xf>
    <xf numFmtId="0" fontId="18" fillId="0" borderId="69" xfId="0" applyFont="1" applyBorder="1"/>
    <xf numFmtId="0" fontId="18" fillId="0" borderId="96" xfId="0" applyFont="1" applyBorder="1"/>
    <xf numFmtId="0" fontId="18" fillId="2" borderId="59" xfId="0" applyFont="1" applyFill="1" applyBorder="1"/>
    <xf numFmtId="0" fontId="18" fillId="2" borderId="58" xfId="0" applyFont="1" applyFill="1" applyBorder="1"/>
    <xf numFmtId="0" fontId="18" fillId="2" borderId="104" xfId="0" applyFont="1" applyFill="1" applyBorder="1" applyAlignment="1">
      <alignment horizontal="left"/>
    </xf>
    <xf numFmtId="0" fontId="18" fillId="2" borderId="101" xfId="0" applyFont="1" applyFill="1" applyBorder="1" applyAlignment="1">
      <alignment horizontal="left"/>
    </xf>
    <xf numFmtId="0" fontId="44" fillId="2" borderId="62" xfId="0" applyFont="1" applyFill="1" applyBorder="1" applyAlignment="1">
      <alignment horizontal="centerContinuous" vertical="center"/>
    </xf>
    <xf numFmtId="0" fontId="18" fillId="2" borderId="63" xfId="0" applyFont="1" applyFill="1" applyBorder="1" applyAlignment="1">
      <alignment horizontal="centerContinuous" vertical="center"/>
    </xf>
    <xf numFmtId="0" fontId="26" fillId="2" borderId="51" xfId="0" applyFont="1" applyFill="1" applyBorder="1" applyAlignment="1">
      <alignment horizontal="center"/>
    </xf>
    <xf numFmtId="0" fontId="26" fillId="2" borderId="65" xfId="0" applyFont="1" applyFill="1" applyBorder="1" applyAlignment="1">
      <alignment horizontal="centerContinuous"/>
    </xf>
    <xf numFmtId="0" fontId="26" fillId="2" borderId="65" xfId="0" applyFont="1" applyFill="1" applyBorder="1" applyAlignment="1">
      <alignment horizontal="centerContinuous" vertical="center"/>
    </xf>
    <xf numFmtId="0" fontId="26" fillId="2" borderId="99" xfId="0" applyFont="1" applyFill="1" applyBorder="1" applyAlignment="1">
      <alignment horizontal="center"/>
    </xf>
    <xf numFmtId="0" fontId="44" fillId="2" borderId="69" xfId="0" applyFont="1" applyFill="1" applyBorder="1" applyAlignment="1">
      <alignment horizontal="centerContinuous" vertical="center"/>
    </xf>
    <xf numFmtId="0" fontId="18" fillId="2" borderId="0" xfId="0" applyFont="1" applyFill="1" applyBorder="1" applyAlignment="1">
      <alignment horizontal="centerContinuous" vertical="center"/>
    </xf>
    <xf numFmtId="0" fontId="26" fillId="2" borderId="0" xfId="0" applyFont="1" applyFill="1" applyBorder="1" applyAlignment="1">
      <alignment horizontal="center"/>
    </xf>
    <xf numFmtId="0" fontId="26" fillId="2" borderId="89" xfId="0" applyFont="1" applyFill="1" applyBorder="1" applyAlignment="1">
      <alignment horizontal="center"/>
    </xf>
    <xf numFmtId="0" fontId="45" fillId="2" borderId="69" xfId="0" applyFont="1" applyFill="1" applyBorder="1" applyAlignment="1">
      <alignment horizontal="centerContinuous" vertical="center"/>
    </xf>
    <xf numFmtId="0" fontId="45" fillId="2" borderId="0" xfId="0" applyFont="1" applyFill="1" applyBorder="1" applyAlignment="1">
      <alignment horizontal="centerContinuous" vertical="center"/>
    </xf>
    <xf numFmtId="0" fontId="46" fillId="2" borderId="0" xfId="0" applyFont="1" applyFill="1" applyBorder="1" applyAlignment="1">
      <alignment horizontal="center"/>
    </xf>
    <xf numFmtId="0" fontId="46" fillId="2" borderId="89" xfId="0" applyFont="1" applyFill="1" applyBorder="1" applyAlignment="1">
      <alignment horizontal="center"/>
    </xf>
    <xf numFmtId="0" fontId="12" fillId="8" borderId="100" xfId="0" applyFont="1" applyFill="1" applyBorder="1" applyAlignment="1">
      <alignment horizontal="center"/>
    </xf>
    <xf numFmtId="0" fontId="18" fillId="2" borderId="69" xfId="0" quotePrefix="1" applyFont="1" applyFill="1" applyBorder="1"/>
    <xf numFmtId="0" fontId="18" fillId="2" borderId="7" xfId="0" applyFont="1" applyFill="1" applyBorder="1" applyAlignment="1">
      <alignment horizontal="left"/>
    </xf>
    <xf numFmtId="0" fontId="18" fillId="2" borderId="0" xfId="0" applyFont="1" applyFill="1" applyAlignment="1">
      <alignment horizontal="left"/>
    </xf>
    <xf numFmtId="0" fontId="18" fillId="2" borderId="89" xfId="0" applyFont="1" applyFill="1" applyBorder="1" applyAlignment="1">
      <alignment horizontal="left"/>
    </xf>
    <xf numFmtId="49" fontId="18" fillId="2" borderId="69" xfId="0" applyNumberFormat="1" applyFont="1" applyFill="1" applyBorder="1"/>
    <xf numFmtId="0" fontId="18" fillId="2" borderId="96" xfId="0" quotePrefix="1" applyFont="1" applyFill="1" applyBorder="1"/>
    <xf numFmtId="0" fontId="18" fillId="2" borderId="60" xfId="0" applyFont="1" applyFill="1" applyBorder="1" applyAlignment="1">
      <alignment horizontal="right"/>
    </xf>
    <xf numFmtId="0" fontId="18" fillId="2" borderId="59" xfId="0" applyFont="1" applyFill="1" applyBorder="1" applyAlignment="1">
      <alignment horizontal="right"/>
    </xf>
    <xf numFmtId="0" fontId="18" fillId="2" borderId="101" xfId="0" applyFont="1" applyFill="1" applyBorder="1" applyAlignment="1">
      <alignment horizontal="right"/>
    </xf>
    <xf numFmtId="0" fontId="48" fillId="0" borderId="0" xfId="0" applyFont="1"/>
    <xf numFmtId="0" fontId="29" fillId="2" borderId="62" xfId="0" applyFont="1" applyFill="1" applyBorder="1"/>
    <xf numFmtId="0" fontId="29" fillId="2" borderId="63" xfId="0" applyFont="1" applyFill="1" applyBorder="1"/>
    <xf numFmtId="0" fontId="29" fillId="2" borderId="54" xfId="0" applyFont="1" applyFill="1" applyBorder="1"/>
    <xf numFmtId="0" fontId="12" fillId="2" borderId="65" xfId="0" applyFont="1" applyFill="1" applyBorder="1" applyAlignment="1"/>
    <xf numFmtId="0" fontId="29" fillId="2" borderId="0" xfId="0" applyFont="1" applyFill="1" applyAlignment="1">
      <alignment horizontal="centerContinuous"/>
    </xf>
    <xf numFmtId="0" fontId="29" fillId="2" borderId="10" xfId="0" applyFont="1" applyFill="1" applyBorder="1" applyAlignment="1">
      <alignment horizontal="centerContinuous"/>
    </xf>
    <xf numFmtId="0" fontId="32" fillId="2" borderId="14" xfId="0" applyFont="1" applyFill="1" applyBorder="1" applyAlignment="1">
      <alignment horizontal="centerContinuous"/>
    </xf>
    <xf numFmtId="0" fontId="30" fillId="2" borderId="15" xfId="0" applyFont="1" applyFill="1" applyBorder="1" applyAlignment="1">
      <alignment horizontal="centerContinuous"/>
    </xf>
    <xf numFmtId="0" fontId="30" fillId="2" borderId="14" xfId="0" applyFont="1" applyFill="1" applyBorder="1" applyAlignment="1">
      <alignment horizontal="centerContinuous"/>
    </xf>
    <xf numFmtId="0" fontId="32" fillId="2" borderId="16" xfId="0" applyFont="1" applyFill="1" applyBorder="1" applyAlignment="1">
      <alignment horizontal="centerContinuous"/>
    </xf>
    <xf numFmtId="0" fontId="30" fillId="2" borderId="77" xfId="0" applyFont="1" applyFill="1" applyBorder="1" applyAlignment="1">
      <alignment horizontal="centerContinuous"/>
    </xf>
    <xf numFmtId="0" fontId="44" fillId="2" borderId="69" xfId="0" applyFont="1" applyFill="1" applyBorder="1" applyAlignment="1">
      <alignment horizontal="centerContinuous" vertical="top"/>
    </xf>
    <xf numFmtId="0" fontId="32" fillId="2" borderId="0" xfId="0" applyFont="1" applyFill="1" applyAlignment="1">
      <alignment horizontal="center"/>
    </xf>
    <xf numFmtId="0" fontId="32" fillId="2" borderId="7" xfId="0" applyFont="1" applyFill="1" applyBorder="1" applyAlignment="1">
      <alignment horizontal="center"/>
    </xf>
    <xf numFmtId="0" fontId="32" fillId="2" borderId="17" xfId="0" applyFont="1" applyFill="1" applyBorder="1" applyAlignment="1">
      <alignment horizontal="center"/>
    </xf>
    <xf numFmtId="0" fontId="32" fillId="2" borderId="89" xfId="0" applyFont="1" applyFill="1" applyBorder="1" applyAlignment="1">
      <alignment horizontal="center"/>
    </xf>
    <xf numFmtId="0" fontId="32" fillId="2" borderId="10" xfId="0" applyFont="1" applyFill="1" applyBorder="1" applyAlignment="1">
      <alignment horizontal="center"/>
    </xf>
    <xf numFmtId="0" fontId="45" fillId="2" borderId="7" xfId="0" applyFont="1" applyFill="1" applyBorder="1"/>
    <xf numFmtId="0" fontId="45" fillId="2" borderId="10" xfId="0" applyFont="1" applyFill="1" applyBorder="1" applyAlignment="1">
      <alignment horizontal="center"/>
    </xf>
    <xf numFmtId="0" fontId="45" fillId="2" borderId="0" xfId="0" applyFont="1" applyFill="1" applyBorder="1" applyAlignment="1">
      <alignment horizontal="center"/>
    </xf>
    <xf numFmtId="0" fontId="45" fillId="2" borderId="18" xfId="0" applyFont="1" applyFill="1" applyBorder="1"/>
    <xf numFmtId="0" fontId="45" fillId="2" borderId="71" xfId="0" applyFont="1" applyFill="1" applyBorder="1" applyAlignment="1">
      <alignment horizontal="center"/>
    </xf>
    <xf numFmtId="0" fontId="18" fillId="0" borderId="69" xfId="0" quotePrefix="1" applyFont="1" applyBorder="1"/>
    <xf numFmtId="0" fontId="18" fillId="3" borderId="0" xfId="0" applyFont="1" applyFill="1" applyAlignment="1">
      <alignment horizontal="left"/>
    </xf>
    <xf numFmtId="0" fontId="18" fillId="3" borderId="7" xfId="0" applyFont="1" applyFill="1" applyBorder="1" applyAlignment="1">
      <alignment horizontal="left"/>
    </xf>
    <xf numFmtId="0" fontId="18" fillId="3" borderId="71" xfId="0" applyFont="1" applyFill="1" applyBorder="1" applyAlignment="1">
      <alignment horizontal="left"/>
    </xf>
    <xf numFmtId="0" fontId="26" fillId="2" borderId="0" xfId="0" applyFont="1" applyFill="1" applyAlignment="1">
      <alignment horizontal="center"/>
    </xf>
    <xf numFmtId="0" fontId="26" fillId="2" borderId="14" xfId="0" applyFont="1" applyFill="1" applyBorder="1" applyAlignment="1">
      <alignment horizontal="centerContinuous"/>
    </xf>
    <xf numFmtId="0" fontId="33" fillId="2" borderId="14" xfId="0" applyFont="1" applyFill="1" applyBorder="1" applyAlignment="1">
      <alignment horizontal="centerContinuous"/>
    </xf>
    <xf numFmtId="0" fontId="26" fillId="2" borderId="18" xfId="0" applyFont="1" applyFill="1" applyBorder="1" applyAlignment="1">
      <alignment horizontal="center"/>
    </xf>
    <xf numFmtId="0" fontId="33" fillId="2" borderId="77" xfId="0" applyFont="1" applyFill="1" applyBorder="1" applyAlignment="1">
      <alignment horizontal="centerContinuous"/>
    </xf>
    <xf numFmtId="0" fontId="33" fillId="2" borderId="0" xfId="0" applyFont="1" applyFill="1" applyAlignment="1">
      <alignment horizontal="center"/>
    </xf>
    <xf numFmtId="0" fontId="33" fillId="2" borderId="18" xfId="0" applyFont="1" applyFill="1" applyBorder="1" applyAlignment="1">
      <alignment horizontal="center"/>
    </xf>
    <xf numFmtId="0" fontId="46" fillId="2" borderId="0" xfId="0" applyFont="1" applyFill="1" applyBorder="1"/>
    <xf numFmtId="0" fontId="46" fillId="2" borderId="7" xfId="0" applyFont="1" applyFill="1" applyBorder="1"/>
    <xf numFmtId="0" fontId="46" fillId="2" borderId="18" xfId="0" applyFont="1" applyFill="1" applyBorder="1"/>
    <xf numFmtId="0" fontId="29" fillId="2" borderId="76" xfId="0" applyFont="1" applyFill="1" applyBorder="1"/>
    <xf numFmtId="0" fontId="29" fillId="2" borderId="2" xfId="0" applyFont="1" applyFill="1" applyBorder="1"/>
    <xf numFmtId="0" fontId="29" fillId="2" borderId="26" xfId="0" applyFont="1" applyFill="1" applyBorder="1"/>
    <xf numFmtId="0" fontId="29" fillId="2" borderId="2" xfId="0" applyFont="1" applyFill="1" applyBorder="1" applyAlignment="1">
      <alignment horizontal="right"/>
    </xf>
    <xf numFmtId="0" fontId="29" fillId="2" borderId="26" xfId="0" applyFont="1" applyFill="1" applyBorder="1" applyAlignment="1">
      <alignment horizontal="right"/>
    </xf>
    <xf numFmtId="0" fontId="29" fillId="2" borderId="42" xfId="0" applyFont="1" applyFill="1" applyBorder="1" applyAlignment="1">
      <alignment horizontal="right"/>
    </xf>
    <xf numFmtId="0" fontId="29" fillId="2" borderId="78" xfId="0" applyFont="1" applyFill="1" applyBorder="1" applyAlignment="1">
      <alignment horizontal="right"/>
    </xf>
    <xf numFmtId="0" fontId="18" fillId="2" borderId="0" xfId="0" applyFont="1" applyFill="1" applyBorder="1" applyAlignment="1">
      <alignment horizontal="centerContinuous"/>
    </xf>
    <xf numFmtId="0" fontId="26" fillId="3" borderId="19" xfId="0" applyFont="1" applyFill="1" applyBorder="1" applyAlignment="1">
      <alignment horizontal="centerContinuous"/>
    </xf>
    <xf numFmtId="0" fontId="18" fillId="3" borderId="12" xfId="0" applyFont="1" applyFill="1" applyBorder="1" applyAlignment="1">
      <alignment horizontal="centerContinuous"/>
    </xf>
    <xf numFmtId="0" fontId="18" fillId="3" borderId="19" xfId="0" applyFont="1" applyFill="1" applyBorder="1" applyAlignment="1">
      <alignment horizontal="centerContinuous"/>
    </xf>
    <xf numFmtId="0" fontId="26" fillId="3" borderId="20" xfId="0" applyFont="1" applyFill="1" applyBorder="1" applyAlignment="1">
      <alignment horizontal="centerContinuous"/>
    </xf>
    <xf numFmtId="0" fontId="18" fillId="3" borderId="70" xfId="0" applyFont="1" applyFill="1" applyBorder="1" applyAlignment="1">
      <alignment horizontal="centerContinuous"/>
    </xf>
    <xf numFmtId="0" fontId="18" fillId="2" borderId="102" xfId="0" applyFont="1" applyFill="1" applyBorder="1"/>
    <xf numFmtId="0" fontId="18" fillId="2" borderId="21" xfId="0" applyFont="1" applyFill="1" applyBorder="1"/>
    <xf numFmtId="0" fontId="18" fillId="2" borderId="22" xfId="0" applyFont="1" applyFill="1" applyBorder="1"/>
    <xf numFmtId="0" fontId="26" fillId="3" borderId="0" xfId="0" applyFont="1" applyFill="1" applyBorder="1" applyAlignment="1">
      <alignment horizontal="centerContinuous"/>
    </xf>
    <xf numFmtId="0" fontId="18" fillId="3" borderId="10" xfId="0" applyFont="1" applyFill="1" applyBorder="1" applyAlignment="1">
      <alignment horizontal="centerContinuous"/>
    </xf>
    <xf numFmtId="0" fontId="18" fillId="3" borderId="0" xfId="0" applyFont="1" applyFill="1" applyBorder="1" applyAlignment="1">
      <alignment horizontal="centerContinuous"/>
    </xf>
    <xf numFmtId="0" fontId="26" fillId="3" borderId="18" xfId="0" applyFont="1" applyFill="1" applyBorder="1" applyAlignment="1">
      <alignment horizontal="centerContinuous"/>
    </xf>
    <xf numFmtId="0" fontId="18" fillId="3" borderId="71" xfId="0" applyFont="1" applyFill="1" applyBorder="1" applyAlignment="1">
      <alignment horizontal="centerContinuous"/>
    </xf>
    <xf numFmtId="0" fontId="12" fillId="8" borderId="102" xfId="0" applyFont="1" applyFill="1" applyBorder="1" applyAlignment="1">
      <alignment horizontal="centerContinuous"/>
    </xf>
    <xf numFmtId="0" fontId="37" fillId="8" borderId="21" xfId="0" applyFont="1" applyFill="1" applyBorder="1" applyAlignment="1">
      <alignment horizontal="centerContinuous"/>
    </xf>
    <xf numFmtId="0" fontId="37" fillId="8" borderId="22" xfId="0" applyFont="1" applyFill="1" applyBorder="1" applyAlignment="1">
      <alignment horizontal="centerContinuous"/>
    </xf>
    <xf numFmtId="0" fontId="29" fillId="2" borderId="81" xfId="0" applyFont="1" applyFill="1" applyBorder="1"/>
    <xf numFmtId="0" fontId="29" fillId="2" borderId="82" xfId="0" applyFont="1" applyFill="1" applyBorder="1"/>
    <xf numFmtId="0" fontId="29" fillId="2" borderId="83" xfId="0" applyFont="1" applyFill="1" applyBorder="1"/>
    <xf numFmtId="0" fontId="29" fillId="2" borderId="82" xfId="0" applyFont="1" applyFill="1" applyBorder="1" applyAlignment="1">
      <alignment horizontal="left"/>
    </xf>
    <xf numFmtId="0" fontId="29" fillId="0" borderId="82" xfId="0" applyFont="1" applyBorder="1" applyAlignment="1">
      <alignment horizontal="right"/>
    </xf>
    <xf numFmtId="0" fontId="29" fillId="0" borderId="85" xfId="0" applyFont="1" applyBorder="1" applyAlignment="1">
      <alignment horizontal="right"/>
    </xf>
    <xf numFmtId="0" fontId="29" fillId="2" borderId="81" xfId="0" applyFont="1" applyFill="1" applyBorder="1" applyAlignment="1"/>
    <xf numFmtId="0" fontId="29" fillId="2" borderId="82" xfId="0" applyFont="1" applyFill="1" applyBorder="1" applyAlignment="1"/>
    <xf numFmtId="0" fontId="29" fillId="2" borderId="83" xfId="0" applyFont="1" applyFill="1" applyBorder="1" applyAlignment="1"/>
    <xf numFmtId="0" fontId="29" fillId="2" borderId="105" xfId="0" applyFont="1" applyFill="1" applyBorder="1" applyAlignment="1"/>
    <xf numFmtId="0" fontId="29" fillId="2" borderId="85" xfId="0" applyFont="1" applyFill="1" applyBorder="1" applyAlignment="1"/>
    <xf numFmtId="0" fontId="12" fillId="8" borderId="25" xfId="0" applyFont="1" applyFill="1" applyBorder="1" applyAlignment="1">
      <alignment horizontal="centerContinuous"/>
    </xf>
    <xf numFmtId="0" fontId="12" fillId="8" borderId="27" xfId="0" applyFont="1" applyFill="1" applyBorder="1" applyAlignment="1">
      <alignment horizontal="centerContinuous"/>
    </xf>
    <xf numFmtId="0" fontId="29" fillId="2" borderId="96" xfId="0" applyFont="1" applyFill="1" applyBorder="1"/>
    <xf numFmtId="0" fontId="29" fillId="2" borderId="59" xfId="0" applyFont="1" applyFill="1" applyBorder="1"/>
    <xf numFmtId="0" fontId="29" fillId="2" borderId="58" xfId="0" applyFont="1" applyFill="1" applyBorder="1"/>
    <xf numFmtId="0" fontId="29" fillId="2" borderId="59" xfId="0" applyFont="1" applyFill="1" applyBorder="1" applyAlignment="1">
      <alignment horizontal="left"/>
    </xf>
    <xf numFmtId="0" fontId="29" fillId="0" borderId="59" xfId="0" applyFont="1" applyBorder="1"/>
    <xf numFmtId="0" fontId="29" fillId="0" borderId="98" xfId="0" applyFont="1" applyBorder="1"/>
    <xf numFmtId="0" fontId="18" fillId="0" borderId="0" xfId="0" applyFont="1" applyBorder="1" applyProtection="1">
      <protection locked="0"/>
    </xf>
    <xf numFmtId="0" fontId="12" fillId="2" borderId="67" xfId="0" applyFont="1" applyFill="1" applyBorder="1" applyAlignment="1"/>
    <xf numFmtId="0" fontId="29" fillId="2" borderId="69" xfId="0" applyFont="1" applyFill="1" applyBorder="1"/>
    <xf numFmtId="0" fontId="29" fillId="2" borderId="0" xfId="0" applyFont="1" applyFill="1" applyBorder="1"/>
    <xf numFmtId="0" fontId="29" fillId="2" borderId="10" xfId="0" applyFont="1" applyFill="1" applyBorder="1"/>
    <xf numFmtId="0" fontId="29" fillId="2" borderId="0" xfId="0" applyFont="1" applyFill="1" applyBorder="1" applyAlignment="1">
      <alignment horizontal="left"/>
    </xf>
    <xf numFmtId="0" fontId="29" fillId="0" borderId="0" xfId="0" applyFont="1" applyBorder="1" applyAlignment="1">
      <alignment horizontal="right"/>
    </xf>
    <xf numFmtId="0" fontId="29" fillId="0" borderId="71" xfId="0" applyFont="1" applyBorder="1"/>
    <xf numFmtId="0" fontId="29" fillId="2" borderId="24" xfId="0" applyFont="1" applyFill="1" applyBorder="1" applyAlignment="1">
      <alignment horizontal="left"/>
    </xf>
    <xf numFmtId="0" fontId="29" fillId="0" borderId="38" xfId="0" applyFont="1" applyBorder="1" applyAlignment="1">
      <alignment horizontal="right"/>
    </xf>
    <xf numFmtId="0" fontId="29" fillId="0" borderId="78" xfId="0" applyFont="1" applyBorder="1"/>
    <xf numFmtId="0" fontId="29" fillId="0" borderId="11" xfId="0" applyFont="1" applyBorder="1" applyAlignment="1">
      <alignment horizontal="right"/>
    </xf>
    <xf numFmtId="0" fontId="29" fillId="0" borderId="70" xfId="0" applyFont="1" applyBorder="1"/>
    <xf numFmtId="0" fontId="29" fillId="2" borderId="79" xfId="0" applyFont="1" applyFill="1" applyBorder="1"/>
    <xf numFmtId="0" fontId="29" fillId="2" borderId="19" xfId="0" applyFont="1" applyFill="1" applyBorder="1" applyAlignment="1">
      <alignment horizontal="left"/>
    </xf>
    <xf numFmtId="0" fontId="29" fillId="0" borderId="61" xfId="0" applyFont="1" applyBorder="1" applyAlignment="1">
      <alignment horizontal="right"/>
    </xf>
    <xf numFmtId="0" fontId="29" fillId="0" borderId="77" xfId="0" applyFont="1" applyBorder="1"/>
    <xf numFmtId="0" fontId="33" fillId="2" borderId="0" xfId="0" applyFont="1" applyFill="1" applyBorder="1"/>
    <xf numFmtId="0" fontId="33" fillId="2" borderId="10" xfId="0" applyFont="1" applyFill="1" applyBorder="1"/>
    <xf numFmtId="0" fontId="33" fillId="2" borderId="0" xfId="0" applyFont="1" applyFill="1" applyBorder="1" applyAlignment="1">
      <alignment horizontal="left"/>
    </xf>
    <xf numFmtId="0" fontId="33" fillId="2" borderId="2" xfId="0" applyFont="1" applyFill="1" applyBorder="1"/>
    <xf numFmtId="0" fontId="33" fillId="2" borderId="26" xfId="0" applyFont="1" applyFill="1" applyBorder="1"/>
    <xf numFmtId="0" fontId="33" fillId="2" borderId="24" xfId="0" applyFont="1" applyFill="1" applyBorder="1" applyAlignment="1">
      <alignment horizontal="left"/>
    </xf>
    <xf numFmtId="0" fontId="29" fillId="2" borderId="12" xfId="0" applyFont="1" applyFill="1" applyBorder="1"/>
    <xf numFmtId="0" fontId="29" fillId="0" borderId="19" xfId="0" applyFont="1" applyBorder="1" applyAlignment="1">
      <alignment horizontal="right"/>
    </xf>
    <xf numFmtId="0" fontId="29" fillId="2" borderId="24" xfId="0" applyFont="1" applyFill="1" applyBorder="1" applyAlignment="1"/>
    <xf numFmtId="0" fontId="12" fillId="8" borderId="28" xfId="0" applyFont="1" applyFill="1" applyBorder="1" applyAlignment="1">
      <alignment horizontal="centerContinuous"/>
    </xf>
    <xf numFmtId="0" fontId="29" fillId="0" borderId="13" xfId="0" applyFont="1" applyBorder="1" applyAlignment="1">
      <alignment horizontal="right"/>
    </xf>
    <xf numFmtId="0" fontId="29" fillId="0" borderId="71" xfId="0" applyFont="1" applyBorder="1" applyAlignment="1">
      <alignment horizontal="right"/>
    </xf>
    <xf numFmtId="0" fontId="29" fillId="0" borderId="78" xfId="0" applyFont="1" applyBorder="1" applyAlignment="1">
      <alignment horizontal="right"/>
    </xf>
    <xf numFmtId="0" fontId="29" fillId="0" borderId="70" xfId="0" applyFont="1" applyBorder="1" applyAlignment="1">
      <alignment horizontal="right"/>
    </xf>
    <xf numFmtId="0" fontId="29" fillId="2" borderId="19" xfId="0" applyFont="1" applyFill="1" applyBorder="1"/>
    <xf numFmtId="0" fontId="29" fillId="2" borderId="4" xfId="0" applyFont="1" applyFill="1" applyBorder="1" applyAlignment="1">
      <alignment horizontal="left"/>
    </xf>
    <xf numFmtId="0" fontId="29" fillId="2" borderId="103" xfId="0" applyFont="1" applyFill="1" applyBorder="1" applyAlignment="1">
      <alignment horizontal="left"/>
    </xf>
    <xf numFmtId="0" fontId="28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25" fillId="11" borderId="4" xfId="0" applyFont="1" applyFill="1" applyBorder="1"/>
    <xf numFmtId="0" fontId="18" fillId="11" borderId="19" xfId="0" applyFont="1" applyFill="1" applyBorder="1"/>
    <xf numFmtId="0" fontId="18" fillId="11" borderId="12" xfId="0" applyFont="1" applyFill="1" applyBorder="1"/>
    <xf numFmtId="0" fontId="25" fillId="11" borderId="8" xfId="0" applyFont="1" applyFill="1" applyBorder="1"/>
    <xf numFmtId="0" fontId="18" fillId="11" borderId="14" xfId="0" applyFont="1" applyFill="1" applyBorder="1"/>
    <xf numFmtId="0" fontId="18" fillId="11" borderId="15" xfId="0" applyFont="1" applyFill="1" applyBorder="1"/>
    <xf numFmtId="0" fontId="18" fillId="11" borderId="24" xfId="0" applyFont="1" applyFill="1" applyBorder="1"/>
    <xf numFmtId="0" fontId="18" fillId="11" borderId="2" xfId="0" applyFont="1" applyFill="1" applyBorder="1"/>
    <xf numFmtId="0" fontId="18" fillId="11" borderId="26" xfId="0" applyFont="1" applyFill="1" applyBorder="1"/>
    <xf numFmtId="0" fontId="18" fillId="11" borderId="1" xfId="0" applyFont="1" applyFill="1" applyBorder="1"/>
    <xf numFmtId="0" fontId="18" fillId="11" borderId="0" xfId="0" applyFont="1" applyFill="1" applyBorder="1"/>
    <xf numFmtId="0" fontId="18" fillId="11" borderId="10" xfId="0" applyFont="1" applyFill="1" applyBorder="1"/>
    <xf numFmtId="0" fontId="18" fillId="11" borderId="8" xfId="0" applyFont="1" applyFill="1" applyBorder="1"/>
    <xf numFmtId="0" fontId="18" fillId="11" borderId="24" xfId="0" applyFont="1" applyFill="1" applyBorder="1" applyAlignment="1"/>
    <xf numFmtId="0" fontId="18" fillId="11" borderId="2" xfId="0" applyFont="1" applyFill="1" applyBorder="1" applyAlignment="1"/>
    <xf numFmtId="0" fontId="18" fillId="11" borderId="26" xfId="0" applyFont="1" applyFill="1" applyBorder="1" applyAlignment="1"/>
    <xf numFmtId="0" fontId="18" fillId="0" borderId="0" xfId="0" applyFont="1" applyFill="1" applyBorder="1" applyAlignment="1">
      <alignment horizontal="left" wrapText="1"/>
    </xf>
    <xf numFmtId="0" fontId="18" fillId="11" borderId="3" xfId="0" applyFont="1" applyFill="1" applyBorder="1" applyAlignment="1">
      <alignment horizontal="center"/>
    </xf>
    <xf numFmtId="0" fontId="18" fillId="11" borderId="4" xfId="0" applyFont="1" applyFill="1" applyBorder="1"/>
    <xf numFmtId="0" fontId="26" fillId="11" borderId="1" xfId="0" applyFont="1" applyFill="1" applyBorder="1"/>
    <xf numFmtId="0" fontId="26" fillId="11" borderId="0" xfId="0" applyFont="1" applyFill="1" applyBorder="1"/>
    <xf numFmtId="0" fontId="18" fillId="11" borderId="4" xfId="0" quotePrefix="1" applyFont="1" applyFill="1" applyBorder="1" applyAlignment="1">
      <alignment horizontal="center"/>
    </xf>
    <xf numFmtId="0" fontId="18" fillId="11" borderId="8" xfId="0" applyFont="1" applyFill="1" applyBorder="1" applyAlignment="1">
      <alignment horizontal="center"/>
    </xf>
    <xf numFmtId="0" fontId="18" fillId="11" borderId="9" xfId="0" quotePrefix="1" applyFont="1" applyFill="1" applyBorder="1" applyAlignment="1">
      <alignment horizontal="center"/>
    </xf>
    <xf numFmtId="0" fontId="18" fillId="11" borderId="4" xfId="0" quotePrefix="1" applyFont="1" applyFill="1" applyBorder="1" applyAlignment="1">
      <alignment horizontal="left"/>
    </xf>
    <xf numFmtId="0" fontId="26" fillId="11" borderId="8" xfId="0" quotePrefix="1" applyFont="1" applyFill="1" applyBorder="1" applyAlignment="1">
      <alignment horizontal="left"/>
    </xf>
    <xf numFmtId="0" fontId="18" fillId="11" borderId="1" xfId="0" quotePrefix="1" applyFont="1" applyFill="1" applyBorder="1" applyAlignment="1">
      <alignment horizontal="left"/>
    </xf>
    <xf numFmtId="0" fontId="18" fillId="11" borderId="4" xfId="0" applyFont="1" applyFill="1" applyBorder="1" applyAlignment="1">
      <alignment horizontal="center"/>
    </xf>
    <xf numFmtId="0" fontId="18" fillId="11" borderId="9" xfId="0" applyFont="1" applyFill="1" applyBorder="1" applyAlignment="1">
      <alignment horizontal="center"/>
    </xf>
    <xf numFmtId="0" fontId="26" fillId="11" borderId="8" xfId="0" applyFont="1" applyFill="1" applyBorder="1"/>
    <xf numFmtId="0" fontId="26" fillId="11" borderId="9" xfId="0" applyFont="1" applyFill="1" applyBorder="1"/>
    <xf numFmtId="0" fontId="30" fillId="11" borderId="5" xfId="0" applyFont="1" applyFill="1" applyBorder="1"/>
    <xf numFmtId="0" fontId="30" fillId="11" borderId="4" xfId="0" applyFont="1" applyFill="1" applyBorder="1" applyAlignment="1">
      <alignment horizontal="center"/>
    </xf>
    <xf numFmtId="0" fontId="18" fillId="11" borderId="24" xfId="0" quotePrefix="1" applyFont="1" applyFill="1" applyBorder="1" applyAlignment="1">
      <alignment horizontal="left"/>
    </xf>
    <xf numFmtId="0" fontId="30" fillId="11" borderId="7" xfId="0" applyFont="1" applyFill="1" applyBorder="1"/>
    <xf numFmtId="0" fontId="30" fillId="11" borderId="1" xfId="0" applyFont="1" applyFill="1" applyBorder="1" applyAlignment="1">
      <alignment horizontal="center"/>
    </xf>
    <xf numFmtId="0" fontId="29" fillId="11" borderId="5" xfId="0" applyFont="1" applyFill="1" applyBorder="1" applyAlignment="1">
      <alignment horizontal="center"/>
    </xf>
    <xf numFmtId="0" fontId="30" fillId="11" borderId="1" xfId="0" applyFont="1" applyFill="1" applyBorder="1"/>
    <xf numFmtId="0" fontId="18" fillId="11" borderId="1" xfId="0" applyFont="1" applyFill="1" applyBorder="1" applyAlignment="1">
      <alignment horizontal="center"/>
    </xf>
    <xf numFmtId="0" fontId="18" fillId="11" borderId="1" xfId="0" applyFont="1" applyFill="1" applyBorder="1" applyAlignment="1">
      <alignment horizontal="left"/>
    </xf>
    <xf numFmtId="0" fontId="18" fillId="11" borderId="12" xfId="0" applyFont="1" applyFill="1" applyBorder="1" applyAlignment="1">
      <alignment horizontal="center"/>
    </xf>
    <xf numFmtId="0" fontId="18" fillId="11" borderId="7" xfId="0" applyFont="1" applyFill="1" applyBorder="1" applyAlignment="1">
      <alignment horizontal="center"/>
    </xf>
    <xf numFmtId="0" fontId="29" fillId="11" borderId="1" xfId="0" applyFont="1" applyFill="1" applyBorder="1" applyAlignment="1">
      <alignment horizontal="center"/>
    </xf>
    <xf numFmtId="0" fontId="29" fillId="11" borderId="5" xfId="0" applyFont="1" applyFill="1" applyBorder="1" applyAlignment="1">
      <alignment horizontal="left"/>
    </xf>
    <xf numFmtId="0" fontId="29" fillId="11" borderId="8" xfId="0" applyFont="1" applyFill="1" applyBorder="1" applyAlignment="1">
      <alignment horizontal="center"/>
    </xf>
    <xf numFmtId="0" fontId="29" fillId="11" borderId="9" xfId="0" applyFont="1" applyFill="1" applyBorder="1" applyAlignment="1">
      <alignment horizontal="left"/>
    </xf>
    <xf numFmtId="0" fontId="18" fillId="11" borderId="24" xfId="0" applyFont="1" applyFill="1" applyBorder="1" applyAlignment="1">
      <alignment horizontal="center"/>
    </xf>
    <xf numFmtId="0" fontId="18" fillId="11" borderId="7" xfId="0" quotePrefix="1" applyFont="1" applyFill="1" applyBorder="1" applyAlignment="1">
      <alignment horizontal="left"/>
    </xf>
    <xf numFmtId="0" fontId="18" fillId="11" borderId="7" xfId="0" applyFont="1" applyFill="1" applyBorder="1"/>
    <xf numFmtId="0" fontId="18" fillId="11" borderId="7" xfId="0" applyFont="1" applyFill="1" applyBorder="1" applyAlignment="1">
      <alignment horizontal="left"/>
    </xf>
    <xf numFmtId="0" fontId="18" fillId="11" borderId="7" xfId="0" quotePrefix="1" applyFont="1" applyFill="1" applyBorder="1" applyAlignment="1">
      <alignment horizontal="right"/>
    </xf>
    <xf numFmtId="0" fontId="18" fillId="11" borderId="7" xfId="0" quotePrefix="1" applyFont="1" applyFill="1" applyBorder="1"/>
    <xf numFmtId="0" fontId="31" fillId="11" borderId="7" xfId="0" applyFont="1" applyFill="1" applyBorder="1" applyAlignment="1">
      <alignment horizontal="right"/>
    </xf>
    <xf numFmtId="0" fontId="18" fillId="11" borderId="7" xfId="0" applyFont="1" applyFill="1" applyBorder="1" applyAlignment="1">
      <alignment horizontal="right"/>
    </xf>
    <xf numFmtId="0" fontId="18" fillId="11" borderId="9" xfId="0" applyFont="1" applyFill="1" applyBorder="1"/>
    <xf numFmtId="0" fontId="26" fillId="11" borderId="3" xfId="0" applyFont="1" applyFill="1" applyBorder="1"/>
    <xf numFmtId="0" fontId="26" fillId="11" borderId="24" xfId="0" applyFont="1" applyFill="1" applyBorder="1"/>
    <xf numFmtId="0" fontId="26" fillId="11" borderId="24" xfId="0" applyFont="1" applyFill="1" applyBorder="1" applyAlignment="1">
      <alignment horizontal="right"/>
    </xf>
    <xf numFmtId="0" fontId="26" fillId="11" borderId="3" xfId="0" applyFont="1" applyFill="1" applyBorder="1" applyAlignment="1">
      <alignment horizontal="right"/>
    </xf>
    <xf numFmtId="0" fontId="18" fillId="11" borderId="9" xfId="0" applyFont="1" applyFill="1" applyBorder="1" applyAlignment="1">
      <alignment horizontal="right"/>
    </xf>
    <xf numFmtId="0" fontId="18" fillId="11" borderId="9" xfId="0" quotePrefix="1" applyFont="1" applyFill="1" applyBorder="1" applyAlignment="1">
      <alignment horizontal="right"/>
    </xf>
    <xf numFmtId="0" fontId="31" fillId="11" borderId="9" xfId="0" applyFont="1" applyFill="1" applyBorder="1" applyAlignment="1">
      <alignment horizontal="right"/>
    </xf>
    <xf numFmtId="165" fontId="26" fillId="11" borderId="3" xfId="0" applyNumberFormat="1" applyFont="1" applyFill="1" applyBorder="1"/>
    <xf numFmtId="165" fontId="26" fillId="11" borderId="5" xfId="0" applyNumberFormat="1" applyFont="1" applyFill="1" applyBorder="1"/>
    <xf numFmtId="0" fontId="18" fillId="11" borderId="3" xfId="0" applyFont="1" applyFill="1" applyBorder="1" applyAlignment="1">
      <alignment vertical="center"/>
    </xf>
    <xf numFmtId="0" fontId="18" fillId="11" borderId="3" xfId="0" applyFont="1" applyFill="1" applyBorder="1" applyAlignment="1">
      <alignment horizontal="center" vertical="center" wrapText="1"/>
    </xf>
    <xf numFmtId="0" fontId="30" fillId="11" borderId="8" xfId="0" applyFont="1" applyFill="1" applyBorder="1" applyAlignment="1">
      <alignment horizontal="center" vertical="center" wrapText="1"/>
    </xf>
    <xf numFmtId="0" fontId="26" fillId="11" borderId="24" xfId="0" quotePrefix="1" applyFont="1" applyFill="1" applyBorder="1" applyAlignment="1">
      <alignment horizontal="left"/>
    </xf>
    <xf numFmtId="0" fontId="26" fillId="11" borderId="2" xfId="0" applyFont="1" applyFill="1" applyBorder="1"/>
    <xf numFmtId="0" fontId="18" fillId="11" borderId="15" xfId="0" applyFont="1" applyFill="1" applyBorder="1" applyAlignment="1">
      <alignment vertical="center"/>
    </xf>
    <xf numFmtId="0" fontId="26" fillId="11" borderId="9" xfId="0" quotePrefix="1" applyFont="1" applyFill="1" applyBorder="1" applyAlignment="1">
      <alignment horizontal="left"/>
    </xf>
    <xf numFmtId="0" fontId="26" fillId="11" borderId="24" xfId="0" applyFont="1" applyFill="1" applyBorder="1" applyAlignment="1">
      <alignment horizontal="left"/>
    </xf>
    <xf numFmtId="0" fontId="26" fillId="11" borderId="26" xfId="0" applyFont="1" applyFill="1" applyBorder="1"/>
    <xf numFmtId="0" fontId="18" fillId="11" borderId="3" xfId="0" applyFont="1" applyFill="1" applyBorder="1"/>
    <xf numFmtId="0" fontId="18" fillId="11" borderId="24" xfId="0" applyFont="1" applyFill="1" applyBorder="1" applyAlignment="1">
      <alignment horizontal="left"/>
    </xf>
    <xf numFmtId="0" fontId="18" fillId="11" borderId="1" xfId="0" quotePrefix="1" applyFont="1" applyFill="1" applyBorder="1"/>
    <xf numFmtId="0" fontId="18" fillId="11" borderId="8" xfId="0" quotePrefix="1" applyFont="1" applyFill="1" applyBorder="1"/>
    <xf numFmtId="0" fontId="25" fillId="11" borderId="1" xfId="0" applyFont="1" applyFill="1" applyBorder="1"/>
    <xf numFmtId="0" fontId="25" fillId="11" borderId="7" xfId="0" applyFont="1" applyFill="1" applyBorder="1"/>
    <xf numFmtId="0" fontId="25" fillId="11" borderId="10" xfId="0" applyFont="1" applyFill="1" applyBorder="1"/>
    <xf numFmtId="0" fontId="25" fillId="11" borderId="5" xfId="0" applyFont="1" applyFill="1" applyBorder="1"/>
    <xf numFmtId="0" fontId="25" fillId="11" borderId="9" xfId="0" applyFont="1" applyFill="1" applyBorder="1"/>
    <xf numFmtId="0" fontId="37" fillId="11" borderId="12" xfId="0" applyFont="1" applyFill="1" applyBorder="1"/>
    <xf numFmtId="0" fontId="37" fillId="11" borderId="10" xfId="0" applyFont="1" applyFill="1" applyBorder="1"/>
    <xf numFmtId="0" fontId="25" fillId="11" borderId="12" xfId="0" applyFont="1" applyFill="1" applyBorder="1"/>
    <xf numFmtId="0" fontId="18" fillId="11" borderId="57" xfId="0" applyFont="1" applyFill="1" applyBorder="1"/>
    <xf numFmtId="0" fontId="25" fillId="11" borderId="58" xfId="0" applyFont="1" applyFill="1" applyBorder="1"/>
    <xf numFmtId="0" fontId="25" fillId="11" borderId="60" xfId="0" applyFont="1" applyFill="1" applyBorder="1"/>
    <xf numFmtId="0" fontId="18" fillId="11" borderId="23" xfId="0" applyFont="1" applyFill="1" applyBorder="1"/>
    <xf numFmtId="0" fontId="25" fillId="11" borderId="22" xfId="0" applyFont="1" applyFill="1" applyBorder="1"/>
    <xf numFmtId="0" fontId="25" fillId="11" borderId="46" xfId="0" applyFont="1" applyFill="1" applyBorder="1"/>
    <xf numFmtId="0" fontId="28" fillId="11" borderId="8" xfId="0" applyFont="1" applyFill="1" applyBorder="1"/>
    <xf numFmtId="0" fontId="18" fillId="11" borderId="4" xfId="0" applyFont="1" applyFill="1" applyBorder="1" applyAlignment="1">
      <alignment horizontal="left"/>
    </xf>
    <xf numFmtId="0" fontId="18" fillId="11" borderId="19" xfId="0" applyFont="1" applyFill="1" applyBorder="1" applyAlignment="1">
      <alignment horizontal="center"/>
    </xf>
    <xf numFmtId="0" fontId="18" fillId="11" borderId="3" xfId="0" quotePrefix="1" applyFont="1" applyFill="1" applyBorder="1" applyAlignment="1">
      <alignment horizontal="center"/>
    </xf>
    <xf numFmtId="0" fontId="18" fillId="11" borderId="2" xfId="0" applyFont="1" applyFill="1" applyBorder="1" applyAlignment="1">
      <alignment horizontal="left"/>
    </xf>
    <xf numFmtId="0" fontId="18" fillId="11" borderId="5" xfId="0" applyFont="1" applyFill="1" applyBorder="1"/>
    <xf numFmtId="0" fontId="26" fillId="11" borderId="10" xfId="0" applyFont="1" applyFill="1" applyBorder="1"/>
    <xf numFmtId="0" fontId="25" fillId="11" borderId="2" xfId="0" applyFont="1" applyFill="1" applyBorder="1"/>
    <xf numFmtId="0" fontId="25" fillId="11" borderId="24" xfId="0" applyFont="1" applyFill="1" applyBorder="1" applyAlignment="1">
      <alignment horizontal="center" vertical="center" wrapText="1"/>
    </xf>
    <xf numFmtId="0" fontId="25" fillId="11" borderId="3" xfId="0" applyFont="1" applyFill="1" applyBorder="1" applyAlignment="1">
      <alignment horizontal="center" vertical="center"/>
    </xf>
    <xf numFmtId="0" fontId="25" fillId="11" borderId="14" xfId="0" applyFont="1" applyFill="1" applyBorder="1"/>
    <xf numFmtId="0" fontId="28" fillId="11" borderId="9" xfId="0" applyFont="1" applyFill="1" applyBorder="1"/>
    <xf numFmtId="0" fontId="28" fillId="11" borderId="1" xfId="0" quotePrefix="1" applyFont="1" applyFill="1" applyBorder="1" applyAlignment="1">
      <alignment horizontal="left"/>
    </xf>
    <xf numFmtId="0" fontId="28" fillId="11" borderId="0" xfId="0" applyFont="1" applyFill="1" applyBorder="1"/>
    <xf numFmtId="0" fontId="25" fillId="11" borderId="1" xfId="0" quotePrefix="1" applyFont="1" applyFill="1" applyBorder="1" applyAlignment="1">
      <alignment horizontal="left"/>
    </xf>
    <xf numFmtId="0" fontId="28" fillId="11" borderId="1" xfId="0" applyFont="1" applyFill="1" applyBorder="1"/>
    <xf numFmtId="0" fontId="25" fillId="11" borderId="0" xfId="0" applyFont="1" applyFill="1" applyBorder="1"/>
    <xf numFmtId="0" fontId="25" fillId="11" borderId="8" xfId="0" quotePrefix="1" applyFont="1" applyFill="1" applyBorder="1" applyAlignment="1">
      <alignment horizontal="left"/>
    </xf>
    <xf numFmtId="0" fontId="18" fillId="11" borderId="15" xfId="0" applyFont="1" applyFill="1" applyBorder="1" applyAlignment="1">
      <alignment horizontal="center" vertical="center" wrapText="1"/>
    </xf>
    <xf numFmtId="0" fontId="28" fillId="11" borderId="9" xfId="0" applyFont="1" applyFill="1" applyBorder="1" applyAlignment="1">
      <alignment vertical="center"/>
    </xf>
    <xf numFmtId="0" fontId="25" fillId="11" borderId="7" xfId="0" quotePrefix="1" applyFont="1" applyFill="1" applyBorder="1" applyAlignment="1">
      <alignment horizontal="left"/>
    </xf>
    <xf numFmtId="0" fontId="18" fillId="11" borderId="5" xfId="0" applyFont="1" applyFill="1" applyBorder="1" applyAlignment="1">
      <alignment horizontal="left" vertical="center"/>
    </xf>
    <xf numFmtId="0" fontId="18" fillId="11" borderId="7" xfId="0" applyFont="1" applyFill="1" applyBorder="1" applyAlignment="1">
      <alignment horizontal="left" vertical="center"/>
    </xf>
    <xf numFmtId="0" fontId="18" fillId="11" borderId="5" xfId="0" applyFont="1" applyFill="1" applyBorder="1" applyAlignment="1">
      <alignment horizontal="center" vertical="center" wrapText="1"/>
    </xf>
    <xf numFmtId="0" fontId="28" fillId="11" borderId="3" xfId="0" applyFont="1" applyFill="1" applyBorder="1" applyAlignment="1">
      <alignment vertical="center"/>
    </xf>
    <xf numFmtId="0" fontId="25" fillId="11" borderId="7" xfId="0" applyFont="1" applyFill="1" applyBorder="1" applyAlignment="1">
      <alignment horizontal="left"/>
    </xf>
    <xf numFmtId="0" fontId="26" fillId="11" borderId="1" xfId="0" applyFont="1" applyFill="1" applyBorder="1" applyAlignment="1">
      <alignment horizontal="center"/>
    </xf>
    <xf numFmtId="0" fontId="18" fillId="11" borderId="1" xfId="0" quotePrefix="1" applyFont="1" applyFill="1" applyBorder="1" applyAlignment="1">
      <alignment horizontal="center"/>
    </xf>
    <xf numFmtId="0" fontId="18" fillId="11" borderId="17" xfId="0" applyFont="1" applyFill="1" applyBorder="1" applyAlignment="1">
      <alignment horizontal="center"/>
    </xf>
    <xf numFmtId="0" fontId="26" fillId="11" borderId="0" xfId="0" applyFont="1" applyFill="1" applyBorder="1" applyAlignment="1">
      <alignment horizontal="center"/>
    </xf>
    <xf numFmtId="0" fontId="18" fillId="11" borderId="8" xfId="0" quotePrefix="1" applyFont="1" applyFill="1" applyBorder="1" applyAlignment="1">
      <alignment horizontal="center"/>
    </xf>
    <xf numFmtId="0" fontId="18" fillId="11" borderId="45" xfId="0" applyFont="1" applyFill="1" applyBorder="1" applyAlignment="1">
      <alignment horizontal="center"/>
    </xf>
    <xf numFmtId="0" fontId="18" fillId="11" borderId="14" xfId="0" applyFont="1" applyFill="1" applyBorder="1" applyAlignment="1">
      <alignment horizontal="center"/>
    </xf>
    <xf numFmtId="0" fontId="25" fillId="11" borderId="19" xfId="0" applyFont="1" applyFill="1" applyBorder="1"/>
    <xf numFmtId="0" fontId="25" fillId="11" borderId="0" xfId="0" quotePrefix="1" applyFont="1" applyFill="1" applyBorder="1"/>
    <xf numFmtId="0" fontId="30" fillId="11" borderId="0" xfId="0" applyFont="1" applyFill="1" applyBorder="1"/>
    <xf numFmtId="0" fontId="30" fillId="11" borderId="10" xfId="0" applyFont="1" applyFill="1" applyBorder="1"/>
    <xf numFmtId="0" fontId="30" fillId="11" borderId="8" xfId="0" applyFont="1" applyFill="1" applyBorder="1"/>
    <xf numFmtId="0" fontId="30" fillId="11" borderId="15" xfId="0" applyFont="1" applyFill="1" applyBorder="1"/>
    <xf numFmtId="0" fontId="20" fillId="11" borderId="6" xfId="0" applyFont="1" applyFill="1" applyBorder="1"/>
    <xf numFmtId="0" fontId="41" fillId="11" borderId="6" xfId="0" applyFont="1" applyFill="1" applyBorder="1"/>
    <xf numFmtId="0" fontId="20" fillId="11" borderId="36" xfId="0" applyFont="1" applyFill="1" applyBorder="1"/>
    <xf numFmtId="0" fontId="28" fillId="11" borderId="24" xfId="0" applyFont="1" applyFill="1" applyBorder="1"/>
    <xf numFmtId="0" fontId="18" fillId="11" borderId="3" xfId="0" quotePrefix="1" applyFont="1" applyFill="1" applyBorder="1" applyAlignment="1">
      <alignment vertical="center"/>
    </xf>
    <xf numFmtId="0" fontId="18" fillId="11" borderId="46" xfId="0" quotePrefix="1" applyFont="1" applyFill="1" applyBorder="1" applyAlignment="1">
      <alignment vertical="center"/>
    </xf>
    <xf numFmtId="0" fontId="28" fillId="11" borderId="43" xfId="0" applyFont="1" applyFill="1" applyBorder="1"/>
    <xf numFmtId="0" fontId="18" fillId="11" borderId="7" xfId="0" quotePrefix="1" applyFont="1" applyFill="1" applyBorder="1" applyAlignment="1">
      <alignment horizontal="right" vertical="center" wrapText="1"/>
    </xf>
    <xf numFmtId="0" fontId="25" fillId="11" borderId="15" xfId="0" applyFont="1" applyFill="1" applyBorder="1"/>
    <xf numFmtId="0" fontId="37" fillId="11" borderId="4" xfId="0" applyFont="1" applyFill="1" applyBorder="1"/>
    <xf numFmtId="0" fontId="37" fillId="11" borderId="4" xfId="0" applyFont="1" applyFill="1" applyBorder="1" applyAlignment="1">
      <alignment horizontal="center"/>
    </xf>
    <xf numFmtId="0" fontId="25" fillId="11" borderId="5" xfId="0" applyFont="1" applyFill="1" applyBorder="1" applyAlignment="1">
      <alignment horizontal="center"/>
    </xf>
    <xf numFmtId="0" fontId="25" fillId="11" borderId="7" xfId="0" applyFont="1" applyFill="1" applyBorder="1" applyAlignment="1">
      <alignment horizontal="center"/>
    </xf>
    <xf numFmtId="0" fontId="12" fillId="11" borderId="1" xfId="0" applyFont="1" applyFill="1" applyBorder="1"/>
    <xf numFmtId="0" fontId="12" fillId="11" borderId="24" xfId="0" applyFont="1" applyFill="1" applyBorder="1"/>
    <xf numFmtId="0" fontId="37" fillId="11" borderId="8" xfId="0" applyFont="1" applyFill="1" applyBorder="1"/>
    <xf numFmtId="0" fontId="37" fillId="11" borderId="24" xfId="0" applyFont="1" applyFill="1" applyBorder="1"/>
    <xf numFmtId="0" fontId="25" fillId="11" borderId="4" xfId="0" quotePrefix="1" applyFont="1" applyFill="1" applyBorder="1" applyAlignment="1">
      <alignment horizontal="left"/>
    </xf>
    <xf numFmtId="0" fontId="12" fillId="11" borderId="24" xfId="0" quotePrefix="1" applyFont="1" applyFill="1" applyBorder="1" applyAlignment="1">
      <alignment horizontal="left"/>
    </xf>
    <xf numFmtId="0" fontId="37" fillId="11" borderId="26" xfId="0" applyFont="1" applyFill="1" applyBorder="1"/>
    <xf numFmtId="0" fontId="37" fillId="11" borderId="1" xfId="0" applyFont="1" applyFill="1" applyBorder="1"/>
    <xf numFmtId="0" fontId="37" fillId="11" borderId="1" xfId="0" quotePrefix="1" applyFont="1" applyFill="1" applyBorder="1" applyAlignment="1">
      <alignment horizontal="left"/>
    </xf>
    <xf numFmtId="0" fontId="37" fillId="11" borderId="15" xfId="0" applyFont="1" applyFill="1" applyBorder="1"/>
    <xf numFmtId="0" fontId="18" fillId="11" borderId="4" xfId="0" applyFont="1" applyFill="1" applyBorder="1" applyAlignment="1">
      <alignment vertical="center"/>
    </xf>
    <xf numFmtId="0" fontId="18" fillId="11" borderId="19" xfId="0" applyFont="1" applyFill="1" applyBorder="1" applyAlignment="1">
      <alignment vertical="center"/>
    </xf>
    <xf numFmtId="0" fontId="18" fillId="11" borderId="12" xfId="0" applyFont="1" applyFill="1" applyBorder="1" applyAlignment="1">
      <alignment vertical="center"/>
    </xf>
    <xf numFmtId="0" fontId="26" fillId="11" borderId="5" xfId="0" applyFont="1" applyFill="1" applyBorder="1" applyAlignment="1">
      <alignment horizontal="center" vertical="center"/>
    </xf>
    <xf numFmtId="0" fontId="26" fillId="11" borderId="8" xfId="0" applyFont="1" applyFill="1" applyBorder="1" applyAlignment="1">
      <alignment vertical="center"/>
    </xf>
    <xf numFmtId="0" fontId="18" fillId="11" borderId="14" xfId="0" applyFont="1" applyFill="1" applyBorder="1" applyAlignment="1">
      <alignment vertical="center"/>
    </xf>
    <xf numFmtId="0" fontId="18" fillId="11" borderId="9" xfId="0" applyFont="1" applyFill="1" applyBorder="1" applyAlignment="1">
      <alignment vertical="center"/>
    </xf>
    <xf numFmtId="0" fontId="26" fillId="11" borderId="19" xfId="0" applyFont="1" applyFill="1" applyBorder="1" applyAlignment="1">
      <alignment vertical="center"/>
    </xf>
    <xf numFmtId="0" fontId="26" fillId="11" borderId="0" xfId="0" applyFont="1" applyFill="1" applyBorder="1" applyAlignment="1">
      <alignment vertical="center"/>
    </xf>
    <xf numFmtId="0" fontId="26" fillId="11" borderId="5" xfId="0" applyFont="1" applyFill="1" applyBorder="1" applyAlignment="1">
      <alignment horizontal="center"/>
    </xf>
    <xf numFmtId="0" fontId="18" fillId="11" borderId="8" xfId="0" quotePrefix="1" applyFont="1" applyFill="1" applyBorder="1" applyAlignment="1">
      <alignment horizontal="left"/>
    </xf>
    <xf numFmtId="0" fontId="18" fillId="11" borderId="0" xfId="0" quotePrefix="1" applyFont="1" applyFill="1" applyBorder="1" applyAlignment="1">
      <alignment wrapText="1"/>
    </xf>
    <xf numFmtId="0" fontId="18" fillId="11" borderId="10" xfId="0" quotePrefix="1" applyFont="1" applyFill="1" applyBorder="1" applyAlignment="1">
      <alignment wrapText="1"/>
    </xf>
    <xf numFmtId="0" fontId="18" fillId="11" borderId="23" xfId="0" applyFont="1" applyFill="1" applyBorder="1" applyAlignment="1">
      <alignment horizontal="left"/>
    </xf>
    <xf numFmtId="0" fontId="18" fillId="11" borderId="21" xfId="0" quotePrefix="1" applyFont="1" applyFill="1" applyBorder="1" applyAlignment="1">
      <alignment wrapText="1"/>
    </xf>
    <xf numFmtId="0" fontId="30" fillId="11" borderId="1" xfId="0" quotePrefix="1" applyFont="1" applyFill="1" applyBorder="1" applyAlignment="1">
      <alignment horizontal="left"/>
    </xf>
    <xf numFmtId="0" fontId="30" fillId="11" borderId="8" xfId="0" applyFont="1" applyFill="1" applyBorder="1" applyAlignment="1">
      <alignment horizontal="left"/>
    </xf>
    <xf numFmtId="0" fontId="26" fillId="11" borderId="7" xfId="0" applyFont="1" applyFill="1" applyBorder="1"/>
    <xf numFmtId="0" fontId="18" fillId="11" borderId="2" xfId="0" quotePrefix="1" applyFont="1" applyFill="1" applyBorder="1" applyAlignment="1">
      <alignment horizontal="left"/>
    </xf>
    <xf numFmtId="0" fontId="18" fillId="11" borderId="8" xfId="0" applyFont="1" applyFill="1" applyBorder="1" applyAlignment="1">
      <alignment horizontal="left"/>
    </xf>
    <xf numFmtId="16" fontId="18" fillId="11" borderId="9" xfId="0" applyNumberFormat="1" applyFont="1" applyFill="1" applyBorder="1" applyAlignment="1">
      <alignment horizontal="center"/>
    </xf>
    <xf numFmtId="0" fontId="18" fillId="11" borderId="9" xfId="0" applyNumberFormat="1" applyFont="1" applyFill="1" applyBorder="1" applyAlignment="1">
      <alignment horizontal="center"/>
    </xf>
    <xf numFmtId="164" fontId="18" fillId="11" borderId="3" xfId="2" applyNumberFormat="1" applyFont="1" applyFill="1" applyBorder="1"/>
    <xf numFmtId="164" fontId="18" fillId="11" borderId="9" xfId="2" applyNumberFormat="1" applyFont="1" applyFill="1" applyBorder="1"/>
    <xf numFmtId="0" fontId="26" fillId="11" borderId="14" xfId="0" applyFont="1" applyFill="1" applyBorder="1"/>
    <xf numFmtId="0" fontId="18" fillId="11" borderId="14" xfId="0" quotePrefix="1" applyFont="1" applyFill="1" applyBorder="1" applyAlignment="1">
      <alignment horizontal="left"/>
    </xf>
    <xf numFmtId="0" fontId="29" fillId="11" borderId="1" xfId="0" quotePrefix="1" applyFont="1" applyFill="1" applyBorder="1"/>
    <xf numFmtId="0" fontId="29" fillId="11" borderId="10" xfId="0" applyFont="1" applyFill="1" applyBorder="1"/>
    <xf numFmtId="0" fontId="29" fillId="11" borderId="8" xfId="0" quotePrefix="1" applyFont="1" applyFill="1" applyBorder="1"/>
    <xf numFmtId="0" fontId="29" fillId="11" borderId="15" xfId="0" applyFont="1" applyFill="1" applyBorder="1"/>
    <xf numFmtId="0" fontId="33" fillId="11" borderId="8" xfId="0" applyFont="1" applyFill="1" applyBorder="1"/>
    <xf numFmtId="0" fontId="33" fillId="11" borderId="14" xfId="0" applyFont="1" applyFill="1" applyBorder="1"/>
    <xf numFmtId="0" fontId="29" fillId="11" borderId="1" xfId="0" applyFont="1" applyFill="1" applyBorder="1"/>
    <xf numFmtId="0" fontId="29" fillId="11" borderId="0" xfId="0" applyFont="1" applyFill="1" applyBorder="1"/>
    <xf numFmtId="0" fontId="29" fillId="11" borderId="1" xfId="0" applyFont="1" applyFill="1" applyBorder="1" applyAlignment="1">
      <alignment horizontal="left"/>
    </xf>
    <xf numFmtId="0" fontId="29" fillId="11" borderId="4" xfId="0" applyFont="1" applyFill="1" applyBorder="1"/>
    <xf numFmtId="0" fontId="29" fillId="11" borderId="19" xfId="0" applyFont="1" applyFill="1" applyBorder="1"/>
    <xf numFmtId="0" fontId="29" fillId="11" borderId="24" xfId="0" quotePrefix="1" applyFont="1" applyFill="1" applyBorder="1" applyAlignment="1">
      <alignment horizontal="left"/>
    </xf>
    <xf numFmtId="0" fontId="29" fillId="11" borderId="2" xfId="0" applyFont="1" applyFill="1" applyBorder="1"/>
    <xf numFmtId="0" fontId="29" fillId="11" borderId="4" xfId="0" applyFont="1" applyFill="1" applyBorder="1" applyAlignment="1">
      <alignment horizontal="center"/>
    </xf>
    <xf numFmtId="0" fontId="29" fillId="11" borderId="8" xfId="0" quotePrefix="1" applyFont="1" applyFill="1" applyBorder="1" applyAlignment="1">
      <alignment horizontal="center"/>
    </xf>
    <xf numFmtId="0" fontId="29" fillId="11" borderId="14" xfId="0" applyFont="1" applyFill="1" applyBorder="1"/>
    <xf numFmtId="0" fontId="29" fillId="11" borderId="7" xfId="0" applyFont="1" applyFill="1" applyBorder="1" applyAlignment="1">
      <alignment horizontal="center"/>
    </xf>
    <xf numFmtId="0" fontId="29" fillId="11" borderId="1" xfId="0" quotePrefix="1" applyFont="1" applyFill="1" applyBorder="1" applyAlignment="1">
      <alignment horizontal="center"/>
    </xf>
    <xf numFmtId="16" fontId="29" fillId="11" borderId="1" xfId="0" applyNumberFormat="1" applyFont="1" applyFill="1" applyBorder="1" applyAlignment="1">
      <alignment horizontal="center"/>
    </xf>
    <xf numFmtId="0" fontId="29" fillId="11" borderId="8" xfId="0" applyFont="1" applyFill="1" applyBorder="1"/>
    <xf numFmtId="16" fontId="29" fillId="11" borderId="8" xfId="0" applyNumberFormat="1" applyFont="1" applyFill="1" applyBorder="1" applyAlignment="1">
      <alignment horizontal="center"/>
    </xf>
    <xf numFmtId="0" fontId="29" fillId="11" borderId="9" xfId="0" applyFont="1" applyFill="1" applyBorder="1" applyAlignment="1">
      <alignment horizontal="center"/>
    </xf>
    <xf numFmtId="0" fontId="29" fillId="11" borderId="1" xfId="0" applyNumberFormat="1" applyFont="1" applyFill="1" applyBorder="1" applyAlignment="1">
      <alignment horizontal="center"/>
    </xf>
    <xf numFmtId="0" fontId="29" fillId="11" borderId="53" xfId="0" applyFont="1" applyFill="1" applyBorder="1"/>
    <xf numFmtId="0" fontId="29" fillId="11" borderId="54" xfId="0" applyFont="1" applyFill="1" applyBorder="1"/>
    <xf numFmtId="0" fontId="29" fillId="11" borderId="58" xfId="0" applyFont="1" applyFill="1" applyBorder="1"/>
    <xf numFmtId="0" fontId="29" fillId="11" borderId="51" xfId="0" applyFont="1" applyFill="1" applyBorder="1"/>
    <xf numFmtId="0" fontId="29" fillId="11" borderId="7" xfId="0" applyFont="1" applyFill="1" applyBorder="1"/>
    <xf numFmtId="0" fontId="29" fillId="11" borderId="8" xfId="0" applyNumberFormat="1" applyFont="1" applyFill="1" applyBorder="1" applyAlignment="1">
      <alignment horizontal="center"/>
    </xf>
    <xf numFmtId="0" fontId="18" fillId="12" borderId="80" xfId="0" applyFont="1" applyFill="1" applyBorder="1"/>
    <xf numFmtId="0" fontId="18" fillId="12" borderId="14" xfId="0" applyFont="1" applyFill="1" applyBorder="1"/>
    <xf numFmtId="0" fontId="18" fillId="12" borderId="15" xfId="0" applyFont="1" applyFill="1" applyBorder="1"/>
    <xf numFmtId="0" fontId="18" fillId="12" borderId="9" xfId="0" applyFont="1" applyFill="1" applyBorder="1" applyAlignment="1">
      <alignment horizontal="center"/>
    </xf>
    <xf numFmtId="0" fontId="18" fillId="12" borderId="45" xfId="0" applyFont="1" applyFill="1" applyBorder="1" applyAlignment="1">
      <alignment horizontal="center"/>
    </xf>
    <xf numFmtId="0" fontId="18" fillId="12" borderId="15" xfId="0" applyFont="1" applyFill="1" applyBorder="1" applyAlignment="1">
      <alignment horizontal="center"/>
    </xf>
    <xf numFmtId="0" fontId="18" fillId="12" borderId="87" xfId="0" applyFont="1" applyFill="1" applyBorder="1" applyAlignment="1">
      <alignment horizontal="center"/>
    </xf>
    <xf numFmtId="0" fontId="18" fillId="11" borderId="10" xfId="0" applyFont="1" applyFill="1" applyBorder="1" applyAlignment="1">
      <alignment horizontal="left"/>
    </xf>
    <xf numFmtId="0" fontId="18" fillId="13" borderId="26" xfId="0" applyFont="1" applyFill="1" applyBorder="1" applyAlignment="1">
      <alignment horizontal="center"/>
    </xf>
    <xf numFmtId="0" fontId="18" fillId="11" borderId="10" xfId="0" applyFont="1" applyFill="1" applyBorder="1" applyAlignment="1">
      <alignment horizontal="right"/>
    </xf>
    <xf numFmtId="0" fontId="18" fillId="13" borderId="3" xfId="0" applyFont="1" applyFill="1" applyBorder="1" applyAlignment="1">
      <alignment horizontal="center"/>
    </xf>
    <xf numFmtId="0" fontId="18" fillId="13" borderId="76" xfId="0" applyFont="1" applyFill="1" applyBorder="1"/>
    <xf numFmtId="0" fontId="18" fillId="13" borderId="2" xfId="0" applyFont="1" applyFill="1" applyBorder="1"/>
    <xf numFmtId="0" fontId="18" fillId="13" borderId="26" xfId="0" applyFont="1" applyFill="1" applyBorder="1"/>
    <xf numFmtId="0" fontId="18" fillId="13" borderId="55" xfId="0" applyFont="1" applyFill="1" applyBorder="1" applyAlignment="1">
      <alignment horizontal="center"/>
    </xf>
    <xf numFmtId="0" fontId="18" fillId="13" borderId="88" xfId="0" applyFont="1" applyFill="1" applyBorder="1" applyAlignment="1">
      <alignment horizontal="center"/>
    </xf>
    <xf numFmtId="0" fontId="18" fillId="11" borderId="76" xfId="0" applyFont="1" applyFill="1" applyBorder="1"/>
    <xf numFmtId="0" fontId="18" fillId="11" borderId="88" xfId="0" applyFont="1" applyFill="1" applyBorder="1" applyAlignment="1">
      <alignment horizontal="center"/>
    </xf>
    <xf numFmtId="0" fontId="18" fillId="11" borderId="0" xfId="0" applyFont="1" applyFill="1" applyAlignment="1">
      <alignment horizontal="left"/>
    </xf>
    <xf numFmtId="0" fontId="18" fillId="11" borderId="59" xfId="0" applyFont="1" applyFill="1" applyBorder="1" applyAlignment="1">
      <alignment horizontal="right"/>
    </xf>
    <xf numFmtId="0" fontId="26" fillId="11" borderId="39" xfId="0" applyFont="1" applyFill="1" applyBorder="1" applyAlignment="1">
      <alignment horizontal="left"/>
    </xf>
    <xf numFmtId="0" fontId="18" fillId="11" borderId="97" xfId="0" applyFont="1" applyFill="1" applyBorder="1" applyAlignment="1">
      <alignment horizontal="left"/>
    </xf>
    <xf numFmtId="0" fontId="26" fillId="11" borderId="7" xfId="0" applyFont="1" applyFill="1" applyBorder="1" applyAlignment="1">
      <alignment horizontal="left"/>
    </xf>
    <xf numFmtId="0" fontId="18" fillId="11" borderId="60" xfId="0" applyFont="1" applyFill="1" applyBorder="1" applyAlignment="1">
      <alignment horizontal="left"/>
    </xf>
    <xf numFmtId="0" fontId="37" fillId="11" borderId="3" xfId="0" applyFont="1" applyFill="1" applyBorder="1" applyAlignment="1">
      <alignment horizontal="center" vertical="center"/>
    </xf>
    <xf numFmtId="0" fontId="37" fillId="11" borderId="2" xfId="0" applyFont="1" applyFill="1" applyBorder="1" applyAlignment="1">
      <alignment horizontal="center" vertical="center"/>
    </xf>
    <xf numFmtId="0" fontId="37" fillId="11" borderId="38" xfId="0" applyFont="1" applyFill="1" applyBorder="1" applyAlignment="1">
      <alignment horizontal="center" vertical="center"/>
    </xf>
    <xf numFmtId="0" fontId="37" fillId="11" borderId="78" xfId="0" applyFont="1" applyFill="1" applyBorder="1" applyAlignment="1">
      <alignment horizontal="center" vertical="center"/>
    </xf>
    <xf numFmtId="0" fontId="37" fillId="11" borderId="2" xfId="0" applyFont="1" applyFill="1" applyBorder="1"/>
    <xf numFmtId="0" fontId="37" fillId="11" borderId="2" xfId="0" applyFont="1" applyFill="1" applyBorder="1" applyAlignment="1">
      <alignment horizontal="center"/>
    </xf>
    <xf numFmtId="0" fontId="37" fillId="11" borderId="3" xfId="0" applyFont="1" applyFill="1" applyBorder="1" applyAlignment="1">
      <alignment horizontal="center"/>
    </xf>
    <xf numFmtId="0" fontId="37" fillId="11" borderId="26" xfId="0" applyFont="1" applyFill="1" applyBorder="1" applyAlignment="1">
      <alignment horizontal="center"/>
    </xf>
    <xf numFmtId="0" fontId="37" fillId="11" borderId="42" xfId="0" applyFont="1" applyFill="1" applyBorder="1" applyAlignment="1">
      <alignment horizontal="center"/>
    </xf>
    <xf numFmtId="0" fontId="37" fillId="11" borderId="78" xfId="0" applyFont="1" applyFill="1" applyBorder="1" applyAlignment="1">
      <alignment horizontal="center"/>
    </xf>
    <xf numFmtId="0" fontId="18" fillId="11" borderId="80" xfId="0" applyFont="1" applyFill="1" applyBorder="1"/>
    <xf numFmtId="0" fontId="29" fillId="11" borderId="3" xfId="0" applyFont="1" applyFill="1" applyBorder="1" applyAlignment="1">
      <alignment horizontal="right"/>
    </xf>
    <xf numFmtId="0" fontId="29" fillId="11" borderId="82" xfId="0" applyFont="1" applyFill="1" applyBorder="1" applyAlignment="1">
      <alignment horizontal="left"/>
    </xf>
    <xf numFmtId="0" fontId="29" fillId="11" borderId="83" xfId="0" applyFont="1" applyFill="1" applyBorder="1" applyAlignment="1">
      <alignment horizontal="right"/>
    </xf>
    <xf numFmtId="0" fontId="29" fillId="11" borderId="84" xfId="0" applyFont="1" applyFill="1" applyBorder="1" applyAlignment="1">
      <alignment horizontal="left"/>
    </xf>
    <xf numFmtId="0" fontId="18" fillId="11" borderId="8" xfId="0" applyFont="1" applyFill="1" applyBorder="1" applyAlignment="1">
      <alignment horizontal="center"/>
    </xf>
    <xf numFmtId="0" fontId="29" fillId="11" borderId="82" xfId="0" applyFont="1" applyFill="1" applyBorder="1" applyAlignment="1"/>
    <xf numFmtId="0" fontId="29" fillId="11" borderId="83" xfId="0" applyFont="1" applyFill="1" applyBorder="1" applyAlignment="1"/>
    <xf numFmtId="0" fontId="29" fillId="11" borderId="0" xfId="0" applyFont="1" applyFill="1" applyBorder="1" applyAlignment="1">
      <alignment horizontal="left"/>
    </xf>
    <xf numFmtId="0" fontId="29" fillId="11" borderId="12" xfId="0" applyFont="1" applyFill="1" applyBorder="1" applyAlignment="1">
      <alignment horizontal="right"/>
    </xf>
    <xf numFmtId="0" fontId="29" fillId="11" borderId="42" xfId="0" applyFont="1" applyFill="1" applyBorder="1" applyAlignment="1">
      <alignment horizontal="left"/>
    </xf>
    <xf numFmtId="0" fontId="29" fillId="11" borderId="19" xfId="0" applyFont="1" applyFill="1" applyBorder="1" applyAlignment="1">
      <alignment horizontal="left"/>
    </xf>
    <xf numFmtId="0" fontId="29" fillId="11" borderId="26" xfId="0" applyFont="1" applyFill="1" applyBorder="1" applyAlignment="1">
      <alignment horizontal="right"/>
    </xf>
    <xf numFmtId="0" fontId="29" fillId="11" borderId="15" xfId="0" applyFont="1" applyFill="1" applyBorder="1" applyAlignment="1">
      <alignment horizontal="right"/>
    </xf>
    <xf numFmtId="0" fontId="33" fillId="11" borderId="18" xfId="0" applyFont="1" applyFill="1" applyBorder="1" applyAlignment="1">
      <alignment horizontal="left"/>
    </xf>
    <xf numFmtId="0" fontId="29" fillId="11" borderId="10" xfId="0" applyFont="1" applyFill="1" applyBorder="1" applyAlignment="1">
      <alignment horizontal="right"/>
    </xf>
    <xf numFmtId="0" fontId="33" fillId="11" borderId="42" xfId="0" applyFont="1" applyFill="1" applyBorder="1" applyAlignment="1">
      <alignment horizontal="left"/>
    </xf>
    <xf numFmtId="0" fontId="29" fillId="11" borderId="18" xfId="0" applyFont="1" applyFill="1" applyBorder="1" applyAlignment="1">
      <alignment horizontal="left"/>
    </xf>
    <xf numFmtId="0" fontId="29" fillId="11" borderId="20" xfId="0" applyFont="1" applyFill="1" applyBorder="1" applyAlignment="1">
      <alignment horizontal="left"/>
    </xf>
    <xf numFmtId="0" fontId="29" fillId="11" borderId="24" xfId="0" applyFont="1" applyFill="1" applyBorder="1" applyAlignment="1">
      <alignment horizontal="left"/>
    </xf>
    <xf numFmtId="0" fontId="33" fillId="11" borderId="0" xfId="0" applyFont="1" applyFill="1" applyBorder="1" applyAlignment="1">
      <alignment horizontal="left"/>
    </xf>
    <xf numFmtId="0" fontId="33" fillId="11" borderId="24" xfId="0" applyFont="1" applyFill="1" applyBorder="1" applyAlignment="1">
      <alignment horizontal="left"/>
    </xf>
    <xf numFmtId="0" fontId="18" fillId="11" borderId="74" xfId="0" applyFont="1" applyFill="1" applyBorder="1"/>
    <xf numFmtId="0" fontId="18" fillId="11" borderId="6" xfId="0" applyFont="1" applyFill="1" applyBorder="1"/>
    <xf numFmtId="0" fontId="18" fillId="11" borderId="36" xfId="0" applyFont="1" applyFill="1" applyBorder="1"/>
    <xf numFmtId="0" fontId="29" fillId="11" borderId="59" xfId="0" applyFont="1" applyFill="1" applyBorder="1" applyAlignment="1">
      <alignment horizontal="left"/>
    </xf>
    <xf numFmtId="0" fontId="29" fillId="11" borderId="58" xfId="0" applyFont="1" applyFill="1" applyBorder="1" applyAlignment="1">
      <alignment horizontal="right"/>
    </xf>
    <xf numFmtId="0" fontId="29" fillId="11" borderId="106" xfId="0" applyFont="1" applyFill="1" applyBorder="1" applyAlignment="1">
      <alignment horizontal="left"/>
    </xf>
    <xf numFmtId="0" fontId="18" fillId="11" borderId="14" xfId="0" applyFont="1" applyFill="1" applyBorder="1" applyAlignment="1">
      <alignment horizontal="centerContinuous"/>
    </xf>
    <xf numFmtId="0" fontId="18" fillId="11" borderId="15" xfId="0" applyFont="1" applyFill="1" applyBorder="1" applyAlignment="1">
      <alignment horizontal="centerContinuous"/>
    </xf>
    <xf numFmtId="0" fontId="18" fillId="11" borderId="16" xfId="0" applyFont="1" applyFill="1" applyBorder="1" applyAlignment="1">
      <alignment horizontal="centerContinuous"/>
    </xf>
    <xf numFmtId="0" fontId="18" fillId="11" borderId="77" xfId="0" applyFont="1" applyFill="1" applyBorder="1" applyAlignment="1">
      <alignment horizontal="centerContinuous"/>
    </xf>
    <xf numFmtId="0" fontId="29" fillId="11" borderId="19" xfId="0" applyFont="1" applyFill="1" applyBorder="1" applyAlignment="1">
      <alignment horizontal="right"/>
    </xf>
    <xf numFmtId="0" fontId="29" fillId="11" borderId="82" xfId="0" applyFont="1" applyFill="1" applyBorder="1" applyAlignment="1">
      <alignment horizontal="right"/>
    </xf>
    <xf numFmtId="0" fontId="29" fillId="11" borderId="4" xfId="0" applyFont="1" applyFill="1" applyBorder="1" applyAlignment="1">
      <alignment horizontal="left"/>
    </xf>
    <xf numFmtId="0" fontId="49" fillId="11" borderId="4" xfId="0" applyFont="1" applyFill="1" applyBorder="1" applyAlignment="1">
      <alignment horizontal="left"/>
    </xf>
    <xf numFmtId="0" fontId="49" fillId="11" borderId="103" xfId="0" applyFont="1" applyFill="1" applyBorder="1" applyAlignment="1">
      <alignment horizontal="left"/>
    </xf>
    <xf numFmtId="0" fontId="18" fillId="11" borderId="16" xfId="0" applyFont="1" applyFill="1" applyBorder="1" applyAlignment="1">
      <alignment horizontal="center"/>
    </xf>
    <xf numFmtId="0" fontId="18" fillId="0" borderId="26" xfId="0" applyFont="1" applyBorder="1"/>
    <xf numFmtId="0" fontId="18" fillId="0" borderId="10" xfId="0" applyFont="1" applyBorder="1"/>
    <xf numFmtId="0" fontId="18" fillId="11" borderId="0" xfId="0" applyFont="1" applyFill="1" applyAlignment="1">
      <alignment horizontal="right"/>
    </xf>
    <xf numFmtId="0" fontId="18" fillId="3" borderId="7" xfId="0" applyFont="1" applyFill="1" applyBorder="1" applyAlignment="1">
      <alignment horizontal="right"/>
    </xf>
    <xf numFmtId="0" fontId="25" fillId="11" borderId="80" xfId="0" applyFont="1" applyFill="1" applyBorder="1"/>
    <xf numFmtId="0" fontId="29" fillId="2" borderId="19" xfId="0" applyFont="1" applyFill="1" applyBorder="1" applyAlignment="1">
      <alignment horizontal="right"/>
    </xf>
    <xf numFmtId="0" fontId="18" fillId="2" borderId="0" xfId="0" applyFont="1" applyFill="1" applyBorder="1" applyAlignment="1">
      <alignment horizontal="left"/>
    </xf>
    <xf numFmtId="0" fontId="29" fillId="2" borderId="24" xfId="0" applyFont="1" applyFill="1" applyBorder="1" applyAlignment="1">
      <alignment horizontal="right"/>
    </xf>
    <xf numFmtId="14" fontId="18" fillId="11" borderId="8" xfId="0" applyNumberFormat="1" applyFont="1" applyFill="1" applyBorder="1" applyAlignment="1">
      <alignment horizontal="center"/>
    </xf>
    <xf numFmtId="0" fontId="18" fillId="14" borderId="7" xfId="0" applyFont="1" applyFill="1" applyBorder="1" applyAlignment="1">
      <alignment horizontal="left"/>
    </xf>
    <xf numFmtId="14" fontId="18" fillId="11" borderId="3" xfId="0" applyNumberFormat="1" applyFont="1" applyFill="1" applyBorder="1" applyAlignment="1">
      <alignment horizontal="center"/>
    </xf>
    <xf numFmtId="14" fontId="18" fillId="11" borderId="9" xfId="0" applyNumberFormat="1" applyFont="1" applyFill="1" applyBorder="1" applyAlignment="1">
      <alignment horizontal="center"/>
    </xf>
    <xf numFmtId="14" fontId="18" fillId="11" borderId="19" xfId="0" applyNumberFormat="1" applyFont="1" applyFill="1" applyBorder="1" applyAlignment="1">
      <alignment horizontal="center" vertical="center" wrapText="1"/>
    </xf>
    <xf numFmtId="14" fontId="18" fillId="11" borderId="5" xfId="0" applyNumberFormat="1" applyFont="1" applyFill="1" applyBorder="1" applyAlignment="1">
      <alignment horizontal="center"/>
    </xf>
    <xf numFmtId="164" fontId="51" fillId="0" borderId="8" xfId="2" quotePrefix="1" applyNumberFormat="1" applyFont="1" applyFill="1" applyBorder="1" applyAlignment="1">
      <alignment horizontal="right"/>
    </xf>
    <xf numFmtId="164" fontId="51" fillId="0" borderId="8" xfId="2" applyNumberFormat="1" applyFont="1" applyFill="1" applyBorder="1"/>
    <xf numFmtId="0" fontId="18" fillId="2" borderId="7" xfId="0" applyFont="1" applyFill="1" applyBorder="1" applyAlignment="1">
      <alignment horizontal="right"/>
    </xf>
    <xf numFmtId="14" fontId="18" fillId="11" borderId="3" xfId="0" applyNumberFormat="1" applyFont="1" applyFill="1" applyBorder="1" applyAlignment="1">
      <alignment horizontal="center" vertical="center" wrapText="1"/>
    </xf>
    <xf numFmtId="0" fontId="25" fillId="11" borderId="24" xfId="0" applyFont="1" applyFill="1" applyBorder="1" applyAlignment="1">
      <alignment vertical="center"/>
    </xf>
    <xf numFmtId="0" fontId="28" fillId="0" borderId="12" xfId="0" applyFont="1" applyFill="1" applyBorder="1"/>
    <xf numFmtId="165" fontId="29" fillId="0" borderId="5" xfId="0" applyNumberFormat="1" applyFont="1" applyBorder="1"/>
    <xf numFmtId="165" fontId="29" fillId="0" borderId="15" xfId="0" applyNumberFormat="1" applyFont="1" applyBorder="1"/>
    <xf numFmtId="0" fontId="12" fillId="8" borderId="27" xfId="0" applyFont="1" applyFill="1" applyBorder="1" applyAlignment="1">
      <alignment horizontal="center"/>
    </xf>
    <xf numFmtId="0" fontId="12" fillId="8" borderId="25" xfId="0" applyFont="1" applyFill="1" applyBorder="1" applyAlignment="1">
      <alignment horizontal="center"/>
    </xf>
    <xf numFmtId="0" fontId="12" fillId="8" borderId="72" xfId="0" applyFont="1" applyFill="1" applyBorder="1" applyAlignment="1">
      <alignment horizontal="center"/>
    </xf>
    <xf numFmtId="0" fontId="26" fillId="11" borderId="9" xfId="0" applyFont="1" applyFill="1" applyBorder="1" applyAlignment="1">
      <alignment horizontal="left"/>
    </xf>
    <xf numFmtId="0" fontId="26" fillId="11" borderId="3" xfId="0" applyFont="1" applyFill="1" applyBorder="1" applyAlignment="1">
      <alignment horizontal="left"/>
    </xf>
    <xf numFmtId="0" fontId="18" fillId="3" borderId="71" xfId="0" applyFont="1" applyFill="1" applyBorder="1" applyAlignment="1">
      <alignment horizontal="right"/>
    </xf>
    <xf numFmtId="0" fontId="29" fillId="0" borderId="85" xfId="0" applyFont="1" applyBorder="1"/>
    <xf numFmtId="0" fontId="52" fillId="11" borderId="1" xfId="0" applyFont="1" applyFill="1" applyBorder="1"/>
    <xf numFmtId="1" fontId="52" fillId="11" borderId="8" xfId="0" applyNumberFormat="1" applyFont="1" applyFill="1" applyBorder="1"/>
    <xf numFmtId="0" fontId="12" fillId="2" borderId="65" xfId="0" applyFont="1" applyFill="1" applyBorder="1" applyAlignment="1">
      <alignment horizontal="center"/>
    </xf>
    <xf numFmtId="0" fontId="18" fillId="11" borderId="24" xfId="0" quotePrefix="1" applyFont="1" applyFill="1" applyBorder="1" applyAlignment="1">
      <alignment horizontal="center"/>
    </xf>
    <xf numFmtId="0" fontId="18" fillId="11" borderId="26" xfId="0" quotePrefix="1" applyFont="1" applyFill="1" applyBorder="1" applyAlignment="1">
      <alignment horizontal="center"/>
    </xf>
    <xf numFmtId="0" fontId="18" fillId="11" borderId="24" xfId="0" applyFont="1" applyFill="1" applyBorder="1" applyAlignment="1">
      <alignment horizontal="center"/>
    </xf>
    <xf numFmtId="0" fontId="18" fillId="11" borderId="26" xfId="0" applyFont="1" applyFill="1" applyBorder="1" applyAlignment="1">
      <alignment horizontal="center"/>
    </xf>
    <xf numFmtId="0" fontId="18" fillId="11" borderId="3" xfId="0" applyFont="1" applyFill="1" applyBorder="1" applyAlignment="1">
      <alignment horizontal="center"/>
    </xf>
    <xf numFmtId="0" fontId="18" fillId="11" borderId="2" xfId="0" applyFont="1" applyFill="1" applyBorder="1" applyAlignment="1">
      <alignment horizontal="center"/>
    </xf>
    <xf numFmtId="0" fontId="18" fillId="11" borderId="5" xfId="0" applyFont="1" applyFill="1" applyBorder="1" applyAlignment="1">
      <alignment horizontal="center"/>
    </xf>
    <xf numFmtId="0" fontId="18" fillId="11" borderId="7" xfId="0" applyFont="1" applyFill="1" applyBorder="1" applyAlignment="1">
      <alignment horizontal="center"/>
    </xf>
    <xf numFmtId="0" fontId="18" fillId="11" borderId="5" xfId="0" applyFont="1" applyFill="1" applyBorder="1" applyAlignment="1">
      <alignment horizontal="center" vertical="center"/>
    </xf>
    <xf numFmtId="0" fontId="18" fillId="11" borderId="0" xfId="0" quotePrefix="1" applyFont="1" applyFill="1" applyBorder="1" applyAlignment="1">
      <alignment horizontal="left"/>
    </xf>
    <xf numFmtId="0" fontId="18" fillId="14" borderId="7" xfId="0" applyFont="1" applyFill="1" applyBorder="1" applyAlignment="1">
      <alignment horizontal="right"/>
    </xf>
    <xf numFmtId="0" fontId="18" fillId="11" borderId="39" xfId="0" applyFont="1" applyFill="1" applyBorder="1" applyAlignment="1">
      <alignment horizontal="right"/>
    </xf>
    <xf numFmtId="0" fontId="12" fillId="8" borderId="27" xfId="0" applyFont="1" applyFill="1" applyBorder="1" applyAlignment="1">
      <alignment horizontal="center"/>
    </xf>
    <xf numFmtId="0" fontId="12" fillId="8" borderId="40" xfId="0" applyFont="1" applyFill="1" applyBorder="1" applyAlignment="1">
      <alignment horizontal="center"/>
    </xf>
    <xf numFmtId="0" fontId="12" fillId="8" borderId="41" xfId="0" applyFont="1" applyFill="1" applyBorder="1" applyAlignment="1">
      <alignment horizontal="center"/>
    </xf>
    <xf numFmtId="0" fontId="12" fillId="8" borderId="73" xfId="0" applyFont="1" applyFill="1" applyBorder="1" applyAlignment="1">
      <alignment horizontal="center"/>
    </xf>
    <xf numFmtId="0" fontId="18" fillId="11" borderId="12" xfId="0" applyFont="1" applyFill="1" applyBorder="1" applyAlignment="1">
      <alignment horizontal="center"/>
    </xf>
    <xf numFmtId="0" fontId="18" fillId="11" borderId="15" xfId="0" applyFont="1" applyFill="1" applyBorder="1" applyAlignment="1">
      <alignment horizontal="center"/>
    </xf>
    <xf numFmtId="0" fontId="18" fillId="11" borderId="77" xfId="0" applyFont="1" applyFill="1" applyBorder="1" applyAlignment="1">
      <alignment horizontal="center"/>
    </xf>
    <xf numFmtId="0" fontId="12" fillId="8" borderId="25" xfId="0" applyFont="1" applyFill="1" applyBorder="1" applyAlignment="1">
      <alignment horizontal="center"/>
    </xf>
    <xf numFmtId="0" fontId="31" fillId="11" borderId="7" xfId="0" quotePrefix="1" applyFont="1" applyFill="1" applyBorder="1" applyAlignment="1">
      <alignment horizontal="right"/>
    </xf>
    <xf numFmtId="0" fontId="18" fillId="6" borderId="1" xfId="0" applyFont="1" applyFill="1" applyBorder="1" applyAlignment="1">
      <alignment horizontal="right"/>
    </xf>
    <xf numFmtId="0" fontId="18" fillId="6" borderId="7" xfId="0" applyFont="1" applyFill="1" applyBorder="1" applyAlignment="1">
      <alignment horizontal="right"/>
    </xf>
    <xf numFmtId="0" fontId="18" fillId="11" borderId="5" xfId="0" applyFont="1" applyFill="1" applyBorder="1" applyAlignment="1">
      <alignment horizontal="center"/>
    </xf>
    <xf numFmtId="0" fontId="18" fillId="11" borderId="7" xfId="0" applyFont="1" applyFill="1" applyBorder="1" applyAlignment="1">
      <alignment horizontal="center"/>
    </xf>
    <xf numFmtId="0" fontId="18" fillId="0" borderId="0" xfId="3" applyFont="1" applyAlignment="1">
      <alignment horizontal="center"/>
    </xf>
    <xf numFmtId="0" fontId="17" fillId="0" borderId="0" xfId="3" quotePrefix="1" applyFont="1" applyAlignment="1">
      <alignment horizontal="center"/>
    </xf>
    <xf numFmtId="0" fontId="19" fillId="0" borderId="0" xfId="3" quotePrefix="1" applyFont="1" applyAlignment="1">
      <alignment horizontal="center"/>
    </xf>
    <xf numFmtId="0" fontId="21" fillId="0" borderId="0" xfId="3" applyFont="1" applyAlignment="1">
      <alignment horizontal="center"/>
    </xf>
    <xf numFmtId="0" fontId="19" fillId="0" borderId="0" xfId="3" applyFont="1" applyAlignment="1">
      <alignment horizontal="center"/>
    </xf>
    <xf numFmtId="0" fontId="22" fillId="0" borderId="0" xfId="3" applyFont="1" applyAlignment="1">
      <alignment horizontal="center"/>
    </xf>
    <xf numFmtId="0" fontId="18" fillId="11" borderId="24" xfId="0" quotePrefix="1" applyFont="1" applyFill="1" applyBorder="1" applyAlignment="1">
      <alignment horizontal="center"/>
    </xf>
    <xf numFmtId="0" fontId="18" fillId="11" borderId="26" xfId="0" quotePrefix="1" applyFont="1" applyFill="1" applyBorder="1" applyAlignment="1">
      <alignment horizontal="center"/>
    </xf>
    <xf numFmtId="0" fontId="18" fillId="11" borderId="5" xfId="0" applyFont="1" applyFill="1" applyBorder="1" applyAlignment="1">
      <alignment horizontal="center" vertical="top" wrapText="1"/>
    </xf>
    <xf numFmtId="0" fontId="18" fillId="11" borderId="7" xfId="0" applyFont="1" applyFill="1" applyBorder="1" applyAlignment="1">
      <alignment horizontal="center" vertical="top" wrapText="1"/>
    </xf>
    <xf numFmtId="0" fontId="18" fillId="11" borderId="9" xfId="0" applyFont="1" applyFill="1" applyBorder="1" applyAlignment="1">
      <alignment horizontal="center" vertical="top" wrapText="1"/>
    </xf>
    <xf numFmtId="0" fontId="30" fillId="11" borderId="24" xfId="0" quotePrefix="1" applyFont="1" applyFill="1" applyBorder="1" applyAlignment="1">
      <alignment horizontal="center"/>
    </xf>
    <xf numFmtId="0" fontId="30" fillId="11" borderId="26" xfId="0" quotePrefix="1" applyFont="1" applyFill="1" applyBorder="1" applyAlignment="1">
      <alignment horizontal="center"/>
    </xf>
    <xf numFmtId="0" fontId="18" fillId="11" borderId="24" xfId="0" applyFont="1" applyFill="1" applyBorder="1" applyAlignment="1">
      <alignment horizontal="center"/>
    </xf>
    <xf numFmtId="0" fontId="18" fillId="11" borderId="26" xfId="0" applyFont="1" applyFill="1" applyBorder="1" applyAlignment="1">
      <alignment horizontal="center"/>
    </xf>
    <xf numFmtId="0" fontId="18" fillId="11" borderId="3" xfId="0" applyFont="1" applyFill="1" applyBorder="1" applyAlignment="1">
      <alignment horizontal="center"/>
    </xf>
    <xf numFmtId="0" fontId="18" fillId="11" borderId="3" xfId="0" applyFont="1" applyFill="1" applyBorder="1" applyAlignment="1">
      <alignment horizontal="center" vertical="center"/>
    </xf>
    <xf numFmtId="0" fontId="18" fillId="11" borderId="3" xfId="0" applyFont="1" applyFill="1" applyBorder="1" applyAlignment="1">
      <alignment horizontal="right"/>
    </xf>
    <xf numFmtId="0" fontId="18" fillId="11" borderId="3" xfId="0" applyFont="1" applyFill="1" applyBorder="1" applyAlignment="1"/>
    <xf numFmtId="0" fontId="26" fillId="11" borderId="3" xfId="0" applyFont="1" applyFill="1" applyBorder="1" applyAlignment="1">
      <alignment wrapText="1"/>
    </xf>
    <xf numFmtId="0" fontId="26" fillId="11" borderId="3" xfId="0" applyFont="1" applyFill="1" applyBorder="1" applyAlignment="1"/>
    <xf numFmtId="0" fontId="18" fillId="11" borderId="5" xfId="0" applyFont="1" applyFill="1" applyBorder="1" applyAlignment="1"/>
    <xf numFmtId="0" fontId="18" fillId="11" borderId="9" xfId="0" applyFont="1" applyFill="1" applyBorder="1" applyAlignment="1"/>
    <xf numFmtId="0" fontId="18" fillId="11" borderId="4" xfId="0" applyFont="1" applyFill="1" applyBorder="1" applyAlignment="1"/>
    <xf numFmtId="0" fontId="18" fillId="11" borderId="19" xfId="0" applyFont="1" applyFill="1" applyBorder="1" applyAlignment="1"/>
    <xf numFmtId="0" fontId="18" fillId="11" borderId="12" xfId="0" applyFont="1" applyFill="1" applyBorder="1" applyAlignment="1"/>
    <xf numFmtId="0" fontId="18" fillId="11" borderId="8" xfId="0" applyFont="1" applyFill="1" applyBorder="1" applyAlignment="1"/>
    <xf numFmtId="0" fontId="18" fillId="11" borderId="14" xfId="0" applyFont="1" applyFill="1" applyBorder="1" applyAlignment="1"/>
    <xf numFmtId="0" fontId="18" fillId="11" borderId="15" xfId="0" applyFont="1" applyFill="1" applyBorder="1" applyAlignment="1"/>
    <xf numFmtId="0" fontId="18" fillId="11" borderId="24" xfId="0" quotePrefix="1" applyFont="1" applyFill="1" applyBorder="1" applyAlignment="1">
      <alignment horizontal="center" vertical="center"/>
    </xf>
    <xf numFmtId="0" fontId="18" fillId="11" borderId="26" xfId="0" quotePrefix="1" applyFont="1" applyFill="1" applyBorder="1" applyAlignment="1">
      <alignment horizontal="center" vertical="center"/>
    </xf>
    <xf numFmtId="0" fontId="18" fillId="11" borderId="5" xfId="0" quotePrefix="1" applyFont="1" applyFill="1" applyBorder="1" applyAlignment="1">
      <alignment horizontal="center" vertical="center"/>
    </xf>
    <xf numFmtId="0" fontId="18" fillId="11" borderId="7" xfId="0" quotePrefix="1" applyFont="1" applyFill="1" applyBorder="1" applyAlignment="1">
      <alignment horizontal="center" vertical="center"/>
    </xf>
    <xf numFmtId="0" fontId="18" fillId="11" borderId="9" xfId="0" quotePrefix="1" applyFont="1" applyFill="1" applyBorder="1" applyAlignment="1">
      <alignment horizontal="center" vertical="center"/>
    </xf>
    <xf numFmtId="0" fontId="18" fillId="11" borderId="4" xfId="0" applyFont="1" applyFill="1" applyBorder="1" applyAlignment="1">
      <alignment horizontal="center" vertical="center"/>
    </xf>
    <xf numFmtId="0" fontId="18" fillId="11" borderId="12" xfId="0" applyFont="1" applyFill="1" applyBorder="1" applyAlignment="1">
      <alignment horizontal="center" vertical="center"/>
    </xf>
    <xf numFmtId="0" fontId="18" fillId="11" borderId="8" xfId="0" applyFont="1" applyFill="1" applyBorder="1" applyAlignment="1">
      <alignment horizontal="center" vertical="center"/>
    </xf>
    <xf numFmtId="0" fontId="18" fillId="11" borderId="15" xfId="0" applyFont="1" applyFill="1" applyBorder="1" applyAlignment="1">
      <alignment horizontal="center" vertical="center"/>
    </xf>
    <xf numFmtId="0" fontId="18" fillId="11" borderId="2" xfId="0" applyFont="1" applyFill="1" applyBorder="1" applyAlignment="1">
      <alignment horizontal="center"/>
    </xf>
    <xf numFmtId="0" fontId="18" fillId="11" borderId="5" xfId="0" applyFont="1" applyFill="1" applyBorder="1" applyAlignment="1">
      <alignment horizontal="center"/>
    </xf>
    <xf numFmtId="0" fontId="18" fillId="11" borderId="7" xfId="0" applyFont="1" applyFill="1" applyBorder="1" applyAlignment="1">
      <alignment horizontal="center"/>
    </xf>
    <xf numFmtId="0" fontId="26" fillId="11" borderId="24" xfId="0" applyFont="1" applyFill="1" applyBorder="1" applyAlignment="1">
      <alignment horizontal="center" vertical="center"/>
    </xf>
    <xf numFmtId="0" fontId="26" fillId="11" borderId="26" xfId="0" applyFont="1" applyFill="1" applyBorder="1" applyAlignment="1">
      <alignment horizontal="center" vertical="center"/>
    </xf>
    <xf numFmtId="0" fontId="18" fillId="11" borderId="24" xfId="0" applyFont="1" applyFill="1" applyBorder="1" applyAlignment="1">
      <alignment horizontal="center" vertical="center" wrapText="1"/>
    </xf>
    <xf numFmtId="0" fontId="18" fillId="11" borderId="26" xfId="0" applyFont="1" applyFill="1" applyBorder="1" applyAlignment="1">
      <alignment horizontal="center" vertical="center" wrapText="1"/>
    </xf>
    <xf numFmtId="0" fontId="18" fillId="11" borderId="24" xfId="0" applyFont="1" applyFill="1" applyBorder="1" applyAlignment="1">
      <alignment horizontal="center" vertical="center"/>
    </xf>
    <xf numFmtId="0" fontId="18" fillId="11" borderId="26" xfId="0" applyFont="1" applyFill="1" applyBorder="1" applyAlignment="1">
      <alignment horizontal="center" vertical="center"/>
    </xf>
    <xf numFmtId="0" fontId="28" fillId="11" borderId="2" xfId="0" applyFont="1" applyFill="1" applyBorder="1" applyAlignment="1">
      <alignment horizontal="center"/>
    </xf>
    <xf numFmtId="0" fontId="28" fillId="11" borderId="26" xfId="0" applyFont="1" applyFill="1" applyBorder="1" applyAlignment="1">
      <alignment horizontal="center"/>
    </xf>
    <xf numFmtId="0" fontId="25" fillId="11" borderId="4" xfId="0" applyFont="1" applyFill="1" applyBorder="1" applyAlignment="1">
      <alignment horizontal="center"/>
    </xf>
    <xf numFmtId="0" fontId="25" fillId="11" borderId="19" xfId="0" applyFont="1" applyFill="1" applyBorder="1" applyAlignment="1">
      <alignment horizontal="center"/>
    </xf>
    <xf numFmtId="0" fontId="25" fillId="11" borderId="12" xfId="0" applyFont="1" applyFill="1" applyBorder="1" applyAlignment="1">
      <alignment horizontal="center"/>
    </xf>
    <xf numFmtId="0" fontId="25" fillId="0" borderId="8" xfId="0" applyFont="1" applyBorder="1" applyAlignment="1">
      <alignment horizontal="center"/>
    </xf>
    <xf numFmtId="0" fontId="25" fillId="0" borderId="15" xfId="0" applyFont="1" applyBorder="1" applyAlignment="1">
      <alignment horizontal="center"/>
    </xf>
    <xf numFmtId="0" fontId="32" fillId="11" borderId="43" xfId="0" applyFont="1" applyFill="1" applyBorder="1" applyAlignment="1">
      <alignment horizontal="left" wrapText="1"/>
    </xf>
    <xf numFmtId="0" fontId="32" fillId="11" borderId="36" xfId="0" applyFont="1" applyFill="1" applyBorder="1" applyAlignment="1">
      <alignment horizontal="left" wrapText="1"/>
    </xf>
    <xf numFmtId="0" fontId="28" fillId="10" borderId="43" xfId="0" applyFont="1" applyFill="1" applyBorder="1" applyAlignment="1">
      <alignment horizontal="center" vertical="center"/>
    </xf>
    <xf numFmtId="0" fontId="28" fillId="10" borderId="6" xfId="0" applyFont="1" applyFill="1" applyBorder="1" applyAlignment="1">
      <alignment horizontal="center" vertical="center"/>
    </xf>
    <xf numFmtId="0" fontId="28" fillId="10" borderId="36" xfId="0" applyFont="1" applyFill="1" applyBorder="1" applyAlignment="1">
      <alignment horizontal="center" vertical="center"/>
    </xf>
    <xf numFmtId="0" fontId="25" fillId="11" borderId="2" xfId="0" applyFont="1" applyFill="1" applyBorder="1" applyAlignment="1">
      <alignment vertical="center"/>
    </xf>
    <xf numFmtId="0" fontId="25" fillId="11" borderId="26" xfId="0" applyFont="1" applyFill="1" applyBorder="1" applyAlignment="1">
      <alignment vertical="center"/>
    </xf>
    <xf numFmtId="0" fontId="25" fillId="0" borderId="4" xfId="0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26" fillId="11" borderId="24" xfId="0" applyFont="1" applyFill="1" applyBorder="1" applyAlignment="1">
      <alignment horizontal="center"/>
    </xf>
    <xf numFmtId="0" fontId="26" fillId="11" borderId="26" xfId="0" applyFont="1" applyFill="1" applyBorder="1" applyAlignment="1">
      <alignment horizontal="center"/>
    </xf>
    <xf numFmtId="0" fontId="18" fillId="11" borderId="5" xfId="0" applyFont="1" applyFill="1" applyBorder="1" applyAlignment="1">
      <alignment horizontal="center" vertical="center"/>
    </xf>
    <xf numFmtId="0" fontId="18" fillId="11" borderId="9" xfId="0" applyFont="1" applyFill="1" applyBorder="1" applyAlignment="1">
      <alignment horizontal="center" vertical="center"/>
    </xf>
    <xf numFmtId="0" fontId="18" fillId="11" borderId="26" xfId="0" applyFont="1" applyFill="1" applyBorder="1" applyAlignment="1">
      <alignment wrapText="1"/>
    </xf>
    <xf numFmtId="0" fontId="18" fillId="11" borderId="1" xfId="0" applyFont="1" applyFill="1" applyBorder="1" applyAlignment="1">
      <alignment horizontal="center" vertical="center"/>
    </xf>
    <xf numFmtId="0" fontId="18" fillId="11" borderId="7" xfId="0" applyFont="1" applyFill="1" applyBorder="1" applyAlignment="1">
      <alignment horizontal="center" vertical="center"/>
    </xf>
    <xf numFmtId="0" fontId="28" fillId="11" borderId="5" xfId="0" applyFont="1" applyFill="1" applyBorder="1" applyAlignment="1">
      <alignment horizontal="center" vertical="center"/>
    </xf>
    <xf numFmtId="0" fontId="28" fillId="11" borderId="7" xfId="0" applyFont="1" applyFill="1" applyBorder="1" applyAlignment="1">
      <alignment horizontal="center" vertical="center"/>
    </xf>
    <xf numFmtId="0" fontId="28" fillId="11" borderId="9" xfId="0" applyFont="1" applyFill="1" applyBorder="1" applyAlignment="1">
      <alignment horizontal="center" vertical="center"/>
    </xf>
    <xf numFmtId="0" fontId="28" fillId="11" borderId="24" xfId="0" applyFont="1" applyFill="1" applyBorder="1" applyAlignment="1">
      <alignment horizontal="center" vertical="center"/>
    </xf>
    <xf numFmtId="0" fontId="28" fillId="11" borderId="2" xfId="0" applyFont="1" applyFill="1" applyBorder="1" applyAlignment="1">
      <alignment horizontal="center" vertical="center"/>
    </xf>
    <xf numFmtId="0" fontId="28" fillId="11" borderId="38" xfId="0" applyFont="1" applyFill="1" applyBorder="1" applyAlignment="1">
      <alignment horizontal="center" vertical="center"/>
    </xf>
    <xf numFmtId="0" fontId="28" fillId="11" borderId="26" xfId="0" applyFont="1" applyFill="1" applyBorder="1" applyAlignment="1">
      <alignment horizontal="center" vertical="center"/>
    </xf>
    <xf numFmtId="0" fontId="30" fillId="11" borderId="1" xfId="0" applyFont="1" applyFill="1" applyBorder="1" applyAlignment="1">
      <alignment horizontal="center"/>
    </xf>
    <xf numFmtId="0" fontId="30" fillId="11" borderId="10" xfId="0" applyFont="1" applyFill="1" applyBorder="1" applyAlignment="1">
      <alignment horizontal="center"/>
    </xf>
    <xf numFmtId="0" fontId="18" fillId="11" borderId="14" xfId="0" applyFont="1" applyFill="1" applyBorder="1" applyAlignment="1">
      <alignment vertical="center" wrapText="1"/>
    </xf>
    <xf numFmtId="0" fontId="18" fillId="11" borderId="15" xfId="0" applyFont="1" applyFill="1" applyBorder="1" applyAlignment="1">
      <alignment vertical="center" wrapText="1"/>
    </xf>
    <xf numFmtId="0" fontId="18" fillId="11" borderId="2" xfId="0" applyFont="1" applyFill="1" applyBorder="1" applyAlignment="1">
      <alignment vertical="center" wrapText="1"/>
    </xf>
    <xf numFmtId="0" fontId="18" fillId="11" borderId="26" xfId="0" applyFont="1" applyFill="1" applyBorder="1" applyAlignment="1">
      <alignment vertical="center" wrapText="1"/>
    </xf>
    <xf numFmtId="0" fontId="30" fillId="11" borderId="8" xfId="0" applyFont="1" applyFill="1" applyBorder="1" applyAlignment="1">
      <alignment horizontal="center"/>
    </xf>
    <xf numFmtId="0" fontId="30" fillId="11" borderId="15" xfId="0" applyFont="1" applyFill="1" applyBorder="1" applyAlignment="1">
      <alignment horizontal="center"/>
    </xf>
    <xf numFmtId="0" fontId="18" fillId="11" borderId="30" xfId="0" applyFont="1" applyFill="1" applyBorder="1" applyAlignment="1">
      <alignment vertical="center" wrapText="1"/>
    </xf>
    <xf numFmtId="0" fontId="18" fillId="11" borderId="31" xfId="0" applyFont="1" applyFill="1" applyBorder="1" applyAlignment="1">
      <alignment vertical="center" wrapText="1"/>
    </xf>
    <xf numFmtId="0" fontId="25" fillId="11" borderId="24" xfId="0" applyFont="1" applyFill="1" applyBorder="1" applyAlignment="1">
      <alignment horizontal="center"/>
    </xf>
    <xf numFmtId="0" fontId="25" fillId="11" borderId="2" xfId="0" applyFont="1" applyFill="1" applyBorder="1" applyAlignment="1">
      <alignment horizontal="center"/>
    </xf>
    <xf numFmtId="0" fontId="25" fillId="11" borderId="26" xfId="0" applyFont="1" applyFill="1" applyBorder="1" applyAlignment="1">
      <alignment horizontal="center"/>
    </xf>
    <xf numFmtId="0" fontId="30" fillId="11" borderId="4" xfId="0" applyFont="1" applyFill="1" applyBorder="1" applyAlignment="1">
      <alignment horizontal="center"/>
    </xf>
    <xf numFmtId="0" fontId="30" fillId="11" borderId="12" xfId="0" applyFont="1" applyFill="1" applyBorder="1" applyAlignment="1">
      <alignment horizontal="center"/>
    </xf>
    <xf numFmtId="0" fontId="18" fillId="11" borderId="24" xfId="0" applyFont="1" applyFill="1" applyBorder="1" applyAlignment="1">
      <alignment horizontal="left" wrapText="1"/>
    </xf>
    <xf numFmtId="0" fontId="18" fillId="11" borderId="2" xfId="0" applyFont="1" applyFill="1" applyBorder="1" applyAlignment="1">
      <alignment horizontal="left" wrapText="1"/>
    </xf>
    <xf numFmtId="0" fontId="18" fillId="11" borderId="26" xfId="0" applyFont="1" applyFill="1" applyBorder="1" applyAlignment="1">
      <alignment horizontal="left" wrapText="1"/>
    </xf>
    <xf numFmtId="0" fontId="25" fillId="11" borderId="5" xfId="0" applyFont="1" applyFill="1" applyBorder="1" applyAlignment="1">
      <alignment horizontal="center" vertical="center"/>
    </xf>
    <xf numFmtId="0" fontId="25" fillId="11" borderId="9" xfId="0" applyFont="1" applyFill="1" applyBorder="1" applyAlignment="1">
      <alignment horizontal="center" vertical="center"/>
    </xf>
    <xf numFmtId="0" fontId="26" fillId="11" borderId="7" xfId="0" applyFont="1" applyFill="1" applyBorder="1" applyAlignment="1">
      <alignment horizontal="center" vertical="center" textRotation="90" wrapText="1"/>
    </xf>
    <xf numFmtId="0" fontId="26" fillId="11" borderId="9" xfId="0" applyFont="1" applyFill="1" applyBorder="1" applyAlignment="1">
      <alignment horizontal="center" vertical="center" textRotation="90" wrapText="1"/>
    </xf>
    <xf numFmtId="0" fontId="18" fillId="11" borderId="24" xfId="0" applyFont="1" applyFill="1" applyBorder="1" applyAlignment="1">
      <alignment horizontal="left" vertical="center" wrapText="1"/>
    </xf>
    <xf numFmtId="0" fontId="18" fillId="11" borderId="26" xfId="0" applyFont="1" applyFill="1" applyBorder="1" applyAlignment="1">
      <alignment horizontal="left" vertical="center" wrapText="1"/>
    </xf>
    <xf numFmtId="0" fontId="18" fillId="11" borderId="8" xfId="0" applyFont="1" applyFill="1" applyBorder="1" applyAlignment="1">
      <alignment horizontal="left" vertical="center" wrapText="1"/>
    </xf>
    <xf numFmtId="0" fontId="18" fillId="11" borderId="15" xfId="0" applyFont="1" applyFill="1" applyBorder="1" applyAlignment="1">
      <alignment horizontal="left" vertical="center" wrapText="1"/>
    </xf>
    <xf numFmtId="0" fontId="26" fillId="11" borderId="2" xfId="0" applyFont="1" applyFill="1" applyBorder="1" applyAlignment="1">
      <alignment horizontal="center" vertical="center"/>
    </xf>
    <xf numFmtId="0" fontId="26" fillId="11" borderId="19" xfId="0" applyFont="1" applyFill="1" applyBorder="1" applyAlignment="1">
      <alignment horizontal="center" vertical="center"/>
    </xf>
    <xf numFmtId="0" fontId="26" fillId="11" borderId="12" xfId="0" applyFont="1" applyFill="1" applyBorder="1" applyAlignment="1">
      <alignment horizontal="center" vertical="center"/>
    </xf>
    <xf numFmtId="0" fontId="26" fillId="11" borderId="5" xfId="0" applyFont="1" applyFill="1" applyBorder="1" applyAlignment="1">
      <alignment horizontal="center" vertical="center" textRotation="90" wrapText="1"/>
    </xf>
    <xf numFmtId="0" fontId="26" fillId="11" borderId="5" xfId="0" applyFont="1" applyFill="1" applyBorder="1" applyAlignment="1">
      <alignment horizontal="center" vertical="center" textRotation="90"/>
    </xf>
    <xf numFmtId="0" fontId="26" fillId="11" borderId="7" xfId="0" applyFont="1" applyFill="1" applyBorder="1" applyAlignment="1">
      <alignment horizontal="center" vertical="center" textRotation="90"/>
    </xf>
    <xf numFmtId="0" fontId="26" fillId="11" borderId="9" xfId="0" applyFont="1" applyFill="1" applyBorder="1" applyAlignment="1">
      <alignment horizontal="center" vertical="center" textRotation="90"/>
    </xf>
    <xf numFmtId="0" fontId="18" fillId="11" borderId="1" xfId="0" applyFont="1" applyFill="1" applyBorder="1" applyAlignment="1">
      <alignment horizontal="left"/>
    </xf>
    <xf numFmtId="0" fontId="18" fillId="11" borderId="0" xfId="0" quotePrefix="1" applyFont="1" applyFill="1" applyBorder="1" applyAlignment="1">
      <alignment horizontal="left"/>
    </xf>
    <xf numFmtId="0" fontId="18" fillId="11" borderId="10" xfId="0" quotePrefix="1" applyFont="1" applyFill="1" applyBorder="1" applyAlignment="1">
      <alignment horizontal="left"/>
    </xf>
    <xf numFmtId="0" fontId="18" fillId="11" borderId="1" xfId="0" quotePrefix="1" applyFont="1" applyFill="1" applyBorder="1" applyAlignment="1">
      <alignment horizontal="right"/>
    </xf>
    <xf numFmtId="0" fontId="18" fillId="11" borderId="0" xfId="0" quotePrefix="1" applyFont="1" applyFill="1" applyBorder="1" applyAlignment="1">
      <alignment horizontal="right"/>
    </xf>
    <xf numFmtId="0" fontId="18" fillId="11" borderId="10" xfId="0" quotePrefix="1" applyFont="1" applyFill="1" applyBorder="1" applyAlignment="1">
      <alignment horizontal="right"/>
    </xf>
    <xf numFmtId="0" fontId="18" fillId="11" borderId="1" xfId="0" quotePrefix="1" applyFont="1" applyFill="1" applyBorder="1" applyAlignment="1">
      <alignment horizontal="left" wrapText="1"/>
    </xf>
    <xf numFmtId="0" fontId="18" fillId="11" borderId="0" xfId="0" quotePrefix="1" applyFont="1" applyFill="1" applyBorder="1" applyAlignment="1">
      <alignment horizontal="left" wrapText="1"/>
    </xf>
    <xf numFmtId="0" fontId="18" fillId="11" borderId="10" xfId="0" quotePrefix="1" applyFont="1" applyFill="1" applyBorder="1" applyAlignment="1">
      <alignment horizontal="left" wrapText="1"/>
    </xf>
    <xf numFmtId="0" fontId="18" fillId="11" borderId="1" xfId="0" quotePrefix="1" applyFont="1" applyFill="1" applyBorder="1" applyAlignment="1">
      <alignment horizontal="right" wrapText="1"/>
    </xf>
    <xf numFmtId="0" fontId="18" fillId="11" borderId="0" xfId="0" quotePrefix="1" applyFont="1" applyFill="1" applyBorder="1" applyAlignment="1">
      <alignment horizontal="right" wrapText="1"/>
    </xf>
    <xf numFmtId="0" fontId="18" fillId="11" borderId="10" xfId="0" quotePrefix="1" applyFont="1" applyFill="1" applyBorder="1" applyAlignment="1">
      <alignment horizontal="right" wrapText="1"/>
    </xf>
    <xf numFmtId="0" fontId="18" fillId="11" borderId="8" xfId="0" applyFont="1" applyFill="1" applyBorder="1" applyAlignment="1">
      <alignment horizontal="right" wrapText="1"/>
    </xf>
    <xf numFmtId="0" fontId="18" fillId="11" borderId="14" xfId="0" quotePrefix="1" applyFont="1" applyFill="1" applyBorder="1" applyAlignment="1">
      <alignment horizontal="right" wrapText="1"/>
    </xf>
    <xf numFmtId="0" fontId="18" fillId="11" borderId="15" xfId="0" quotePrefix="1" applyFont="1" applyFill="1" applyBorder="1" applyAlignment="1">
      <alignment horizontal="right" wrapText="1"/>
    </xf>
    <xf numFmtId="0" fontId="26" fillId="7" borderId="48" xfId="0" applyFont="1" applyFill="1" applyBorder="1" applyAlignment="1">
      <alignment horizontal="center"/>
    </xf>
    <xf numFmtId="0" fontId="26" fillId="7" borderId="49" xfId="0" applyFont="1" applyFill="1" applyBorder="1" applyAlignment="1">
      <alignment horizontal="center"/>
    </xf>
    <xf numFmtId="0" fontId="26" fillId="7" borderId="50" xfId="0" applyFont="1" applyFill="1" applyBorder="1" applyAlignment="1">
      <alignment horizontal="center"/>
    </xf>
    <xf numFmtId="0" fontId="29" fillId="11" borderId="1" xfId="0" applyFont="1" applyFill="1" applyBorder="1" applyAlignment="1">
      <alignment horizontal="left" wrapText="1"/>
    </xf>
    <xf numFmtId="0" fontId="29" fillId="11" borderId="10" xfId="0" applyFont="1" applyFill="1" applyBorder="1" applyAlignment="1">
      <alignment horizontal="left" wrapText="1"/>
    </xf>
    <xf numFmtId="0" fontId="29" fillId="11" borderId="1" xfId="0" quotePrefix="1" applyFont="1" applyFill="1" applyBorder="1" applyAlignment="1">
      <alignment horizontal="right" wrapText="1"/>
    </xf>
    <xf numFmtId="0" fontId="29" fillId="11" borderId="10" xfId="0" applyFont="1" applyFill="1" applyBorder="1" applyAlignment="1">
      <alignment horizontal="right" wrapText="1"/>
    </xf>
    <xf numFmtId="0" fontId="29" fillId="11" borderId="1" xfId="0" quotePrefix="1" applyFont="1" applyFill="1" applyBorder="1" applyAlignment="1">
      <alignment horizontal="right"/>
    </xf>
    <xf numFmtId="0" fontId="29" fillId="11" borderId="10" xfId="0" quotePrefix="1" applyFont="1" applyFill="1" applyBorder="1" applyAlignment="1">
      <alignment horizontal="right"/>
    </xf>
    <xf numFmtId="0" fontId="26" fillId="7" borderId="48" xfId="0" quotePrefix="1" applyFont="1" applyFill="1" applyBorder="1" applyAlignment="1">
      <alignment horizontal="center"/>
    </xf>
    <xf numFmtId="0" fontId="26" fillId="7" borderId="49" xfId="0" quotePrefix="1" applyFont="1" applyFill="1" applyBorder="1" applyAlignment="1">
      <alignment horizontal="center"/>
    </xf>
    <xf numFmtId="0" fontId="26" fillId="7" borderId="50" xfId="0" quotePrefix="1" applyFont="1" applyFill="1" applyBorder="1" applyAlignment="1">
      <alignment horizontal="center"/>
    </xf>
    <xf numFmtId="0" fontId="29" fillId="11" borderId="4" xfId="0" quotePrefix="1" applyFont="1" applyFill="1" applyBorder="1" applyAlignment="1">
      <alignment horizontal="left" wrapText="1"/>
    </xf>
    <xf numFmtId="0" fontId="29" fillId="11" borderId="12" xfId="0" quotePrefix="1" applyFont="1" applyFill="1" applyBorder="1" applyAlignment="1">
      <alignment horizontal="left" wrapText="1"/>
    </xf>
    <xf numFmtId="0" fontId="40" fillId="0" borderId="0" xfId="0" applyFont="1" applyAlignment="1">
      <alignment horizontal="left" wrapText="1"/>
    </xf>
    <xf numFmtId="0" fontId="18" fillId="2" borderId="69" xfId="0" applyFont="1" applyFill="1" applyBorder="1" applyAlignment="1">
      <alignment horizontal="left" vertical="center" wrapText="1"/>
    </xf>
    <xf numFmtId="0" fontId="18" fillId="2" borderId="0" xfId="0" applyFont="1" applyFill="1" applyBorder="1" applyAlignment="1">
      <alignment horizontal="left" vertical="center" wrapText="1"/>
    </xf>
    <xf numFmtId="0" fontId="18" fillId="2" borderId="10" xfId="0" applyFont="1" applyFill="1" applyBorder="1" applyAlignment="1">
      <alignment horizontal="left" vertical="center" wrapText="1"/>
    </xf>
    <xf numFmtId="0" fontId="18" fillId="14" borderId="7" xfId="0" applyFont="1" applyFill="1" applyBorder="1" applyAlignment="1">
      <alignment horizontal="right"/>
    </xf>
    <xf numFmtId="0" fontId="18" fillId="2" borderId="17" xfId="0" applyFont="1" applyFill="1" applyBorder="1" applyAlignment="1">
      <alignment horizontal="right"/>
    </xf>
    <xf numFmtId="0" fontId="18" fillId="11" borderId="39" xfId="0" applyFont="1" applyFill="1" applyBorder="1" applyAlignment="1">
      <alignment horizontal="right"/>
    </xf>
    <xf numFmtId="0" fontId="18" fillId="2" borderId="89" xfId="0" applyFont="1" applyFill="1" applyBorder="1" applyAlignment="1">
      <alignment horizontal="right"/>
    </xf>
    <xf numFmtId="0" fontId="12" fillId="8" borderId="28" xfId="0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0" fontId="12" fillId="8" borderId="40" xfId="0" applyFont="1" applyFill="1" applyBorder="1" applyAlignment="1">
      <alignment horizontal="center"/>
    </xf>
    <xf numFmtId="0" fontId="12" fillId="8" borderId="41" xfId="0" applyFont="1" applyFill="1" applyBorder="1" applyAlignment="1">
      <alignment horizontal="center"/>
    </xf>
    <xf numFmtId="0" fontId="12" fillId="8" borderId="73" xfId="0" applyFont="1" applyFill="1" applyBorder="1" applyAlignment="1">
      <alignment horizontal="center"/>
    </xf>
    <xf numFmtId="0" fontId="25" fillId="11" borderId="8" xfId="0" applyFont="1" applyFill="1" applyBorder="1" applyAlignment="1">
      <alignment horizontal="center"/>
    </xf>
    <xf numFmtId="0" fontId="25" fillId="11" borderId="15" xfId="0" applyFont="1" applyFill="1" applyBorder="1" applyAlignment="1">
      <alignment horizontal="center"/>
    </xf>
    <xf numFmtId="0" fontId="25" fillId="11" borderId="61" xfId="0" applyFont="1" applyFill="1" applyBorder="1" applyAlignment="1">
      <alignment horizontal="center"/>
    </xf>
    <xf numFmtId="0" fontId="25" fillId="11" borderId="16" xfId="0" applyFont="1" applyFill="1" applyBorder="1" applyAlignment="1">
      <alignment horizontal="center"/>
    </xf>
    <xf numFmtId="0" fontId="25" fillId="11" borderId="77" xfId="0" applyFont="1" applyFill="1" applyBorder="1" applyAlignment="1">
      <alignment horizontal="center"/>
    </xf>
    <xf numFmtId="0" fontId="18" fillId="11" borderId="76" xfId="0" applyFont="1" applyFill="1" applyBorder="1" applyAlignment="1">
      <alignment horizontal="left" wrapText="1"/>
    </xf>
    <xf numFmtId="0" fontId="18" fillId="11" borderId="43" xfId="0" applyFont="1" applyFill="1" applyBorder="1" applyAlignment="1">
      <alignment horizontal="center"/>
    </xf>
    <xf numFmtId="0" fontId="18" fillId="11" borderId="75" xfId="0" applyFont="1" applyFill="1" applyBorder="1" applyAlignment="1">
      <alignment horizontal="center"/>
    </xf>
    <xf numFmtId="0" fontId="18" fillId="11" borderId="36" xfId="0" applyFont="1" applyFill="1" applyBorder="1" applyAlignment="1">
      <alignment horizontal="center"/>
    </xf>
    <xf numFmtId="0" fontId="18" fillId="11" borderId="37" xfId="0" applyFont="1" applyFill="1" applyBorder="1" applyAlignment="1">
      <alignment horizontal="center"/>
    </xf>
    <xf numFmtId="0" fontId="18" fillId="11" borderId="44" xfId="0" applyFont="1" applyFill="1" applyBorder="1" applyAlignment="1">
      <alignment horizontal="center"/>
    </xf>
    <xf numFmtId="0" fontId="18" fillId="11" borderId="38" xfId="0" applyFont="1" applyFill="1" applyBorder="1" applyAlignment="1">
      <alignment horizontal="center"/>
    </xf>
    <xf numFmtId="0" fontId="18" fillId="11" borderId="42" xfId="0" applyFont="1" applyFill="1" applyBorder="1" applyAlignment="1">
      <alignment horizontal="center"/>
    </xf>
    <xf numFmtId="0" fontId="18" fillId="11" borderId="78" xfId="0" applyFont="1" applyFill="1" applyBorder="1" applyAlignment="1">
      <alignment horizontal="center"/>
    </xf>
    <xf numFmtId="0" fontId="44" fillId="2" borderId="62" xfId="0" applyFont="1" applyFill="1" applyBorder="1" applyAlignment="1">
      <alignment horizontal="center" vertical="center"/>
    </xf>
    <xf numFmtId="0" fontId="44" fillId="2" borderId="63" xfId="0" applyFont="1" applyFill="1" applyBorder="1" applyAlignment="1">
      <alignment horizontal="center" vertical="center"/>
    </xf>
    <xf numFmtId="0" fontId="44" fillId="2" borderId="54" xfId="0" applyFont="1" applyFill="1" applyBorder="1" applyAlignment="1">
      <alignment horizontal="center" vertical="center"/>
    </xf>
    <xf numFmtId="0" fontId="44" fillId="2" borderId="69" xfId="0" applyFont="1" applyFill="1" applyBorder="1" applyAlignment="1">
      <alignment horizontal="center" vertical="center"/>
    </xf>
    <xf numFmtId="0" fontId="44" fillId="2" borderId="0" xfId="0" applyFont="1" applyFill="1" applyBorder="1" applyAlignment="1">
      <alignment horizontal="center" vertical="center"/>
    </xf>
    <xf numFmtId="0" fontId="44" fillId="2" borderId="10" xfId="0" applyFont="1" applyFill="1" applyBorder="1" applyAlignment="1">
      <alignment horizontal="center" vertical="center"/>
    </xf>
    <xf numFmtId="0" fontId="18" fillId="11" borderId="12" xfId="0" applyFont="1" applyFill="1" applyBorder="1" applyAlignment="1">
      <alignment horizontal="center"/>
    </xf>
    <xf numFmtId="0" fontId="18" fillId="11" borderId="70" xfId="0" applyFont="1" applyFill="1" applyBorder="1" applyAlignment="1">
      <alignment horizontal="center"/>
    </xf>
    <xf numFmtId="0" fontId="18" fillId="11" borderId="11" xfId="0" applyFont="1" applyFill="1" applyBorder="1" applyAlignment="1">
      <alignment horizontal="center"/>
    </xf>
    <xf numFmtId="0" fontId="18" fillId="11" borderId="15" xfId="0" applyFont="1" applyFill="1" applyBorder="1" applyAlignment="1">
      <alignment horizontal="center"/>
    </xf>
    <xf numFmtId="0" fontId="18" fillId="11" borderId="61" xfId="0" applyFont="1" applyFill="1" applyBorder="1" applyAlignment="1">
      <alignment horizontal="center"/>
    </xf>
    <xf numFmtId="0" fontId="18" fillId="11" borderId="77" xfId="0" applyFont="1" applyFill="1" applyBorder="1" applyAlignment="1">
      <alignment horizontal="center"/>
    </xf>
    <xf numFmtId="0" fontId="12" fillId="8" borderId="25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8" xfId="0" applyFont="1" applyFill="1" applyBorder="1" applyAlignment="1">
      <alignment horizontal="center"/>
    </xf>
    <xf numFmtId="0" fontId="4" fillId="2" borderId="42" xfId="0" quotePrefix="1" applyFont="1" applyFill="1" applyBorder="1" applyAlignment="1">
      <alignment horizontal="center"/>
    </xf>
    <xf numFmtId="0" fontId="4" fillId="2" borderId="2" xfId="0" quotePrefix="1" applyFont="1" applyFill="1" applyBorder="1" applyAlignment="1">
      <alignment horizontal="center"/>
    </xf>
    <xf numFmtId="0" fontId="4" fillId="2" borderId="26" xfId="0" quotePrefix="1" applyFont="1" applyFill="1" applyBorder="1" applyAlignment="1">
      <alignment horizontal="center"/>
    </xf>
    <xf numFmtId="0" fontId="4" fillId="8" borderId="28" xfId="0" applyFont="1" applyFill="1" applyBorder="1" applyAlignment="1">
      <alignment horizontal="center"/>
    </xf>
    <xf numFmtId="0" fontId="4" fillId="8" borderId="27" xfId="0" applyFont="1" applyFill="1" applyBorder="1" applyAlignment="1">
      <alignment horizontal="center"/>
    </xf>
    <xf numFmtId="0" fontId="4" fillId="8" borderId="40" xfId="0" applyFont="1" applyFill="1" applyBorder="1" applyAlignment="1">
      <alignment horizontal="center"/>
    </xf>
    <xf numFmtId="0" fontId="4" fillId="8" borderId="25" xfId="0" applyFont="1" applyFill="1" applyBorder="1" applyAlignment="1">
      <alignment horizontal="center"/>
    </xf>
    <xf numFmtId="0" fontId="3" fillId="5" borderId="24" xfId="0" applyFont="1" applyFill="1" applyBorder="1" applyAlignment="1">
      <alignment horizontal="center"/>
    </xf>
    <xf numFmtId="0" fontId="3" fillId="5" borderId="26" xfId="0" applyFont="1" applyFill="1" applyBorder="1" applyAlignment="1">
      <alignment horizontal="center"/>
    </xf>
    <xf numFmtId="0" fontId="3" fillId="5" borderId="38" xfId="0" applyFont="1" applyFill="1" applyBorder="1" applyAlignment="1">
      <alignment horizontal="center"/>
    </xf>
    <xf numFmtId="0" fontId="3" fillId="5" borderId="42" xfId="0" applyFont="1" applyFill="1" applyBorder="1" applyAlignment="1">
      <alignment horizontal="center"/>
    </xf>
  </cellXfs>
  <cellStyles count="5">
    <cellStyle name="Dziesiętny" xfId="1" builtinId="3"/>
    <cellStyle name="Hiperłącze" xfId="4" builtinId="8"/>
    <cellStyle name="Normalny" xfId="0" builtinId="0"/>
    <cellStyle name="Normalny 2" xfId="3" xr:uid="{00000000-0005-0000-0000-000003000000}"/>
    <cellStyle name="Procentowy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CC00"/>
      <color rgb="FFCCFFCC"/>
      <color rgb="FFE60000"/>
      <color rgb="FF0000FF"/>
      <color rgb="FFD00000"/>
      <color rgb="FFFF0066"/>
      <color rgb="FF00FFCC"/>
      <color rgb="FF00CC99"/>
      <color rgb="FF893BC3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30.04.1997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9CC6-4F33-9145-6CABBDF51E7E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C6-4F33-9145-6CABBDF51E7E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SK</c:v>
              </c:pt>
              <c:pt idx="1">
                <c:v>UK</c:v>
              </c:pt>
            </c:strLit>
          </c:cat>
          <c:val>
            <c:numLit>
              <c:formatCode>General</c:formatCode>
              <c:ptCount val="3"/>
              <c:pt idx="0">
                <c:v>44733</c:v>
              </c:pt>
              <c:pt idx="1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9CC6-4F33-9145-6CABBDF51E7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30.06.1997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CD89-4DD3-BA08-EF508460798F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D89-4DD3-BA08-EF508460798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CD89-4DD3-BA08-EF508460798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Ruch osadzonych w okresie od 01.06.1997 do 30.11.1998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Przybyli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5566</c:v>
              </c:pt>
              <c:pt idx="1">
                <c:v>5576</c:v>
              </c:pt>
              <c:pt idx="2">
                <c:v>6302</c:v>
              </c:pt>
              <c:pt idx="3">
                <c:v>6690</c:v>
              </c:pt>
              <c:pt idx="4">
                <c:v>6722</c:v>
              </c:pt>
              <c:pt idx="5">
                <c:v>7335</c:v>
              </c:pt>
              <c:pt idx="6">
                <c:v>6979</c:v>
              </c:pt>
              <c:pt idx="7">
                <c:v>7879</c:v>
              </c:pt>
              <c:pt idx="8">
                <c:v>8331</c:v>
              </c:pt>
              <c:pt idx="9">
                <c:v>6649</c:v>
              </c:pt>
              <c:pt idx="10">
                <c:v>6218</c:v>
              </c:pt>
              <c:pt idx="11">
                <c:v>6754</c:v>
              </c:pt>
              <c:pt idx="12">
                <c:v>7195</c:v>
              </c:pt>
              <c:pt idx="13">
                <c:v>7560</c:v>
              </c:pt>
              <c:pt idx="14">
                <c:v>7523</c:v>
              </c:pt>
              <c:pt idx="15">
                <c:v>8246</c:v>
              </c:pt>
              <c:pt idx="16">
                <c:v>8723</c:v>
              </c:pt>
              <c:pt idx="17">
                <c:v>7778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16F-4397-9FB0-B7ED23E6F43F}"/>
            </c:ext>
          </c:extLst>
        </c:ser>
        <c:ser>
          <c:idx val="1"/>
          <c:order val="1"/>
          <c:tx>
            <c:v>Ubyli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5580</c:v>
              </c:pt>
              <c:pt idx="1">
                <c:v>4974</c:v>
              </c:pt>
              <c:pt idx="2">
                <c:v>5697</c:v>
              </c:pt>
              <c:pt idx="3">
                <c:v>5981</c:v>
              </c:pt>
              <c:pt idx="4">
                <c:v>5600</c:v>
              </c:pt>
              <c:pt idx="5">
                <c:v>7610</c:v>
              </c:pt>
              <c:pt idx="6">
                <c:v>5061</c:v>
              </c:pt>
              <c:pt idx="7">
                <c:v>6009</c:v>
              </c:pt>
              <c:pt idx="8">
                <c:v>6897</c:v>
              </c:pt>
              <c:pt idx="9">
                <c:v>6547</c:v>
              </c:pt>
              <c:pt idx="10">
                <c:v>5978</c:v>
              </c:pt>
              <c:pt idx="11">
                <c:v>6549</c:v>
              </c:pt>
              <c:pt idx="12">
                <c:v>6082</c:v>
              </c:pt>
              <c:pt idx="13">
                <c:v>5290</c:v>
              </c:pt>
              <c:pt idx="14">
                <c:v>6208</c:v>
              </c:pt>
              <c:pt idx="15">
                <c:v>6531</c:v>
              </c:pt>
              <c:pt idx="16">
                <c:v>6365</c:v>
              </c:pt>
              <c:pt idx="17">
                <c:v>7745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16F-4397-9FB0-B7ED23E6F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80480"/>
        <c:axId val="50603520"/>
      </c:lineChart>
      <c:catAx>
        <c:axId val="5058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60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03520"/>
        <c:scaling>
          <c:orientation val="minMax"/>
          <c:max val="9000"/>
          <c:min val="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580480"/>
        <c:crosses val="autoZero"/>
        <c:crossBetween val="midCat"/>
        <c:majorUnit val="500"/>
        <c:minorUnit val="1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 horizontalDpi="360" verticalDpi="360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01.06.1997 do 30.11.1998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Wytransp.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5884</c:v>
              </c:pt>
              <c:pt idx="1">
                <c:v>5389</c:v>
              </c:pt>
              <c:pt idx="2">
                <c:v>5954</c:v>
              </c:pt>
              <c:pt idx="3">
                <c:v>5863</c:v>
              </c:pt>
              <c:pt idx="4">
                <c:v>5964</c:v>
              </c:pt>
              <c:pt idx="5">
                <c:v>6121</c:v>
              </c:pt>
              <c:pt idx="6">
                <c:v>6397</c:v>
              </c:pt>
              <c:pt idx="7">
                <c:v>7071</c:v>
              </c:pt>
              <c:pt idx="8">
                <c:v>8059</c:v>
              </c:pt>
              <c:pt idx="9">
                <c:v>5899</c:v>
              </c:pt>
              <c:pt idx="10">
                <c:v>6376</c:v>
              </c:pt>
              <c:pt idx="11">
                <c:v>6808</c:v>
              </c:pt>
              <c:pt idx="12">
                <c:v>7102</c:v>
              </c:pt>
              <c:pt idx="13">
                <c:v>6888</c:v>
              </c:pt>
              <c:pt idx="14">
                <c:v>6774</c:v>
              </c:pt>
              <c:pt idx="15">
                <c:v>7269</c:v>
              </c:pt>
              <c:pt idx="16">
                <c:v>8210</c:v>
              </c:pt>
              <c:pt idx="17">
                <c:v>6572</c:v>
              </c:pt>
            </c:numLit>
          </c:val>
          <c:extLst>
            <c:ext xmlns:c16="http://schemas.microsoft.com/office/drawing/2014/chart" uri="{C3380CC4-5D6E-409C-BE32-E72D297353CC}">
              <c16:uniqueId val="{00000000-75C0-46E5-A61C-EA42C9B6E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636288"/>
        <c:axId val="50638208"/>
      </c:barChart>
      <c:catAx>
        <c:axId val="50636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63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638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63628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Ruch osadzonych w okresie od 01.06.1997 do 30.11.1998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Przybyli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5566</c:v>
              </c:pt>
              <c:pt idx="1">
                <c:v>5576</c:v>
              </c:pt>
              <c:pt idx="2">
                <c:v>6302</c:v>
              </c:pt>
              <c:pt idx="3">
                <c:v>6690</c:v>
              </c:pt>
              <c:pt idx="4">
                <c:v>6722</c:v>
              </c:pt>
              <c:pt idx="5">
                <c:v>7335</c:v>
              </c:pt>
              <c:pt idx="6">
                <c:v>6979</c:v>
              </c:pt>
              <c:pt idx="7">
                <c:v>7879</c:v>
              </c:pt>
              <c:pt idx="8">
                <c:v>8331</c:v>
              </c:pt>
              <c:pt idx="9">
                <c:v>6649</c:v>
              </c:pt>
              <c:pt idx="10">
                <c:v>6218</c:v>
              </c:pt>
              <c:pt idx="11">
                <c:v>6754</c:v>
              </c:pt>
              <c:pt idx="12">
                <c:v>7195</c:v>
              </c:pt>
              <c:pt idx="13">
                <c:v>7560</c:v>
              </c:pt>
              <c:pt idx="14">
                <c:v>7523</c:v>
              </c:pt>
              <c:pt idx="15">
                <c:v>8246</c:v>
              </c:pt>
              <c:pt idx="16">
                <c:v>8723</c:v>
              </c:pt>
              <c:pt idx="17">
                <c:v>7778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D31-4487-B617-87ABA010B044}"/>
            </c:ext>
          </c:extLst>
        </c:ser>
        <c:ser>
          <c:idx val="1"/>
          <c:order val="1"/>
          <c:tx>
            <c:v>Ubyli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5580</c:v>
              </c:pt>
              <c:pt idx="1">
                <c:v>4974</c:v>
              </c:pt>
              <c:pt idx="2">
                <c:v>5697</c:v>
              </c:pt>
              <c:pt idx="3">
                <c:v>5981</c:v>
              </c:pt>
              <c:pt idx="4">
                <c:v>5600</c:v>
              </c:pt>
              <c:pt idx="5">
                <c:v>7610</c:v>
              </c:pt>
              <c:pt idx="6">
                <c:v>5061</c:v>
              </c:pt>
              <c:pt idx="7">
                <c:v>6009</c:v>
              </c:pt>
              <c:pt idx="8">
                <c:v>6897</c:v>
              </c:pt>
              <c:pt idx="9">
                <c:v>6547</c:v>
              </c:pt>
              <c:pt idx="10">
                <c:v>5978</c:v>
              </c:pt>
              <c:pt idx="11">
                <c:v>6549</c:v>
              </c:pt>
              <c:pt idx="12">
                <c:v>6082</c:v>
              </c:pt>
              <c:pt idx="13">
                <c:v>5290</c:v>
              </c:pt>
              <c:pt idx="14">
                <c:v>6208</c:v>
              </c:pt>
              <c:pt idx="15">
                <c:v>6531</c:v>
              </c:pt>
              <c:pt idx="16">
                <c:v>6365</c:v>
              </c:pt>
              <c:pt idx="17">
                <c:v>7745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D31-4487-B617-87ABA010B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75072"/>
        <c:axId val="50706304"/>
      </c:lineChart>
      <c:catAx>
        <c:axId val="5067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70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706304"/>
        <c:scaling>
          <c:orientation val="minMax"/>
          <c:max val="9000"/>
          <c:min val="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675072"/>
        <c:crosses val="autoZero"/>
        <c:crossBetween val="midCat"/>
        <c:majorUnit val="500"/>
        <c:minorUnit val="1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 horizontalDpi="360" verticalDpi="36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01.06.1997 do 30.11.1998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Wytransp.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5884</c:v>
              </c:pt>
              <c:pt idx="1">
                <c:v>5389</c:v>
              </c:pt>
              <c:pt idx="2">
                <c:v>5954</c:v>
              </c:pt>
              <c:pt idx="3">
                <c:v>5863</c:v>
              </c:pt>
              <c:pt idx="4">
                <c:v>5964</c:v>
              </c:pt>
              <c:pt idx="5">
                <c:v>6121</c:v>
              </c:pt>
              <c:pt idx="6">
                <c:v>6397</c:v>
              </c:pt>
              <c:pt idx="7">
                <c:v>7071</c:v>
              </c:pt>
              <c:pt idx="8">
                <c:v>8059</c:v>
              </c:pt>
              <c:pt idx="9">
                <c:v>5899</c:v>
              </c:pt>
              <c:pt idx="10">
                <c:v>6376</c:v>
              </c:pt>
              <c:pt idx="11">
                <c:v>6808</c:v>
              </c:pt>
              <c:pt idx="12">
                <c:v>7102</c:v>
              </c:pt>
              <c:pt idx="13">
                <c:v>6888</c:v>
              </c:pt>
              <c:pt idx="14">
                <c:v>6774</c:v>
              </c:pt>
              <c:pt idx="15">
                <c:v>7269</c:v>
              </c:pt>
              <c:pt idx="16">
                <c:v>8210</c:v>
              </c:pt>
              <c:pt idx="17">
                <c:v>6572</c:v>
              </c:pt>
            </c:numLit>
          </c:val>
          <c:extLst>
            <c:ext xmlns:c16="http://schemas.microsoft.com/office/drawing/2014/chart" uri="{C3380CC4-5D6E-409C-BE32-E72D297353CC}">
              <c16:uniqueId val="{00000000-3A2A-49EB-A269-DE5D2A78D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30880"/>
        <c:axId val="50741248"/>
      </c:barChart>
      <c:catAx>
        <c:axId val="50730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74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741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730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Ruch osadzonych w okresie od 01.07.1997 do 31.12.1998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Przybyli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5566</c:v>
              </c:pt>
              <c:pt idx="1">
                <c:v>5576</c:v>
              </c:pt>
              <c:pt idx="2">
                <c:v>6302</c:v>
              </c:pt>
              <c:pt idx="3">
                <c:v>6690</c:v>
              </c:pt>
              <c:pt idx="4">
                <c:v>6722</c:v>
              </c:pt>
              <c:pt idx="5">
                <c:v>7335</c:v>
              </c:pt>
              <c:pt idx="6">
                <c:v>6979</c:v>
              </c:pt>
              <c:pt idx="7">
                <c:v>7879</c:v>
              </c:pt>
              <c:pt idx="8">
                <c:v>8331</c:v>
              </c:pt>
              <c:pt idx="9">
                <c:v>6649</c:v>
              </c:pt>
              <c:pt idx="10">
                <c:v>6218</c:v>
              </c:pt>
              <c:pt idx="11">
                <c:v>6754</c:v>
              </c:pt>
              <c:pt idx="12">
                <c:v>7195</c:v>
              </c:pt>
              <c:pt idx="13">
                <c:v>7560</c:v>
              </c:pt>
              <c:pt idx="14">
                <c:v>7523</c:v>
              </c:pt>
              <c:pt idx="15">
                <c:v>8246</c:v>
              </c:pt>
              <c:pt idx="16">
                <c:v>8723</c:v>
              </c:pt>
              <c:pt idx="17">
                <c:v>7778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877-4BA0-924D-932FFB7C9F5B}"/>
            </c:ext>
          </c:extLst>
        </c:ser>
        <c:ser>
          <c:idx val="1"/>
          <c:order val="1"/>
          <c:tx>
            <c:v>Ubyli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5580</c:v>
              </c:pt>
              <c:pt idx="1">
                <c:v>4974</c:v>
              </c:pt>
              <c:pt idx="2">
                <c:v>5697</c:v>
              </c:pt>
              <c:pt idx="3">
                <c:v>5981</c:v>
              </c:pt>
              <c:pt idx="4">
                <c:v>5600</c:v>
              </c:pt>
              <c:pt idx="5">
                <c:v>7610</c:v>
              </c:pt>
              <c:pt idx="6">
                <c:v>5061</c:v>
              </c:pt>
              <c:pt idx="7">
                <c:v>6009</c:v>
              </c:pt>
              <c:pt idx="8">
                <c:v>6897</c:v>
              </c:pt>
              <c:pt idx="9">
                <c:v>6547</c:v>
              </c:pt>
              <c:pt idx="10">
                <c:v>5978</c:v>
              </c:pt>
              <c:pt idx="11">
                <c:v>6549</c:v>
              </c:pt>
              <c:pt idx="12">
                <c:v>6082</c:v>
              </c:pt>
              <c:pt idx="13">
                <c:v>5290</c:v>
              </c:pt>
              <c:pt idx="14">
                <c:v>6208</c:v>
              </c:pt>
              <c:pt idx="15">
                <c:v>6531</c:v>
              </c:pt>
              <c:pt idx="16">
                <c:v>6365</c:v>
              </c:pt>
              <c:pt idx="17">
                <c:v>7745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877-4BA0-924D-932FFB7C9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94496"/>
        <c:axId val="50796800"/>
      </c:lineChart>
      <c:catAx>
        <c:axId val="50794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79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796800"/>
        <c:scaling>
          <c:orientation val="minMax"/>
          <c:max val="9000"/>
          <c:min val="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794496"/>
        <c:crosses val="autoZero"/>
        <c:crossBetween val="midCat"/>
        <c:majorUnit val="500"/>
        <c:minorUnit val="1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 horizontalDpi="360" verticalDpi="360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01.07.1997 do 31.12.1998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Wytransp.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5884</c:v>
              </c:pt>
              <c:pt idx="1">
                <c:v>5389</c:v>
              </c:pt>
              <c:pt idx="2">
                <c:v>5954</c:v>
              </c:pt>
              <c:pt idx="3">
                <c:v>5863</c:v>
              </c:pt>
              <c:pt idx="4">
                <c:v>5964</c:v>
              </c:pt>
              <c:pt idx="5">
                <c:v>6121</c:v>
              </c:pt>
              <c:pt idx="6">
                <c:v>6397</c:v>
              </c:pt>
              <c:pt idx="7">
                <c:v>7071</c:v>
              </c:pt>
              <c:pt idx="8">
                <c:v>8059</c:v>
              </c:pt>
              <c:pt idx="9">
                <c:v>5899</c:v>
              </c:pt>
              <c:pt idx="10">
                <c:v>6376</c:v>
              </c:pt>
              <c:pt idx="11">
                <c:v>6808</c:v>
              </c:pt>
              <c:pt idx="12">
                <c:v>7102</c:v>
              </c:pt>
              <c:pt idx="13">
                <c:v>6888</c:v>
              </c:pt>
              <c:pt idx="14">
                <c:v>6774</c:v>
              </c:pt>
              <c:pt idx="15">
                <c:v>7269</c:v>
              </c:pt>
              <c:pt idx="16">
                <c:v>8210</c:v>
              </c:pt>
              <c:pt idx="17">
                <c:v>6572</c:v>
              </c:pt>
            </c:numLit>
          </c:val>
          <c:extLst>
            <c:ext xmlns:c16="http://schemas.microsoft.com/office/drawing/2014/chart" uri="{C3380CC4-5D6E-409C-BE32-E72D297353CC}">
              <c16:uniqueId val="{00000000-13BF-497C-B48C-8228E9FC5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833664"/>
        <c:axId val="50835840"/>
      </c:barChart>
      <c:catAx>
        <c:axId val="50833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83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35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83366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Ruch osadzonych w okresie od 01.07.1997 do 31.12.1998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Przybyli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5566</c:v>
              </c:pt>
              <c:pt idx="1">
                <c:v>5576</c:v>
              </c:pt>
              <c:pt idx="2">
                <c:v>6302</c:v>
              </c:pt>
              <c:pt idx="3">
                <c:v>6690</c:v>
              </c:pt>
              <c:pt idx="4">
                <c:v>6722</c:v>
              </c:pt>
              <c:pt idx="5">
                <c:v>7335</c:v>
              </c:pt>
              <c:pt idx="6">
                <c:v>6979</c:v>
              </c:pt>
              <c:pt idx="7">
                <c:v>7879</c:v>
              </c:pt>
              <c:pt idx="8">
                <c:v>8331</c:v>
              </c:pt>
              <c:pt idx="9">
                <c:v>6649</c:v>
              </c:pt>
              <c:pt idx="10">
                <c:v>6218</c:v>
              </c:pt>
              <c:pt idx="11">
                <c:v>6754</c:v>
              </c:pt>
              <c:pt idx="12">
                <c:v>7195</c:v>
              </c:pt>
              <c:pt idx="13">
                <c:v>7560</c:v>
              </c:pt>
              <c:pt idx="14">
                <c:v>7523</c:v>
              </c:pt>
              <c:pt idx="15">
                <c:v>8246</c:v>
              </c:pt>
              <c:pt idx="16">
                <c:v>8723</c:v>
              </c:pt>
              <c:pt idx="17">
                <c:v>7778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F92-4AA6-AEA7-F719B3FC293A}"/>
            </c:ext>
          </c:extLst>
        </c:ser>
        <c:ser>
          <c:idx val="1"/>
          <c:order val="1"/>
          <c:tx>
            <c:v>Ubyli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5580</c:v>
              </c:pt>
              <c:pt idx="1">
                <c:v>4974</c:v>
              </c:pt>
              <c:pt idx="2">
                <c:v>5697</c:v>
              </c:pt>
              <c:pt idx="3">
                <c:v>5981</c:v>
              </c:pt>
              <c:pt idx="4">
                <c:v>5600</c:v>
              </c:pt>
              <c:pt idx="5">
                <c:v>7610</c:v>
              </c:pt>
              <c:pt idx="6">
                <c:v>5061</c:v>
              </c:pt>
              <c:pt idx="7">
                <c:v>6009</c:v>
              </c:pt>
              <c:pt idx="8">
                <c:v>6897</c:v>
              </c:pt>
              <c:pt idx="9">
                <c:v>6547</c:v>
              </c:pt>
              <c:pt idx="10">
                <c:v>5978</c:v>
              </c:pt>
              <c:pt idx="11">
                <c:v>6549</c:v>
              </c:pt>
              <c:pt idx="12">
                <c:v>6082</c:v>
              </c:pt>
              <c:pt idx="13">
                <c:v>5290</c:v>
              </c:pt>
              <c:pt idx="14">
                <c:v>6208</c:v>
              </c:pt>
              <c:pt idx="15">
                <c:v>6531</c:v>
              </c:pt>
              <c:pt idx="16">
                <c:v>6365</c:v>
              </c:pt>
              <c:pt idx="17">
                <c:v>7745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F92-4AA6-AEA7-F719B3FC2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46432"/>
        <c:axId val="50948736"/>
      </c:lineChart>
      <c:catAx>
        <c:axId val="50946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94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948736"/>
        <c:scaling>
          <c:orientation val="minMax"/>
          <c:max val="9000"/>
          <c:min val="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946432"/>
        <c:crosses val="autoZero"/>
        <c:crossBetween val="midCat"/>
        <c:majorUnit val="500"/>
        <c:minorUnit val="1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 horizontalDpi="360" verticalDpi="360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01.07.1997 do 31.12.1998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Wytransp.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5884</c:v>
              </c:pt>
              <c:pt idx="1">
                <c:v>5389</c:v>
              </c:pt>
              <c:pt idx="2">
                <c:v>5954</c:v>
              </c:pt>
              <c:pt idx="3">
                <c:v>5863</c:v>
              </c:pt>
              <c:pt idx="4">
                <c:v>5964</c:v>
              </c:pt>
              <c:pt idx="5">
                <c:v>6121</c:v>
              </c:pt>
              <c:pt idx="6">
                <c:v>6397</c:v>
              </c:pt>
              <c:pt idx="7">
                <c:v>7071</c:v>
              </c:pt>
              <c:pt idx="8">
                <c:v>8059</c:v>
              </c:pt>
              <c:pt idx="9">
                <c:v>5899</c:v>
              </c:pt>
              <c:pt idx="10">
                <c:v>6376</c:v>
              </c:pt>
              <c:pt idx="11">
                <c:v>6808</c:v>
              </c:pt>
              <c:pt idx="12">
                <c:v>7102</c:v>
              </c:pt>
              <c:pt idx="13">
                <c:v>6888</c:v>
              </c:pt>
              <c:pt idx="14">
                <c:v>6774</c:v>
              </c:pt>
              <c:pt idx="15">
                <c:v>7269</c:v>
              </c:pt>
              <c:pt idx="16">
                <c:v>8210</c:v>
              </c:pt>
              <c:pt idx="17">
                <c:v>6572</c:v>
              </c:pt>
            </c:numLit>
          </c:val>
          <c:extLst>
            <c:ext xmlns:c16="http://schemas.microsoft.com/office/drawing/2014/chart" uri="{C3380CC4-5D6E-409C-BE32-E72D297353CC}">
              <c16:uniqueId val="{00000000-B426-431E-82D0-AFEC985DF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981504"/>
        <c:axId val="50873088"/>
      </c:barChart>
      <c:catAx>
        <c:axId val="50981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87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7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98150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96655810081112"/>
          <c:y val="6.5588499550763804E-2"/>
          <c:w val="0.86655927343944095"/>
          <c:h val="0.7421383647798746"/>
        </c:manualLayout>
      </c:layout>
      <c:lineChart>
        <c:grouping val="standard"/>
        <c:varyColors val="0"/>
        <c:ser>
          <c:idx val="0"/>
          <c:order val="0"/>
          <c:tx>
            <c:strRef>
              <c:f>'[1]Arkusz 17'!$C$48</c:f>
              <c:strCache>
                <c:ptCount val="1"/>
                <c:pt idx="0">
                  <c:v>Przybyli</c:v>
                </c:pt>
              </c:strCache>
            </c:strRef>
          </c:tx>
          <c:spPr>
            <a:ln w="15875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 w="12700">
                <a:solidFill>
                  <a:srgbClr val="00008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cat>
            <c:numRef>
              <c:f>'[1]Arkusz 17'!$B$49:$B$61</c:f>
              <c:numCache>
                <c:formatCode>General</c:formatCode>
                <c:ptCount val="13"/>
                <c:pt idx="0">
                  <c:v>12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'[1]Arkusz 17'!$C$49:$C$61</c:f>
              <c:numCache>
                <c:formatCode>General</c:formatCode>
                <c:ptCount val="13"/>
                <c:pt idx="0">
                  <c:v>6732</c:v>
                </c:pt>
                <c:pt idx="1">
                  <c:v>7020</c:v>
                </c:pt>
                <c:pt idx="2">
                  <c:v>7562</c:v>
                </c:pt>
                <c:pt idx="3">
                  <c:v>8335</c:v>
                </c:pt>
                <c:pt idx="4">
                  <c:v>7055</c:v>
                </c:pt>
                <c:pt idx="5">
                  <c:v>6994</c:v>
                </c:pt>
                <c:pt idx="6">
                  <c:v>7291</c:v>
                </c:pt>
                <c:pt idx="7">
                  <c:v>7317</c:v>
                </c:pt>
                <c:pt idx="8">
                  <c:v>6654</c:v>
                </c:pt>
                <c:pt idx="9">
                  <c:v>6311</c:v>
                </c:pt>
                <c:pt idx="10">
                  <c:v>7180</c:v>
                </c:pt>
                <c:pt idx="11">
                  <c:v>6774</c:v>
                </c:pt>
                <c:pt idx="12">
                  <c:v>7642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F6E-4DDA-AD21-57700D23F380}"/>
            </c:ext>
          </c:extLst>
        </c:ser>
        <c:ser>
          <c:idx val="1"/>
          <c:order val="1"/>
          <c:tx>
            <c:strRef>
              <c:f>'[1]Arkusz 17'!$D$48</c:f>
              <c:strCache>
                <c:ptCount val="1"/>
                <c:pt idx="0">
                  <c:v>Ubyli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00"/>
              </a:solidFill>
              <a:ln w="12700">
                <a:solidFill>
                  <a:srgbClr val="FF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cat>
            <c:numRef>
              <c:f>'[1]Arkusz 17'!$B$49:$B$61</c:f>
              <c:numCache>
                <c:formatCode>General</c:formatCode>
                <c:ptCount val="13"/>
                <c:pt idx="0">
                  <c:v>12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'[1]Arkusz 17'!$D$49:$D$61</c:f>
              <c:numCache>
                <c:formatCode>General</c:formatCode>
                <c:ptCount val="13"/>
                <c:pt idx="0">
                  <c:v>7016</c:v>
                </c:pt>
                <c:pt idx="1">
                  <c:v>6060</c:v>
                </c:pt>
                <c:pt idx="2">
                  <c:v>6269</c:v>
                </c:pt>
                <c:pt idx="3">
                  <c:v>7150</c:v>
                </c:pt>
                <c:pt idx="4">
                  <c:v>7088</c:v>
                </c:pt>
                <c:pt idx="5">
                  <c:v>6882</c:v>
                </c:pt>
                <c:pt idx="6">
                  <c:v>7026</c:v>
                </c:pt>
                <c:pt idx="7">
                  <c:v>6987</c:v>
                </c:pt>
                <c:pt idx="8">
                  <c:v>6703</c:v>
                </c:pt>
                <c:pt idx="9">
                  <c:v>6925</c:v>
                </c:pt>
                <c:pt idx="10">
                  <c:v>7078</c:v>
                </c:pt>
                <c:pt idx="11">
                  <c:v>6612</c:v>
                </c:pt>
                <c:pt idx="12">
                  <c:v>7311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F6E-4DDA-AD21-57700D23F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14048"/>
        <c:axId val="50916352"/>
      </c:lineChart>
      <c:catAx>
        <c:axId val="50914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layout>
            <c:manualLayout>
              <c:xMode val="edge"/>
              <c:yMode val="edge"/>
              <c:x val="0.47403773020834705"/>
              <c:y val="0.86702605570530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916352"/>
        <c:crossesAt val="4000"/>
        <c:auto val="1"/>
        <c:lblAlgn val="ctr"/>
        <c:lblOffset val="100"/>
        <c:tickLblSkip val="1"/>
        <c:tickMarkSkip val="1"/>
        <c:noMultiLvlLbl val="0"/>
      </c:catAx>
      <c:valAx>
        <c:axId val="50916352"/>
        <c:scaling>
          <c:orientation val="minMax"/>
          <c:max val="10000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layout>
            <c:manualLayout>
              <c:xMode val="edge"/>
              <c:yMode val="edge"/>
              <c:x val="8.3752230802827295E-3"/>
              <c:y val="0.390835579514936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914048"/>
        <c:crosses val="autoZero"/>
        <c:crossBetween val="midCat"/>
        <c:majorUnit val="500"/>
        <c:minorUnit val="100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5957635948772732"/>
          <c:y val="0.93261455525606451"/>
          <c:w val="0.33054194858808478"/>
          <c:h val="5.929919137466307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3175">
      <a:solidFill>
        <a:srgbClr val="000000"/>
      </a:solidFill>
      <a:prstDash val="solid"/>
    </a:ln>
    <a:scene3d>
      <a:camera prst="orthographicFront"/>
      <a:lightRig rig="threePt" dir="t"/>
    </a:scene3d>
    <a:sp3d>
      <a:bevelT w="165100" prst="coolSlant"/>
      <a:bevelB w="165100" prst="coolSlant"/>
    </a:sp3d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 horizontalDpi="360" verticalDpi="36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solidFill>
          <a:srgbClr val="FFC000"/>
        </a:solidFill>
      </c:spPr>
    </c:floor>
    <c:sideWall>
      <c:thickness val="0"/>
      <c:spPr>
        <a:scene3d>
          <a:camera prst="orthographicFront"/>
          <a:lightRig rig="threePt" dir="t"/>
        </a:scene3d>
        <a:sp3d>
          <a:bevelB w="6350"/>
        </a:sp3d>
      </c:spPr>
    </c:sideWall>
    <c:backWall>
      <c:thickness val="0"/>
      <c:spPr>
        <a:scene3d>
          <a:camera prst="orthographicFront"/>
          <a:lightRig rig="threePt" dir="t"/>
        </a:scene3d>
        <a:sp3d>
          <a:bevelB w="6350"/>
        </a:sp3d>
      </c:spPr>
    </c:backWall>
    <c:plotArea>
      <c:layout>
        <c:manualLayout>
          <c:layoutTarget val="inner"/>
          <c:xMode val="edge"/>
          <c:yMode val="edge"/>
          <c:x val="6.861954136921003E-2"/>
          <c:y val="5.9609906581582495E-2"/>
          <c:w val="0.90360457370013214"/>
          <c:h val="0.8145444141757206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7030A0"/>
            </a:solidFill>
            <a:scene3d>
              <a:camera prst="orthographicFront"/>
              <a:lightRig rig="threePt" dir="t"/>
            </a:scene3d>
            <a:sp3d prstMaterial="metal">
              <a:bevelT w="381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'[1]Arkusz 18'!$A$53:$A$65</c:f>
              <c:numCache>
                <c:formatCode>General</c:formatCode>
                <c:ptCount val="13"/>
                <c:pt idx="0">
                  <c:v>12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'[1]Arkusz 18'!$B$53:$B$65</c:f>
              <c:numCache>
                <c:formatCode>General</c:formatCode>
                <c:ptCount val="13"/>
                <c:pt idx="0">
                  <c:v>6499</c:v>
                </c:pt>
                <c:pt idx="1">
                  <c:v>7100</c:v>
                </c:pt>
                <c:pt idx="2">
                  <c:v>8028</c:v>
                </c:pt>
                <c:pt idx="3">
                  <c:v>10036</c:v>
                </c:pt>
                <c:pt idx="4">
                  <c:v>7967</c:v>
                </c:pt>
                <c:pt idx="5">
                  <c:v>7491</c:v>
                </c:pt>
                <c:pt idx="6">
                  <c:v>7798</c:v>
                </c:pt>
                <c:pt idx="7">
                  <c:v>8531</c:v>
                </c:pt>
                <c:pt idx="8">
                  <c:v>8280</c:v>
                </c:pt>
                <c:pt idx="9">
                  <c:v>8235</c:v>
                </c:pt>
                <c:pt idx="10">
                  <c:v>7981</c:v>
                </c:pt>
                <c:pt idx="11">
                  <c:v>8330</c:v>
                </c:pt>
                <c:pt idx="12">
                  <c:v>8427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66-4193-903C-BD579358FA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51118080"/>
        <c:axId val="51120000"/>
        <c:axId val="0"/>
      </c:bar3DChart>
      <c:catAx>
        <c:axId val="5111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/>
                </a:pPr>
                <a:r>
                  <a:rPr lang="pl-PL" sz="1100"/>
                  <a:t>miesiąc</a:t>
                </a:r>
              </a:p>
            </c:rich>
          </c:tx>
          <c:layout>
            <c:manualLayout>
              <c:xMode val="edge"/>
              <c:yMode val="edge"/>
              <c:x val="0.47465455167618609"/>
              <c:y val="0.9333641628128995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</c:spPr>
        <c:crossAx val="51120000"/>
        <c:crosses val="autoZero"/>
        <c:auto val="1"/>
        <c:lblAlgn val="ctr"/>
        <c:lblOffset val="100"/>
        <c:noMultiLvlLbl val="0"/>
      </c:catAx>
      <c:valAx>
        <c:axId val="51120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51118080"/>
        <c:crosses val="autoZero"/>
        <c:crossBetween val="between"/>
      </c:valAx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scene3d>
      <a:camera prst="orthographicFront"/>
      <a:lightRig rig="threePt" dir="t"/>
    </a:scene3d>
    <a:sp3d>
      <a:bevelT w="165100" prst="coolSlant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CD10-4F0E-83ED-4F7C12727208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D10-4F0E-83ED-4F7C12727208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13634</c:v>
              </c:pt>
              <c:pt idx="1">
                <c:v>44733</c:v>
              </c:pt>
              <c:pt idx="2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CD10-4F0E-83ED-4F7C1272720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w podziale na dorosłych i młodocianych stan w dniu 30.11.1998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CF9A-4CAB-BDB2-662D9D6042A0}"/>
              </c:ext>
            </c:extLst>
          </c:dPt>
          <c:dPt>
            <c:idx val="1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F9A-4CAB-BDB2-662D9D6042A0}"/>
              </c:ext>
            </c:extLst>
          </c:dPt>
          <c:dPt>
            <c:idx val="2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CF9A-4CAB-BDB2-662D9D6042A0}"/>
              </c:ext>
            </c:extLst>
          </c:dPt>
          <c:dPt>
            <c:idx val="3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F9A-4CAB-BDB2-662D9D6042A0}"/>
              </c:ext>
            </c:extLst>
          </c:dPt>
          <c:dLbls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0">
                  <a:defRPr sz="175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meżczyzni młodociani</c:v>
              </c:pt>
              <c:pt idx="1">
                <c:v>mężczyźni dorośli</c:v>
              </c:pt>
              <c:pt idx="2">
                <c:v>kobiety młodociane</c:v>
              </c:pt>
              <c:pt idx="3">
                <c:v>kobiety dorosłe</c:v>
              </c:pt>
            </c:strLit>
          </c:cat>
          <c:val>
            <c:numLit>
              <c:formatCode>General</c:formatCode>
              <c:ptCount val="4"/>
              <c:pt idx="0">
                <c:v>18895</c:v>
              </c:pt>
              <c:pt idx="1">
                <c:v>49920</c:v>
              </c:pt>
              <c:pt idx="2">
                <c:v>370</c:v>
              </c:pt>
              <c:pt idx="3">
                <c:v>1359</c:v>
              </c:pt>
            </c:numLit>
          </c:val>
          <c:extLst>
            <c:ext xmlns:c16="http://schemas.microsoft.com/office/drawing/2014/chart" uri="{C3380CC4-5D6E-409C-BE32-E72D297353CC}">
              <c16:uniqueId val="{00000004-CF9A-4CAB-BDB2-662D9D6042A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 horizontalDpi="360" verticalDpi="36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w podziale na dorosłych i młodocianych stan w dniu 30.11.1998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E9A9-464E-BAAB-1CE94412B41B}"/>
              </c:ext>
            </c:extLst>
          </c:dPt>
          <c:dPt>
            <c:idx val="1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A9-464E-BAAB-1CE94412B41B}"/>
              </c:ext>
            </c:extLst>
          </c:dPt>
          <c:dPt>
            <c:idx val="2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E9A9-464E-BAAB-1CE94412B41B}"/>
              </c:ext>
            </c:extLst>
          </c:dPt>
          <c:dPt>
            <c:idx val="3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9A9-464E-BAAB-1CE94412B41B}"/>
              </c:ext>
            </c:extLst>
          </c:dPt>
          <c:dLbls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0">
                  <a:defRPr sz="175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meżczyzni młodociani</c:v>
              </c:pt>
              <c:pt idx="1">
                <c:v>mężczyźni dorośli</c:v>
              </c:pt>
              <c:pt idx="2">
                <c:v>kobiety młodociane</c:v>
              </c:pt>
              <c:pt idx="3">
                <c:v>kobiety dorosłe</c:v>
              </c:pt>
            </c:strLit>
          </c:cat>
          <c:val>
            <c:numLit>
              <c:formatCode>General</c:formatCode>
              <c:ptCount val="4"/>
              <c:pt idx="0">
                <c:v>18895</c:v>
              </c:pt>
              <c:pt idx="1">
                <c:v>49920</c:v>
              </c:pt>
              <c:pt idx="2">
                <c:v>370</c:v>
              </c:pt>
              <c:pt idx="3">
                <c:v>1359</c:v>
              </c:pt>
            </c:numLit>
          </c:val>
          <c:extLst>
            <c:ext xmlns:c16="http://schemas.microsoft.com/office/drawing/2014/chart" uri="{C3380CC4-5D6E-409C-BE32-E72D297353CC}">
              <c16:uniqueId val="{00000004-E9A9-464E-BAAB-1CE94412B41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 horizontalDpi="360" verticalDpi="36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w podziale na dorosłych i młodocianych stan w dniu 31.12.1998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8870-4AA2-A82E-D1776872E40C}"/>
              </c:ext>
            </c:extLst>
          </c:dPt>
          <c:dPt>
            <c:idx val="1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870-4AA2-A82E-D1776872E40C}"/>
              </c:ext>
            </c:extLst>
          </c:dPt>
          <c:dPt>
            <c:idx val="2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8870-4AA2-A82E-D1776872E40C}"/>
              </c:ext>
            </c:extLst>
          </c:dPt>
          <c:dPt>
            <c:idx val="3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870-4AA2-A82E-D1776872E40C}"/>
              </c:ext>
            </c:extLst>
          </c:dPt>
          <c:dLbls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0">
                  <a:defRPr sz="175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meżczyzni młodociani</c:v>
              </c:pt>
              <c:pt idx="1">
                <c:v>mężczyźni dorośli</c:v>
              </c:pt>
              <c:pt idx="2">
                <c:v>kobiety młodociane</c:v>
              </c:pt>
              <c:pt idx="3">
                <c:v>kobiety dorosłe</c:v>
              </c:pt>
            </c:strLit>
          </c:cat>
          <c:val>
            <c:numLit>
              <c:formatCode>General</c:formatCode>
              <c:ptCount val="4"/>
              <c:pt idx="0">
                <c:v>18895</c:v>
              </c:pt>
              <c:pt idx="1">
                <c:v>49920</c:v>
              </c:pt>
              <c:pt idx="2">
                <c:v>370</c:v>
              </c:pt>
              <c:pt idx="3">
                <c:v>1359</c:v>
              </c:pt>
            </c:numLit>
          </c:val>
          <c:extLst>
            <c:ext xmlns:c16="http://schemas.microsoft.com/office/drawing/2014/chart" uri="{C3380CC4-5D6E-409C-BE32-E72D297353CC}">
              <c16:uniqueId val="{00000004-8870-4AA2-A82E-D1776872E40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 horizontalDpi="360" verticalDpi="360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w podziale na dorosłych i młodocianych stan w dniu 31.12.1998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C0C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3330-4C55-AE36-9EB9317B17E6}"/>
              </c:ext>
            </c:extLst>
          </c:dPt>
          <c:dPt>
            <c:idx val="1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330-4C55-AE36-9EB9317B17E6}"/>
              </c:ext>
            </c:extLst>
          </c:dPt>
          <c:dPt>
            <c:idx val="2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3330-4C55-AE36-9EB9317B17E6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330-4C55-AE36-9EB9317B17E6}"/>
              </c:ext>
            </c:extLst>
          </c:dPt>
          <c:dLbls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75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meżczyzni młodociani</c:v>
              </c:pt>
              <c:pt idx="1">
                <c:v>mężczyźni dorośli</c:v>
              </c:pt>
              <c:pt idx="2">
                <c:v>kobiety młodociane</c:v>
              </c:pt>
              <c:pt idx="3">
                <c:v>kobiety dorosłe</c:v>
              </c:pt>
            </c:strLit>
          </c:cat>
          <c:val>
            <c:numLit>
              <c:formatCode>General</c:formatCode>
              <c:ptCount val="4"/>
              <c:pt idx="0">
                <c:v>18895</c:v>
              </c:pt>
              <c:pt idx="1">
                <c:v>49920</c:v>
              </c:pt>
              <c:pt idx="2">
                <c:v>370</c:v>
              </c:pt>
              <c:pt idx="3">
                <c:v>1359</c:v>
              </c:pt>
            </c:numLit>
          </c:val>
          <c:extLst>
            <c:ext xmlns:c16="http://schemas.microsoft.com/office/drawing/2014/chart" uri="{C3380CC4-5D6E-409C-BE32-E72D297353CC}">
              <c16:uniqueId val="{00000004-3330-4C55-AE36-9EB9317B17E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 horizontalDpi="360" verticalDpi="360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rotY val="0"/>
      <c:rAngAx val="0"/>
      <c:perspective val="1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7021510579334009E-2"/>
          <c:y val="0.27148581427321788"/>
          <c:w val="0.87140823179225457"/>
          <c:h val="0.48354505686789151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CC0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1651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7213-48FA-9901-ED32C9760076}"/>
              </c:ext>
            </c:extLst>
          </c:dPt>
          <c:dPt>
            <c:idx val="1"/>
            <c:bubble3D val="0"/>
            <c:explosion val="4"/>
            <c:spPr>
              <a:solidFill>
                <a:srgbClr val="7030A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1651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213-48FA-9901-ED32C9760076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7213-48FA-9901-ED32C9760076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57150" h="1016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213-48FA-9901-ED32C9760076}"/>
              </c:ext>
            </c:extLst>
          </c:dPt>
          <c:dLbls>
            <c:dLbl>
              <c:idx val="0"/>
              <c:layout>
                <c:manualLayout>
                  <c:x val="3.0417161541958192E-2"/>
                  <c:y val="-3.983252093488313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13-48FA-9901-ED32C9760076}"/>
                </c:ext>
              </c:extLst>
            </c:dLbl>
            <c:dLbl>
              <c:idx val="1"/>
              <c:layout>
                <c:manualLayout>
                  <c:x val="-1.7385581904302803E-2"/>
                  <c:y val="-0.2129476672558787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13-48FA-9901-ED32C9760076}"/>
                </c:ext>
              </c:extLst>
            </c:dLbl>
            <c:dLbl>
              <c:idx val="2"/>
              <c:layout>
                <c:manualLayout>
                  <c:x val="-1.9222393119227701E-2"/>
                  <c:y val="-2.538407699037617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13-48FA-9901-ED32C9760076}"/>
                </c:ext>
              </c:extLst>
            </c:dLbl>
            <c:dLbl>
              <c:idx val="3"/>
              <c:layout>
                <c:manualLayout>
                  <c:x val="2.9880397603365652E-2"/>
                  <c:y val="-6.110886139232595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13-48FA-9901-ED32C976007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'[1]Arkusz 19'!$L$7:$L$10</c:f>
              <c:strCache>
                <c:ptCount val="4"/>
                <c:pt idx="0">
                  <c:v>mężczyźni młodociani</c:v>
                </c:pt>
                <c:pt idx="1">
                  <c:v>mężczyźni dorośli</c:v>
                </c:pt>
                <c:pt idx="2">
                  <c:v>kobiety młodociane</c:v>
                </c:pt>
                <c:pt idx="3">
                  <c:v>kobiety dorosłe</c:v>
                </c:pt>
              </c:strCache>
            </c:strRef>
          </c:cat>
          <c:val>
            <c:numRef>
              <c:f>'[1]Arkusz 19'!$M$7:$M$10</c:f>
              <c:numCache>
                <c:formatCode>General</c:formatCode>
                <c:ptCount val="4"/>
                <c:pt idx="0">
                  <c:v>979</c:v>
                </c:pt>
                <c:pt idx="1">
                  <c:v>67513</c:v>
                </c:pt>
                <c:pt idx="2">
                  <c:v>42</c:v>
                </c:pt>
                <c:pt idx="3">
                  <c:v>3340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13-48FA-9901-ED32C97600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  <a:scene3d>
          <a:camera prst="orthographicFront"/>
          <a:lightRig rig="threePt" dir="t"/>
        </a:scene3d>
        <a:sp3d prstMaterial="metal"/>
      </c:spPr>
    </c:plotArea>
    <c:legend>
      <c:legendPos val="b"/>
      <c:layout>
        <c:manualLayout>
          <c:xMode val="edge"/>
          <c:yMode val="edge"/>
          <c:x val="2.7015449599412402E-2"/>
          <c:y val="0.89034361776206539"/>
          <c:w val="0.94599894400955065"/>
          <c:h val="6.7231238952273911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3175">
      <a:solidFill>
        <a:srgbClr val="000000"/>
      </a:solidFill>
      <a:prstDash val="solid"/>
    </a:ln>
    <a:scene3d>
      <a:camera prst="orthographicFront"/>
      <a:lightRig rig="threePt" dir="t"/>
    </a:scene3d>
    <a:sp3d>
      <a:bevelT w="165100" prst="coolSlant"/>
      <a:bevelB w="165100" prst="coolSlant"/>
    </a:sp3d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 horizontalDpi="360" verticalDpi="36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339273826636022"/>
          <c:y val="0.28518606007589098"/>
          <c:w val="0.79483088038873972"/>
          <c:h val="0.54444561096529664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 prstMaterial="metal">
              <a:bevelT w="165100" prst="coolSlant"/>
              <a:bevelB w="165100" prst="coolSlant"/>
              <a:contourClr>
                <a:srgbClr val="000000"/>
              </a:contourClr>
            </a:sp3d>
          </c:spPr>
          <c:dPt>
            <c:idx val="0"/>
            <c:bubble3D val="0"/>
            <c:spPr>
              <a:solidFill>
                <a:srgbClr val="00CC99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1651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2497-48A0-B80C-5C6CE1AA471F}"/>
              </c:ext>
            </c:extLst>
          </c:dPt>
          <c:dPt>
            <c:idx val="1"/>
            <c:bubble3D val="0"/>
            <c:spPr>
              <a:solidFill>
                <a:srgbClr val="7030A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1651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497-48A0-B80C-5C6CE1AA471F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1651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2497-48A0-B80C-5C6CE1AA471F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1651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497-48A0-B80C-5C6CE1AA471F}"/>
              </c:ext>
            </c:extLst>
          </c:dPt>
          <c:dLbls>
            <c:dLbl>
              <c:idx val="0"/>
              <c:layout>
                <c:manualLayout>
                  <c:x val="-0.16143660613851837"/>
                  <c:y val="2.304520268299825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97-48A0-B80C-5C6CE1AA471F}"/>
                </c:ext>
              </c:extLst>
            </c:dLbl>
            <c:dLbl>
              <c:idx val="1"/>
              <c:layout>
                <c:manualLayout>
                  <c:x val="0.16917533267525234"/>
                  <c:y val="-0.1700627004957714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97-48A0-B80C-5C6CE1AA471F}"/>
                </c:ext>
              </c:extLst>
            </c:dLbl>
            <c:dLbl>
              <c:idx val="2"/>
              <c:layout>
                <c:manualLayout>
                  <c:x val="8.615198610377784E-3"/>
                  <c:y val="9.683872849227179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97-48A0-B80C-5C6CE1AA471F}"/>
                </c:ext>
              </c:extLst>
            </c:dLbl>
            <c:dLbl>
              <c:idx val="3"/>
              <c:layout>
                <c:manualLayout>
                  <c:x val="1.2219186887353359E-2"/>
                  <c:y val="6.43423738699349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97-48A0-B80C-5C6CE1AA471F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2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'[1]Arkusz 20'!$I$36:$I$39</c:f>
              <c:strCache>
                <c:ptCount val="4"/>
                <c:pt idx="0">
                  <c:v>zwykły</c:v>
                </c:pt>
                <c:pt idx="1">
                  <c:v>programowany</c:v>
                </c:pt>
                <c:pt idx="2">
                  <c:v>terapeutyczny</c:v>
                </c:pt>
                <c:pt idx="3">
                  <c:v>inni</c:v>
                </c:pt>
              </c:strCache>
            </c:strRef>
          </c:cat>
          <c:val>
            <c:numRef>
              <c:f>'[1]Arkusz 20'!$J$36:$J$39</c:f>
              <c:numCache>
                <c:formatCode>General</c:formatCode>
                <c:ptCount val="4"/>
                <c:pt idx="0">
                  <c:v>29628</c:v>
                </c:pt>
                <c:pt idx="1">
                  <c:v>27136</c:v>
                </c:pt>
                <c:pt idx="2">
                  <c:v>4971</c:v>
                </c:pt>
                <c:pt idx="3">
                  <c:v>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97-48A0-B80C-5C6CE1AA471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  <a:effectLst>
          <a:softEdge rad="31750"/>
        </a:effectLst>
        <a:scene3d>
          <a:camera prst="orthographicFront"/>
          <a:lightRig rig="threePt" dir="t"/>
        </a:scene3d>
        <a:sp3d prstMaterial="dkEdge"/>
      </c:spPr>
    </c:plotArea>
    <c:legend>
      <c:legendPos val="b"/>
      <c:layout>
        <c:manualLayout>
          <c:xMode val="edge"/>
          <c:yMode val="edge"/>
          <c:x val="0.11694956497784705"/>
          <c:y val="0.90555801203890063"/>
          <c:w val="0.82408270394770256"/>
          <c:h val="7.500020345107276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12700">
      <a:solidFill>
        <a:srgbClr val="000000"/>
      </a:solidFill>
      <a:prstDash val="solid"/>
    </a:ln>
    <a:scene3d>
      <a:camera prst="orthographicFront"/>
      <a:lightRig rig="threePt" dir="t"/>
    </a:scene3d>
    <a:sp3d>
      <a:bevelT w="165100" prst="coolSlant"/>
      <a:bevelB w="165100" prst="coolSlant"/>
    </a:sp3d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Cudzoziemcy przebywający w AŚ i ZK w okresie od 29.03.96 do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Arkusz9!$B$47:$B$64</c:f>
              <c:numCache>
                <c:formatCode>General</c:formatCode>
                <c:ptCount val="18"/>
              </c:numCache>
            </c:numRef>
          </c:cat>
          <c:val>
            <c:numRef>
              <c:f>Arkusz9!$C$47:$C$64</c:f>
              <c:numCache>
                <c:formatCode>General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CEF5-45BD-8CB5-4F7127C5D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504256"/>
        <c:axId val="51506176"/>
      </c:barChart>
      <c:catAx>
        <c:axId val="5150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506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50617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5042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Cudzoziemcy przebywający w AŚ i ZK w okresie od 29.03.96 do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Arkusz9!$B$47:$B$64</c:f>
              <c:numCache>
                <c:formatCode>General</c:formatCode>
                <c:ptCount val="18"/>
              </c:numCache>
            </c:numRef>
          </c:cat>
          <c:val>
            <c:numRef>
              <c:f>Arkusz9!$C$47:$C$64</c:f>
              <c:numCache>
                <c:formatCode>General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3479-405F-A9A8-54FCD888A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522176"/>
        <c:axId val="51569408"/>
      </c:barChart>
      <c:catAx>
        <c:axId val="5152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569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569408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5221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Cudzoziemcy przebywający w AŚ i ZK w okresie od 30.04.96 do 30.09.1997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Arkusz9!$B$47:$B$64</c:f>
              <c:numCache>
                <c:formatCode>General</c:formatCode>
                <c:ptCount val="18"/>
              </c:numCache>
            </c:numRef>
          </c:cat>
          <c:val>
            <c:numRef>
              <c:f>Arkusz9!$C$47:$C$64</c:f>
              <c:numCache>
                <c:formatCode>General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3B5F-45A9-BD0B-10FAD685A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614080"/>
        <c:axId val="51616000"/>
      </c:barChart>
      <c:catAx>
        <c:axId val="516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616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61600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6140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Cudzoziemcy przebywający w AŚ i ZK w okresie od 30.04.96 do 30.09.1997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Arkusz9!$B$47:$B$64</c:f>
              <c:numCache>
                <c:formatCode>General</c:formatCode>
                <c:ptCount val="18"/>
              </c:numCache>
            </c:numRef>
          </c:cat>
          <c:val>
            <c:numRef>
              <c:f>Arkusz9!$C$47:$C$64</c:f>
              <c:numCache>
                <c:formatCode>General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82E0-4B5E-93CA-3F78EF557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644288"/>
        <c:axId val="51654656"/>
      </c:barChart>
      <c:catAx>
        <c:axId val="51644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6546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6546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6442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BD3B-4DA9-9761-259E0A85E49D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3B-4DA9-9761-259E0A85E49D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BD3B-4DA9-9761-259E0A85E49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Cudzoziemcy przebywający w AŚ i ZK w okresie od 31.05.96 do 31.10.1997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Arkusz9!$B$47:$B$64</c:f>
              <c:numCache>
                <c:formatCode>General</c:formatCode>
                <c:ptCount val="18"/>
              </c:numCache>
            </c:numRef>
          </c:cat>
          <c:val>
            <c:numRef>
              <c:f>Arkusz9!$C$47:$C$64</c:f>
              <c:numCache>
                <c:formatCode>General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6ACD-4AA6-9B8C-4F415CB8D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666304"/>
        <c:axId val="51684864"/>
      </c:barChart>
      <c:catAx>
        <c:axId val="5166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684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68486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666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Cudzoziemcy przebywający w AŚ i ZK w okresie od 31.05.96 do 31.10.1997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Arkusz9!$B$47:$B$64</c:f>
              <c:numCache>
                <c:formatCode>General</c:formatCode>
                <c:ptCount val="18"/>
              </c:numCache>
            </c:numRef>
          </c:cat>
          <c:val>
            <c:numRef>
              <c:f>Arkusz9!$C$47:$C$64</c:f>
              <c:numCache>
                <c:formatCode>General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0569-48AC-9A7D-46A71A32B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741824"/>
        <c:axId val="51743744"/>
      </c:barChart>
      <c:catAx>
        <c:axId val="517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7437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74374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7418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Cudzoziemcy przebywający w AŚ i ZK w okresie od 31.07.96 do 31.12.1997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1307</c:v>
              </c:pt>
              <c:pt idx="1">
                <c:v>1271</c:v>
              </c:pt>
              <c:pt idx="2">
                <c:v>1282</c:v>
              </c:pt>
              <c:pt idx="3">
                <c:v>1320</c:v>
              </c:pt>
              <c:pt idx="4">
                <c:v>1327</c:v>
              </c:pt>
              <c:pt idx="5">
                <c:v>1270</c:v>
              </c:pt>
              <c:pt idx="6">
                <c:v>1327</c:v>
              </c:pt>
              <c:pt idx="7">
                <c:v>1333</c:v>
              </c:pt>
              <c:pt idx="8">
                <c:v>1326</c:v>
              </c:pt>
              <c:pt idx="9">
                <c:v>1325</c:v>
              </c:pt>
              <c:pt idx="10">
                <c:v>1236</c:v>
              </c:pt>
              <c:pt idx="11">
                <c:v>1268</c:v>
              </c:pt>
              <c:pt idx="12">
                <c:v>1262</c:v>
              </c:pt>
              <c:pt idx="13">
                <c:v>1251</c:v>
              </c:pt>
              <c:pt idx="14">
                <c:v>1274</c:v>
              </c:pt>
              <c:pt idx="15">
                <c:v>1331</c:v>
              </c:pt>
              <c:pt idx="16">
                <c:v>1228</c:v>
              </c:pt>
              <c:pt idx="17">
                <c:v>1222</c:v>
              </c:pt>
            </c:numLit>
          </c:val>
          <c:extLst>
            <c:ext xmlns:c16="http://schemas.microsoft.com/office/drawing/2014/chart" uri="{C3380CC4-5D6E-409C-BE32-E72D297353CC}">
              <c16:uniqueId val="{00000000-554B-415C-9FE7-03319AC8D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767936"/>
        <c:axId val="51802880"/>
      </c:barChart>
      <c:catAx>
        <c:axId val="5176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8028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8028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7679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Cudzoziemcy przebywający w AŚ i ZK w okresie od 30.08.96 do 30.01.1998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1307</c:v>
              </c:pt>
              <c:pt idx="1">
                <c:v>1271</c:v>
              </c:pt>
              <c:pt idx="2">
                <c:v>1282</c:v>
              </c:pt>
              <c:pt idx="3">
                <c:v>1320</c:v>
              </c:pt>
              <c:pt idx="4">
                <c:v>1327</c:v>
              </c:pt>
              <c:pt idx="5">
                <c:v>1270</c:v>
              </c:pt>
              <c:pt idx="6">
                <c:v>1327</c:v>
              </c:pt>
              <c:pt idx="7">
                <c:v>1333</c:v>
              </c:pt>
              <c:pt idx="8">
                <c:v>1326</c:v>
              </c:pt>
              <c:pt idx="9">
                <c:v>1325</c:v>
              </c:pt>
              <c:pt idx="10">
                <c:v>1236</c:v>
              </c:pt>
              <c:pt idx="11">
                <c:v>1268</c:v>
              </c:pt>
              <c:pt idx="12">
                <c:v>1262</c:v>
              </c:pt>
              <c:pt idx="13">
                <c:v>1251</c:v>
              </c:pt>
              <c:pt idx="14">
                <c:v>1274</c:v>
              </c:pt>
              <c:pt idx="15">
                <c:v>1331</c:v>
              </c:pt>
              <c:pt idx="16">
                <c:v>1228</c:v>
              </c:pt>
              <c:pt idx="17">
                <c:v>1222</c:v>
              </c:pt>
            </c:numLit>
          </c:val>
          <c:extLst>
            <c:ext xmlns:c16="http://schemas.microsoft.com/office/drawing/2014/chart" uri="{C3380CC4-5D6E-409C-BE32-E72D297353CC}">
              <c16:uniqueId val="{00000000-6C87-4A96-9D20-361EB98C4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822976"/>
        <c:axId val="51824896"/>
      </c:barChart>
      <c:catAx>
        <c:axId val="51822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824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8248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8229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Cudzoziemcy przebywający w AŚ i ZK w okresie od 30.08.96 do 30.01.1998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1307</c:v>
              </c:pt>
              <c:pt idx="1">
                <c:v>1271</c:v>
              </c:pt>
              <c:pt idx="2">
                <c:v>1282</c:v>
              </c:pt>
              <c:pt idx="3">
                <c:v>1320</c:v>
              </c:pt>
              <c:pt idx="4">
                <c:v>1327</c:v>
              </c:pt>
              <c:pt idx="5">
                <c:v>1270</c:v>
              </c:pt>
              <c:pt idx="6">
                <c:v>1327</c:v>
              </c:pt>
              <c:pt idx="7">
                <c:v>1333</c:v>
              </c:pt>
              <c:pt idx="8">
                <c:v>1326</c:v>
              </c:pt>
              <c:pt idx="9">
                <c:v>1325</c:v>
              </c:pt>
              <c:pt idx="10">
                <c:v>1236</c:v>
              </c:pt>
              <c:pt idx="11">
                <c:v>1268</c:v>
              </c:pt>
              <c:pt idx="12">
                <c:v>1262</c:v>
              </c:pt>
              <c:pt idx="13">
                <c:v>1251</c:v>
              </c:pt>
              <c:pt idx="14">
                <c:v>1274</c:v>
              </c:pt>
              <c:pt idx="15">
                <c:v>1331</c:v>
              </c:pt>
              <c:pt idx="16">
                <c:v>1228</c:v>
              </c:pt>
              <c:pt idx="17">
                <c:v>1222</c:v>
              </c:pt>
            </c:numLit>
          </c:val>
          <c:extLst>
            <c:ext xmlns:c16="http://schemas.microsoft.com/office/drawing/2014/chart" uri="{C3380CC4-5D6E-409C-BE32-E72D297353CC}">
              <c16:uniqueId val="{00000000-EE5F-40D7-AD78-ECAF27747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906432"/>
        <c:axId val="51924992"/>
      </c:barChart>
      <c:catAx>
        <c:axId val="51906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924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924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9064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Cudzoziemcy przebywający w AŚ i ZK w okresie od 31.12.96 do 29.05.1998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1307</c:v>
              </c:pt>
              <c:pt idx="1">
                <c:v>1271</c:v>
              </c:pt>
              <c:pt idx="2">
                <c:v>1282</c:v>
              </c:pt>
              <c:pt idx="3">
                <c:v>1320</c:v>
              </c:pt>
              <c:pt idx="4">
                <c:v>1327</c:v>
              </c:pt>
              <c:pt idx="5">
                <c:v>1270</c:v>
              </c:pt>
              <c:pt idx="6">
                <c:v>1327</c:v>
              </c:pt>
              <c:pt idx="7">
                <c:v>1333</c:v>
              </c:pt>
              <c:pt idx="8">
                <c:v>1326</c:v>
              </c:pt>
              <c:pt idx="9">
                <c:v>1325</c:v>
              </c:pt>
              <c:pt idx="10">
                <c:v>1236</c:v>
              </c:pt>
              <c:pt idx="11">
                <c:v>1268</c:v>
              </c:pt>
              <c:pt idx="12">
                <c:v>1262</c:v>
              </c:pt>
              <c:pt idx="13">
                <c:v>1251</c:v>
              </c:pt>
              <c:pt idx="14">
                <c:v>1274</c:v>
              </c:pt>
              <c:pt idx="15">
                <c:v>1331</c:v>
              </c:pt>
              <c:pt idx="16">
                <c:v>1228</c:v>
              </c:pt>
              <c:pt idx="17">
                <c:v>1222</c:v>
              </c:pt>
            </c:numLit>
          </c:val>
          <c:extLst>
            <c:ext xmlns:c16="http://schemas.microsoft.com/office/drawing/2014/chart" uri="{C3380CC4-5D6E-409C-BE32-E72D297353CC}">
              <c16:uniqueId val="{00000000-AF38-4FA9-937B-9DFC076A3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936640"/>
        <c:axId val="51975680"/>
      </c:barChart>
      <c:catAx>
        <c:axId val="51936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975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197568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193664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Cudzoziemcy przebywający w AŚ i ZK w okresie od 31.12.96 do 29.05.1998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1307</c:v>
              </c:pt>
              <c:pt idx="1">
                <c:v>1271</c:v>
              </c:pt>
              <c:pt idx="2">
                <c:v>1282</c:v>
              </c:pt>
              <c:pt idx="3">
                <c:v>1320</c:v>
              </c:pt>
              <c:pt idx="4">
                <c:v>1327</c:v>
              </c:pt>
              <c:pt idx="5">
                <c:v>1270</c:v>
              </c:pt>
              <c:pt idx="6">
                <c:v>1327</c:v>
              </c:pt>
              <c:pt idx="7">
                <c:v>1333</c:v>
              </c:pt>
              <c:pt idx="8">
                <c:v>1326</c:v>
              </c:pt>
              <c:pt idx="9">
                <c:v>1325</c:v>
              </c:pt>
              <c:pt idx="10">
                <c:v>1236</c:v>
              </c:pt>
              <c:pt idx="11">
                <c:v>1268</c:v>
              </c:pt>
              <c:pt idx="12">
                <c:v>1262</c:v>
              </c:pt>
              <c:pt idx="13">
                <c:v>1251</c:v>
              </c:pt>
              <c:pt idx="14">
                <c:v>1274</c:v>
              </c:pt>
              <c:pt idx="15">
                <c:v>1331</c:v>
              </c:pt>
              <c:pt idx="16">
                <c:v>1228</c:v>
              </c:pt>
              <c:pt idx="17">
                <c:v>1222</c:v>
              </c:pt>
            </c:numLit>
          </c:val>
          <c:extLst>
            <c:ext xmlns:c16="http://schemas.microsoft.com/office/drawing/2014/chart" uri="{C3380CC4-5D6E-409C-BE32-E72D297353CC}">
              <c16:uniqueId val="{00000000-3EA7-471C-84D0-98727362D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020352"/>
        <c:axId val="52022272"/>
      </c:barChart>
      <c:catAx>
        <c:axId val="52020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2022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20222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20203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01.11.1995 do 30.04.1997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Arkusz10!$B$34:$B$51</c:f>
              <c:numCache>
                <c:formatCode>General</c:formatCode>
                <c:ptCount val="18"/>
              </c:numCache>
            </c:numRef>
          </c:cat>
          <c:val>
            <c:numRef>
              <c:f>Arkusz10!$C$34:$C$51</c:f>
              <c:numCache>
                <c:formatCode>General</c:formatCode>
                <c:ptCount val="18"/>
              </c:numCache>
            </c:numRef>
          </c:val>
          <c:extLst>
            <c:ext xmlns:c16="http://schemas.microsoft.com/office/drawing/2014/chart" uri="{C3380CC4-5D6E-409C-BE32-E72D297353CC}">
              <c16:uniqueId val="{00000000-3808-419D-B462-8C854EBBE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038656"/>
        <c:axId val="52085888"/>
      </c:barChart>
      <c:catAx>
        <c:axId val="52038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2085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2085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20386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01.12.1995 do 30.05.1997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8D77-4769-9AE7-6A9DFDCF1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49536"/>
        <c:axId val="98851456"/>
      </c:barChart>
      <c:catAx>
        <c:axId val="98849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98851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8851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988495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01.12.1995 do 30.05.1997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42E2-4430-9BA6-DC3AB7941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96128"/>
        <c:axId val="98910592"/>
      </c:barChart>
      <c:catAx>
        <c:axId val="9889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9891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8910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98896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212416"/>
        <c:axId val="45213952"/>
      </c:barChart>
      <c:catAx>
        <c:axId val="45212416"/>
        <c:scaling>
          <c:orientation val="minMax"/>
        </c:scaling>
        <c:delete val="0"/>
        <c:axPos val="b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5213952"/>
        <c:crosses val="autoZero"/>
        <c:auto val="0"/>
        <c:lblAlgn val="ctr"/>
        <c:lblOffset val="100"/>
        <c:tickMarkSkip val="1"/>
        <c:noMultiLvlLbl val="0"/>
      </c:catAx>
      <c:valAx>
        <c:axId val="45213952"/>
        <c:scaling>
          <c:orientation val="minMax"/>
        </c:scaling>
        <c:delete val="0"/>
        <c:axPos val="l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5212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01.01.1996 do 30.06.1997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DD5D-45C1-A420-DE035A4B0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955264"/>
        <c:axId val="98957184"/>
      </c:barChart>
      <c:catAx>
        <c:axId val="98955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98957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8957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989552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01.01.1996 do 30.06.1997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DFF3-4D7F-BF39-97D6CD026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131200"/>
        <c:axId val="102133120"/>
      </c:barChart>
      <c:catAx>
        <c:axId val="10213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2133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2133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21312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01.03.1996 do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C359-45E1-B469-DF5DFAE60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165504"/>
        <c:axId val="102188160"/>
      </c:barChart>
      <c:catAx>
        <c:axId val="10216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2188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2188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21655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01.03.1996 do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FB0A-4E75-B521-AED5217B3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216448"/>
        <c:axId val="102218368"/>
      </c:barChart>
      <c:catAx>
        <c:axId val="102216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2218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2218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22164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01.03.1996 do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070F-47A6-86CA-A148E5436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258944"/>
        <c:axId val="102261120"/>
      </c:barChart>
      <c:catAx>
        <c:axId val="10225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226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2261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22589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01.03.1996 do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025F-4F97-B64B-6B69E5BB2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293504"/>
        <c:axId val="102295424"/>
      </c:barChart>
      <c:catAx>
        <c:axId val="10229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2295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2295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22935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01.04.1996 do 30.09.1997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2E59-4663-98BB-D4EEF256E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380480"/>
        <c:axId val="103382400"/>
      </c:barChart>
      <c:catAx>
        <c:axId val="10338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382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3382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3804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01.04.1996 do 30.09.1997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B1F4-44D0-AF23-A48E108C0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394304"/>
        <c:axId val="103453824"/>
      </c:barChart>
      <c:catAx>
        <c:axId val="103394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453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3453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3943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01.05.1996 do 31.10.1997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D2E2-4B13-BA3D-EC2B6FA4E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486208"/>
        <c:axId val="103488128"/>
      </c:barChart>
      <c:catAx>
        <c:axId val="10348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488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3488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48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01.05.1996 do 31.10.1997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D92F-456F-BACF-E01726B8E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516416"/>
        <c:axId val="103526784"/>
      </c:barChart>
      <c:catAx>
        <c:axId val="103516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526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3526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5164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FAC9-4201-8605-CEC1CC69AA41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C9-4201-8605-CEC1CC69AA41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FAC9-4201-8605-CEC1CC69AA4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01.07.1996 do 31.12.1997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DF64-47F1-B3CD-90740B330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579648"/>
        <c:axId val="103581568"/>
      </c:barChart>
      <c:catAx>
        <c:axId val="10357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581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3581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5796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01.08.1996 do 30.01.1998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2F5C-4623-868E-2E0E51C27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13952"/>
        <c:axId val="103615872"/>
      </c:barChart>
      <c:catAx>
        <c:axId val="103613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615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3615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6139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01.08.1996 do 30.01.1998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CB0A-4646-BE5D-964A65C03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31872"/>
        <c:axId val="103662720"/>
      </c:barChart>
      <c:catAx>
        <c:axId val="103631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662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3662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6318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01.12.1996 do 29.05.1998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F135-493F-AC30-B7B5F0587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703296"/>
        <c:axId val="103705216"/>
      </c:barChart>
      <c:catAx>
        <c:axId val="10370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705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3705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7032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Przepustki nagrodowe do 5 dni w okresie od 01.12.1996 do 29.05.1998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3531</c:v>
              </c:pt>
              <c:pt idx="1">
                <c:v>1617</c:v>
              </c:pt>
              <c:pt idx="2">
                <c:v>1866</c:v>
              </c:pt>
              <c:pt idx="3">
                <c:v>1911</c:v>
              </c:pt>
              <c:pt idx="4">
                <c:v>2529</c:v>
              </c:pt>
              <c:pt idx="5">
                <c:v>2124</c:v>
              </c:pt>
              <c:pt idx="6">
                <c:v>2025</c:v>
              </c:pt>
              <c:pt idx="7">
                <c:v>2153</c:v>
              </c:pt>
              <c:pt idx="8">
                <c:v>1988</c:v>
              </c:pt>
              <c:pt idx="9">
                <c:v>2069</c:v>
              </c:pt>
              <c:pt idx="10">
                <c:v>1822</c:v>
              </c:pt>
              <c:pt idx="11">
                <c:v>1460</c:v>
              </c:pt>
              <c:pt idx="12">
                <c:v>3246</c:v>
              </c:pt>
              <c:pt idx="13">
                <c:v>1351</c:v>
              </c:pt>
              <c:pt idx="14">
                <c:v>1681</c:v>
              </c:pt>
              <c:pt idx="15">
                <c:v>1809</c:v>
              </c:pt>
              <c:pt idx="16">
                <c:v>2745</c:v>
              </c:pt>
              <c:pt idx="17">
                <c:v>1977</c:v>
              </c:pt>
            </c:numLit>
          </c:val>
          <c:extLst>
            <c:ext xmlns:c16="http://schemas.microsoft.com/office/drawing/2014/chart" uri="{C3380CC4-5D6E-409C-BE32-E72D297353CC}">
              <c16:uniqueId val="{00000000-F719-4C39-8D39-8AAFA252A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737600"/>
        <c:axId val="103739776"/>
      </c:barChart>
      <c:catAx>
        <c:axId val="10373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739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3739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37376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Skazani i ukarani (mężczyźni i kobiety) wg grup klasyfikacyjnych 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58AA-4FFF-BE2C-1BC1109724D2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AA-4FFF-BE2C-1BC1109724D2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58AA-4FFF-BE2C-1BC1109724D2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75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M</c:v>
              </c:pt>
              <c:pt idx="1">
                <c:v>P</c:v>
              </c:pt>
              <c:pt idx="2">
                <c:v>R</c:v>
              </c:pt>
            </c:strLit>
          </c:cat>
          <c:val>
            <c:numLit>
              <c:formatCode>General</c:formatCode>
              <c:ptCount val="3"/>
              <c:pt idx="0">
                <c:v>10866</c:v>
              </c:pt>
              <c:pt idx="1">
                <c:v>15477</c:v>
              </c:pt>
              <c:pt idx="2">
                <c:v>22149</c:v>
              </c:pt>
            </c:numLit>
          </c:val>
          <c:extLst>
            <c:ext xmlns:c16="http://schemas.microsoft.com/office/drawing/2014/chart" uri="{C3380CC4-5D6E-409C-BE32-E72D297353CC}">
              <c16:uniqueId val="{00000003-58AA-4FFF-BE2C-1BC1109724D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 horizontalDpi="360" verticalDpi="360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Skazani i ukarani (mężczyźni i kobiety) wg grup klasyfikacyjnych 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A166-4043-B9C6-15970502CC4F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166-4043-B9C6-15970502CC4F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A166-4043-B9C6-15970502CC4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75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M</c:v>
              </c:pt>
              <c:pt idx="1">
                <c:v>P</c:v>
              </c:pt>
              <c:pt idx="2">
                <c:v>R</c:v>
              </c:pt>
            </c:strLit>
          </c:cat>
          <c:val>
            <c:numLit>
              <c:formatCode>General</c:formatCode>
              <c:ptCount val="3"/>
              <c:pt idx="0">
                <c:v>10866</c:v>
              </c:pt>
              <c:pt idx="1">
                <c:v>15477</c:v>
              </c:pt>
              <c:pt idx="2">
                <c:v>22149</c:v>
              </c:pt>
            </c:numLit>
          </c:val>
          <c:extLst>
            <c:ext xmlns:c16="http://schemas.microsoft.com/office/drawing/2014/chart" uri="{C3380CC4-5D6E-409C-BE32-E72D297353CC}">
              <c16:uniqueId val="{00000003-A166-4043-B9C6-15970502CC4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 horizontalDpi="360" verticalDpi="360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Skazani i ukarani (mężczyźni i kobiety) wg grup klasyfikacyjnych 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0C03-4CC7-B5FE-6FB3F67029FF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03-4CC7-B5FE-6FB3F67029FF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C03-4CC7-B5FE-6FB3F67029F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75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M</c:v>
              </c:pt>
              <c:pt idx="1">
                <c:v>P</c:v>
              </c:pt>
              <c:pt idx="2">
                <c:v>R</c:v>
              </c:pt>
            </c:strLit>
          </c:cat>
          <c:val>
            <c:numLit>
              <c:formatCode>General</c:formatCode>
              <c:ptCount val="3"/>
              <c:pt idx="0">
                <c:v>10866</c:v>
              </c:pt>
              <c:pt idx="1">
                <c:v>15477</c:v>
              </c:pt>
              <c:pt idx="2">
                <c:v>22149</c:v>
              </c:pt>
            </c:numLit>
          </c:val>
          <c:extLst>
            <c:ext xmlns:c16="http://schemas.microsoft.com/office/drawing/2014/chart" uri="{C3380CC4-5D6E-409C-BE32-E72D297353CC}">
              <c16:uniqueId val="{00000003-0C03-4CC7-B5FE-6FB3F67029F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 horizontalDpi="360" verticalDpi="360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Skazani i ukarani (mężczyźni i kobiety) wg grup klasyfikacyjnych 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D52F-4EAC-8A52-BB80F03FBDD4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2F-4EAC-8A52-BB80F03FBDD4}"/>
              </c:ext>
            </c:extLst>
          </c:dPt>
          <c:dPt>
            <c:idx val="2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D52F-4EAC-8A52-BB80F03FBDD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75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M</c:v>
              </c:pt>
              <c:pt idx="1">
                <c:v>P</c:v>
              </c:pt>
              <c:pt idx="2">
                <c:v>R</c:v>
              </c:pt>
            </c:strLit>
          </c:cat>
          <c:val>
            <c:numLit>
              <c:formatCode>General</c:formatCode>
              <c:ptCount val="3"/>
              <c:pt idx="0">
                <c:v>10866</c:v>
              </c:pt>
              <c:pt idx="1">
                <c:v>15477</c:v>
              </c:pt>
              <c:pt idx="2">
                <c:v>22149</c:v>
              </c:pt>
            </c:numLit>
          </c:val>
          <c:extLst>
            <c:ext xmlns:c16="http://schemas.microsoft.com/office/drawing/2014/chart" uri="{C3380CC4-5D6E-409C-BE32-E72D297353CC}">
              <c16:uniqueId val="{00000003-D52F-4EAC-8A52-BB80F03FBDD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6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 horizontalDpi="360" verticalDpi="36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rotY val="0"/>
      <c:rAngAx val="0"/>
      <c:perspective val="2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4025374855824811E-2"/>
          <c:y val="0.26508011498563488"/>
          <c:w val="0.93255848832849464"/>
          <c:h val="0.51111186101737249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 prstMaterial="metal">
              <a:bevelT w="165100" prst="coolSlant"/>
              <a:bevelB w="165100" prst="coolSlant"/>
              <a:contourClr>
                <a:srgbClr val="000000"/>
              </a:contourClr>
            </a:sp3d>
          </c:spPr>
          <c:dPt>
            <c:idx val="0"/>
            <c:bubble3D val="0"/>
            <c:spPr>
              <a:solidFill>
                <a:srgbClr val="FFFF0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1651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4F00-4331-979A-895DE09D45BE}"/>
              </c:ext>
            </c:extLst>
          </c:dPt>
          <c:dPt>
            <c:idx val="1"/>
            <c:bubble3D val="0"/>
            <c:spPr>
              <a:solidFill>
                <a:srgbClr val="00B05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1651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F00-4331-979A-895DE09D45BE}"/>
              </c:ext>
            </c:extLst>
          </c:dPt>
          <c:dPt>
            <c:idx val="2"/>
            <c:bubble3D val="0"/>
            <c:spPr>
              <a:solidFill>
                <a:srgbClr val="7030A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1651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4F00-4331-979A-895DE09D45BE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1651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F00-4331-979A-895DE09D45BE}"/>
              </c:ext>
            </c:extLst>
          </c:dPt>
          <c:dLbls>
            <c:dLbl>
              <c:idx val="0"/>
              <c:layout>
                <c:manualLayout>
                  <c:x val="4.5889726417649834E-3"/>
                  <c:y val="-6.259341177858493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00-4331-979A-895DE09D45BE}"/>
                </c:ext>
              </c:extLst>
            </c:dLbl>
            <c:dLbl>
              <c:idx val="1"/>
              <c:layout>
                <c:manualLayout>
                  <c:x val="-0.29479847937157388"/>
                  <c:y val="1.358506591170491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00-4331-979A-895DE09D45BE}"/>
                </c:ext>
              </c:extLst>
            </c:dLbl>
            <c:dLbl>
              <c:idx val="2"/>
              <c:layout>
                <c:manualLayout>
                  <c:x val="0.30440926200953738"/>
                  <c:y val="-8.627302486065645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00-4331-979A-895DE09D45BE}"/>
                </c:ext>
              </c:extLst>
            </c:dLbl>
            <c:dLbl>
              <c:idx val="3"/>
              <c:layout>
                <c:manualLayout>
                  <c:x val="6.7535162755818503E-4"/>
                  <c:y val="-8.429446319212363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00-4331-979A-895DE09D45BE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1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[1]Arkusz22!$J$27:$J$30</c:f>
              <c:strCache>
                <c:ptCount val="4"/>
                <c:pt idx="0">
                  <c:v>M</c:v>
                </c:pt>
                <c:pt idx="1">
                  <c:v>P</c:v>
                </c:pt>
                <c:pt idx="2">
                  <c:v>R</c:v>
                </c:pt>
                <c:pt idx="3">
                  <c:v>Inni*</c:v>
                </c:pt>
              </c:strCache>
            </c:strRef>
          </c:cat>
          <c:val>
            <c:numRef>
              <c:f>[1]Arkusz22!$K$27:$K$30</c:f>
              <c:numCache>
                <c:formatCode>General</c:formatCode>
                <c:ptCount val="4"/>
                <c:pt idx="0">
                  <c:v>599</c:v>
                </c:pt>
                <c:pt idx="1">
                  <c:v>24134</c:v>
                </c:pt>
                <c:pt idx="2">
                  <c:v>37002</c:v>
                </c:pt>
                <c:pt idx="3">
                  <c:v>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00-4331-979A-895DE09D45B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  <a:effectLst>
          <a:softEdge rad="31750"/>
        </a:effectLst>
        <a:scene3d>
          <a:camera prst="orthographicFront"/>
          <a:lightRig rig="threePt" dir="t"/>
        </a:scene3d>
        <a:sp3d prstMaterial="metal"/>
      </c:spPr>
    </c:plotArea>
    <c:legend>
      <c:legendPos val="b"/>
      <c:layout>
        <c:manualLayout>
          <c:xMode val="edge"/>
          <c:yMode val="edge"/>
          <c:x val="0.30263391494667818"/>
          <c:y val="0.92643769528808895"/>
          <c:w val="0.39473199570989725"/>
          <c:h val="5.451468566429198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3175">
      <a:solidFill>
        <a:srgbClr val="000000"/>
      </a:solidFill>
      <a:prstDash val="solid"/>
    </a:ln>
    <a:scene3d>
      <a:camera prst="orthographicFront"/>
      <a:lightRig rig="threePt" dir="t"/>
    </a:scene3d>
    <a:sp3d>
      <a:bevelT w="165100" prst="coolSlant"/>
      <a:bevelB w="165100" prst="coolSlant"/>
    </a:sp3d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 horizontalDpi="360" verticalDpi="36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30.09.1997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A96E-414A-8CD3-3D48CAC7AED1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6E-414A-8CD3-3D48CAC7AED1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A96E-414A-8CD3-3D48CAC7AED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763779527559068E-2"/>
          <c:y val="0.14030612244897958"/>
          <c:w val="0.90393700787401576"/>
          <c:h val="0.64795918367366079"/>
        </c:manualLayout>
      </c:layout>
      <c:lineChart>
        <c:grouping val="standard"/>
        <c:varyColors val="0"/>
        <c:ser>
          <c:idx val="0"/>
          <c:order val="0"/>
          <c:tx>
            <c:strRef>
              <c:f>[1]Arkusz23!$M$4</c:f>
              <c:strCache>
                <c:ptCount val="1"/>
                <c:pt idx="0">
                  <c:v>zwolnieni na skutek ukończenia kary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cat>
            <c:numRef>
              <c:f>[1]Arkusz23!$L$5:$L$17</c:f>
              <c:numCache>
                <c:formatCode>General</c:formatCode>
                <c:ptCount val="13"/>
                <c:pt idx="0">
                  <c:v>12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[1]Arkusz23!$M$5:$M$17</c:f>
              <c:numCache>
                <c:formatCode>General</c:formatCode>
                <c:ptCount val="13"/>
                <c:pt idx="0">
                  <c:v>3036</c:v>
                </c:pt>
                <c:pt idx="1">
                  <c:v>2931</c:v>
                </c:pt>
                <c:pt idx="2">
                  <c:v>2759</c:v>
                </c:pt>
                <c:pt idx="3">
                  <c:v>3013</c:v>
                </c:pt>
                <c:pt idx="4">
                  <c:v>3110</c:v>
                </c:pt>
                <c:pt idx="5">
                  <c:v>3304</c:v>
                </c:pt>
                <c:pt idx="6">
                  <c:v>3166</c:v>
                </c:pt>
                <c:pt idx="7">
                  <c:v>3252</c:v>
                </c:pt>
                <c:pt idx="8">
                  <c:v>3296</c:v>
                </c:pt>
                <c:pt idx="9">
                  <c:v>3198</c:v>
                </c:pt>
                <c:pt idx="10">
                  <c:v>3363</c:v>
                </c:pt>
                <c:pt idx="11">
                  <c:v>3132</c:v>
                </c:pt>
                <c:pt idx="12">
                  <c:v>3254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E4C-414B-A207-1C8BFFE23196}"/>
            </c:ext>
          </c:extLst>
        </c:ser>
        <c:ser>
          <c:idx val="1"/>
          <c:order val="1"/>
          <c:tx>
            <c:strRef>
              <c:f>[1]Arkusz23!$N$4</c:f>
              <c:strCache>
                <c:ptCount val="1"/>
                <c:pt idx="0">
                  <c:v>zwolnieni warunkowo</c:v>
                </c:pt>
              </c:strCache>
            </c:strRef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C0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cat>
            <c:numRef>
              <c:f>[1]Arkusz23!$L$5:$L$17</c:f>
              <c:numCache>
                <c:formatCode>General</c:formatCode>
                <c:ptCount val="13"/>
                <c:pt idx="0">
                  <c:v>12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[1]Arkusz23!$N$5:$N$17</c:f>
              <c:numCache>
                <c:formatCode>General</c:formatCode>
                <c:ptCount val="13"/>
                <c:pt idx="0">
                  <c:v>473</c:v>
                </c:pt>
                <c:pt idx="1">
                  <c:v>360</c:v>
                </c:pt>
                <c:pt idx="2">
                  <c:v>413</c:v>
                </c:pt>
                <c:pt idx="3">
                  <c:v>424</c:v>
                </c:pt>
                <c:pt idx="4">
                  <c:v>378</c:v>
                </c:pt>
                <c:pt idx="5">
                  <c:v>332</c:v>
                </c:pt>
                <c:pt idx="6">
                  <c:v>394</c:v>
                </c:pt>
                <c:pt idx="7">
                  <c:v>334</c:v>
                </c:pt>
                <c:pt idx="8">
                  <c:v>332</c:v>
                </c:pt>
                <c:pt idx="9">
                  <c:v>438</c:v>
                </c:pt>
                <c:pt idx="10">
                  <c:v>391</c:v>
                </c:pt>
                <c:pt idx="11">
                  <c:v>412</c:v>
                </c:pt>
                <c:pt idx="12">
                  <c:v>465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E4C-414B-A207-1C8BFFE23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867968"/>
        <c:axId val="48870528"/>
      </c:lineChart>
      <c:catAx>
        <c:axId val="48867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miesiąc</a:t>
                </a:r>
              </a:p>
            </c:rich>
          </c:tx>
          <c:layout>
            <c:manualLayout>
              <c:xMode val="edge"/>
              <c:yMode val="edge"/>
              <c:x val="0.49553805774278231"/>
              <c:y val="0.880102040816199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887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88705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liczba</a:t>
                </a:r>
              </a:p>
            </c:rich>
          </c:tx>
          <c:layout>
            <c:manualLayout>
              <c:xMode val="edge"/>
              <c:yMode val="edge"/>
              <c:x val="7.874015748031496E-3"/>
              <c:y val="0.433673469387890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8867968"/>
        <c:crosses val="autoZero"/>
        <c:crossBetween val="between"/>
      </c:valAx>
      <c:spPr>
        <a:noFill/>
        <a:ln w="12700">
          <a:noFill/>
          <a:prstDash val="solid"/>
        </a:ln>
        <a:scene3d>
          <a:camera prst="orthographicFront"/>
          <a:lightRig rig="threePt" dir="t"/>
        </a:scene3d>
        <a:sp3d>
          <a:bevelB w="165100" prst="coolSlant"/>
        </a:sp3d>
      </c:spPr>
    </c:plotArea>
    <c:legend>
      <c:legendPos val="r"/>
      <c:layout>
        <c:manualLayout>
          <c:xMode val="edge"/>
          <c:yMode val="edge"/>
          <c:x val="5.0150174527153167E-2"/>
          <c:y val="0.93112244897959184"/>
          <c:w val="0.93515166274320005"/>
          <c:h val="5.1020408163265286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3175">
      <a:solidFill>
        <a:srgbClr val="000000"/>
      </a:solidFill>
      <a:prstDash val="solid"/>
    </a:ln>
    <a:scene3d>
      <a:camera prst="orthographicFront"/>
      <a:lightRig rig="threePt" dir="t"/>
    </a:scene3d>
    <a:sp3d>
      <a:bevelT w="165100" prst="coolSlant"/>
      <a:bevelB w="165100" prst="coolSlant"/>
    </a:sp3d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rotY val="20"/>
      <c:rAngAx val="1"/>
    </c:view3D>
    <c:floor>
      <c:thickness val="0"/>
      <c:spPr>
        <a:solidFill>
          <a:srgbClr val="FFC000"/>
        </a:solidFill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  <c:spPr>
        <a:noFill/>
      </c:spPr>
    </c:sideWall>
    <c:backWall>
      <c:thickness val="0"/>
      <c:spPr>
        <a:noFill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7030A0"/>
            </a:solidFill>
            <a:scene3d>
              <a:camera prst="orthographicFront"/>
              <a:lightRig rig="threePt" dir="t"/>
            </a:scene3d>
            <a:sp3d prstMaterial="metal">
              <a:bevelT w="165100" prst="coolSlant"/>
            </a:sp3d>
          </c:spPr>
          <c:invertIfNegative val="0"/>
          <c:dLbls>
            <c:dLbl>
              <c:idx val="0"/>
              <c:layout>
                <c:manualLayout>
                  <c:x val="6.2893071379026243E-3"/>
                  <c:y val="-9.9502487562189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60-4A40-AB57-808CA13D91ED}"/>
                </c:ext>
              </c:extLst>
            </c:dLbl>
            <c:dLbl>
              <c:idx val="1"/>
              <c:layout>
                <c:manualLayout>
                  <c:x val="6.28930713790262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60-4A40-AB57-808CA13D91ED}"/>
                </c:ext>
              </c:extLst>
            </c:dLbl>
            <c:dLbl>
              <c:idx val="2"/>
              <c:layout>
                <c:manualLayout>
                  <c:x val="6.28930713790262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60-4A40-AB57-808CA13D91ED}"/>
                </c:ext>
              </c:extLst>
            </c:dLbl>
            <c:dLbl>
              <c:idx val="4"/>
              <c:layout>
                <c:manualLayout>
                  <c:x val="4.1928714252675971E-3"/>
                  <c:y val="-3.31674958540630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60-4A40-AB57-808CA13D91ED}"/>
                </c:ext>
              </c:extLst>
            </c:dLbl>
            <c:dLbl>
              <c:idx val="5"/>
              <c:layout>
                <c:manualLayout>
                  <c:x val="6.28930713790262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60-4A40-AB57-808CA13D91ED}"/>
                </c:ext>
              </c:extLst>
            </c:dLbl>
            <c:dLbl>
              <c:idx val="6"/>
              <c:layout>
                <c:manualLayout>
                  <c:x val="6.28930713790262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60-4A40-AB57-808CA13D91ED}"/>
                </c:ext>
              </c:extLst>
            </c:dLbl>
            <c:dLbl>
              <c:idx val="7"/>
              <c:layout>
                <c:manualLayout>
                  <c:x val="6.2893071379026243E-3"/>
                  <c:y val="-3.31674958540630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60-4A40-AB57-808CA13D91ED}"/>
                </c:ext>
              </c:extLst>
            </c:dLbl>
            <c:dLbl>
              <c:idx val="8"/>
              <c:layout>
                <c:manualLayout>
                  <c:x val="6.2893071379023753E-3"/>
                  <c:y val="1.42287350032907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60-4A40-AB57-808CA13D91ED}"/>
                </c:ext>
              </c:extLst>
            </c:dLbl>
            <c:dLbl>
              <c:idx val="9"/>
              <c:layout>
                <c:manualLayout>
                  <c:x val="6.28930713790262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60-4A40-AB57-808CA13D91ED}"/>
                </c:ext>
              </c:extLst>
            </c:dLbl>
            <c:dLbl>
              <c:idx val="10"/>
              <c:layout>
                <c:manualLayout>
                  <c:x val="2.0964357126337986E-3"/>
                  <c:y val="-3.31664408143719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60-4A40-AB57-808CA13D91ED}"/>
                </c:ext>
              </c:extLst>
            </c:dLbl>
            <c:dLbl>
              <c:idx val="11"/>
              <c:layout>
                <c:manualLayout>
                  <c:x val="8.385742850537399E-3"/>
                  <c:y val="1.925288039901784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60-4A40-AB57-808CA13D91ED}"/>
                </c:ext>
              </c:extLst>
            </c:dLbl>
            <c:dLbl>
              <c:idx val="12"/>
              <c:layout>
                <c:manualLayout>
                  <c:x val="4.1928714252675971E-3"/>
                  <c:y val="-3.83566857768156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60-4A40-AB57-808CA13D91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[1]Arkusz24!$A$74:$A$86</c:f>
              <c:strCache>
                <c:ptCount val="13"/>
                <c:pt idx="0">
                  <c:v>grudzień</c:v>
                </c:pt>
                <c:pt idx="1">
                  <c:v>styczeń</c:v>
                </c:pt>
                <c:pt idx="2">
                  <c:v>luty</c:v>
                </c:pt>
                <c:pt idx="3">
                  <c:v>marzec</c:v>
                </c:pt>
                <c:pt idx="4">
                  <c:v>kwiecień</c:v>
                </c:pt>
                <c:pt idx="5">
                  <c:v>maj</c:v>
                </c:pt>
                <c:pt idx="6">
                  <c:v>czerwiec</c:v>
                </c:pt>
                <c:pt idx="7">
                  <c:v>lipiec</c:v>
                </c:pt>
                <c:pt idx="8">
                  <c:v>sierpień</c:v>
                </c:pt>
                <c:pt idx="9">
                  <c:v>wrzesień</c:v>
                </c:pt>
                <c:pt idx="10">
                  <c:v>październik</c:v>
                </c:pt>
                <c:pt idx="11">
                  <c:v>listopad</c:v>
                </c:pt>
                <c:pt idx="12">
                  <c:v>grudzień</c:v>
                </c:pt>
              </c:strCache>
            </c:strRef>
          </c:cat>
          <c:val>
            <c:numRef>
              <c:f>[1]Arkusz24!$B$74:$B$86</c:f>
              <c:numCache>
                <c:formatCode>General</c:formatCode>
                <c:ptCount val="13"/>
                <c:pt idx="0">
                  <c:v>490</c:v>
                </c:pt>
                <c:pt idx="1">
                  <c:v>402</c:v>
                </c:pt>
                <c:pt idx="2">
                  <c:v>473</c:v>
                </c:pt>
                <c:pt idx="3">
                  <c:v>641</c:v>
                </c:pt>
                <c:pt idx="4">
                  <c:v>576</c:v>
                </c:pt>
                <c:pt idx="5">
                  <c:v>475</c:v>
                </c:pt>
                <c:pt idx="6">
                  <c:v>562</c:v>
                </c:pt>
                <c:pt idx="7">
                  <c:v>539</c:v>
                </c:pt>
                <c:pt idx="8">
                  <c:v>401</c:v>
                </c:pt>
                <c:pt idx="9">
                  <c:v>603</c:v>
                </c:pt>
                <c:pt idx="10">
                  <c:v>520</c:v>
                </c:pt>
                <c:pt idx="11">
                  <c:v>505</c:v>
                </c:pt>
                <c:pt idx="12">
                  <c:v>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A60-4A40-AB57-808CA13D91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49166208"/>
        <c:axId val="49167744"/>
        <c:axId val="0"/>
      </c:bar3DChart>
      <c:catAx>
        <c:axId val="49166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9167744"/>
        <c:crossesAt val="0"/>
        <c:auto val="1"/>
        <c:lblAlgn val="ctr"/>
        <c:lblOffset val="100"/>
        <c:noMultiLvlLbl val="0"/>
      </c:catAx>
      <c:valAx>
        <c:axId val="49167744"/>
        <c:scaling>
          <c:orientation val="minMax"/>
          <c:max val="65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crossAx val="49166208"/>
        <c:crosses val="autoZero"/>
        <c:crossBetween val="between"/>
        <c:majorUnit val="50"/>
      </c:valAx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scene3d>
      <a:camera prst="orthographicFront"/>
      <a:lightRig rig="threePt" dir="t"/>
    </a:scene3d>
    <a:sp3d>
      <a:bevelT w="165100" prst="coolSlant"/>
      <a:bevelB w="165100" prst="coolSlant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rotY val="20"/>
      <c:rAngAx val="1"/>
    </c:view3D>
    <c:floor>
      <c:thickness val="0"/>
      <c:spPr>
        <a:solidFill>
          <a:srgbClr val="FFC000"/>
        </a:solidFill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7030A0"/>
            </a:solidFill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invertIfNegative val="0"/>
          <c:dLbls>
            <c:dLbl>
              <c:idx val="0"/>
              <c:layout>
                <c:manualLayout>
                  <c:x val="9.024252679075016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9D-4A33-8D3B-902D47480762}"/>
                </c:ext>
              </c:extLst>
            </c:dLbl>
            <c:dLbl>
              <c:idx val="1"/>
              <c:layout>
                <c:manualLayout>
                  <c:x val="6.7681895093062603E-3"/>
                  <c:y val="-6.70016750418771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9D-4A33-8D3B-902D47480762}"/>
                </c:ext>
              </c:extLst>
            </c:dLbl>
            <c:dLbl>
              <c:idx val="2"/>
              <c:layout>
                <c:manualLayout>
                  <c:x val="4.5121263395375075E-3"/>
                  <c:y val="-3.35008375209382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9D-4A33-8D3B-902D47480762}"/>
                </c:ext>
              </c:extLst>
            </c:dLbl>
            <c:dLbl>
              <c:idx val="3"/>
              <c:layout>
                <c:manualLayout>
                  <c:x val="6.7681895093062603E-3"/>
                  <c:y val="-3.35008375209386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9D-4A33-8D3B-902D47480762}"/>
                </c:ext>
              </c:extLst>
            </c:dLbl>
            <c:dLbl>
              <c:idx val="4"/>
              <c:layout>
                <c:manualLayout>
                  <c:x val="2.2560631697687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9D-4A33-8D3B-902D47480762}"/>
                </c:ext>
              </c:extLst>
            </c:dLbl>
            <c:dLbl>
              <c:idx val="5"/>
              <c:layout>
                <c:manualLayout>
                  <c:x val="6.7681895093062603E-3"/>
                  <c:y val="-6.70016750418771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9D-4A33-8D3B-902D47480762}"/>
                </c:ext>
              </c:extLst>
            </c:dLbl>
            <c:dLbl>
              <c:idx val="7"/>
              <c:layout>
                <c:manualLayout>
                  <c:x val="4.5121263395375075E-3"/>
                  <c:y val="3.070874631082026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9D-4A33-8D3B-902D47480762}"/>
                </c:ext>
              </c:extLst>
            </c:dLbl>
            <c:dLbl>
              <c:idx val="9"/>
              <c:layout>
                <c:manualLayout>
                  <c:x val="4.5121263395375855E-3"/>
                  <c:y val="-1.0050251256281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9D-4A33-8D3B-902D47480762}"/>
                </c:ext>
              </c:extLst>
            </c:dLbl>
            <c:dLbl>
              <c:idx val="10"/>
              <c:layout>
                <c:manualLayout>
                  <c:x val="4.153687075933488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9D-4A33-8D3B-902D47480762}"/>
                </c:ext>
              </c:extLst>
            </c:dLbl>
            <c:dLbl>
              <c:idx val="11"/>
              <c:layout>
                <c:manualLayout>
                  <c:x val="6.76818950930626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9D-4A33-8D3B-902D47480762}"/>
                </c:ext>
              </c:extLst>
            </c:dLbl>
            <c:dLbl>
              <c:idx val="12"/>
              <c:layout>
                <c:manualLayout>
                  <c:x val="4.5121263395375075E-3"/>
                  <c:y val="-6.70016750418771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9D-4A33-8D3B-902D47480762}"/>
                </c:ext>
              </c:extLst>
            </c:dLbl>
            <c:dLbl>
              <c:idx val="13"/>
              <c:layout>
                <c:manualLayout>
                  <c:x val="6.2305306139002524E-3"/>
                  <c:y val="-4.00400526637038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9D-4A33-8D3B-902D47480762}"/>
                </c:ext>
              </c:extLst>
            </c:dLbl>
            <c:dLbl>
              <c:idx val="14"/>
              <c:layout>
                <c:manualLayout>
                  <c:x val="5.0498368860167784E-3"/>
                  <c:y val="-1.142857142857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9D-4A33-8D3B-902D474807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[1]Arkusz24!$A$7:$A$21</c:f>
              <c:strCache>
                <c:ptCount val="15"/>
                <c:pt idx="0">
                  <c:v>Białystok</c:v>
                </c:pt>
                <c:pt idx="1">
                  <c:v>Bydgoszcz</c:v>
                </c:pt>
                <c:pt idx="2">
                  <c:v>Gdańsk</c:v>
                </c:pt>
                <c:pt idx="3">
                  <c:v>Katowice</c:v>
                </c:pt>
                <c:pt idx="4">
                  <c:v>Koszalin</c:v>
                </c:pt>
                <c:pt idx="5">
                  <c:v>Kraków</c:v>
                </c:pt>
                <c:pt idx="6">
                  <c:v>Lublin</c:v>
                </c:pt>
                <c:pt idx="7">
                  <c:v>Łódź</c:v>
                </c:pt>
                <c:pt idx="8">
                  <c:v>Olsztyn</c:v>
                </c:pt>
                <c:pt idx="9">
                  <c:v>Opole</c:v>
                </c:pt>
                <c:pt idx="10">
                  <c:v>Poznań</c:v>
                </c:pt>
                <c:pt idx="11">
                  <c:v>Rzeszów</c:v>
                </c:pt>
                <c:pt idx="12">
                  <c:v>Szczecin</c:v>
                </c:pt>
                <c:pt idx="13">
                  <c:v>Warszawa</c:v>
                </c:pt>
                <c:pt idx="14">
                  <c:v>Wrocław</c:v>
                </c:pt>
              </c:strCache>
            </c:strRef>
          </c:cat>
          <c:val>
            <c:numRef>
              <c:f>[1]Arkusz24!$C$7:$C$21</c:f>
              <c:numCache>
                <c:formatCode>General</c:formatCode>
                <c:ptCount val="15"/>
                <c:pt idx="0">
                  <c:v>36</c:v>
                </c:pt>
                <c:pt idx="1">
                  <c:v>18</c:v>
                </c:pt>
                <c:pt idx="2">
                  <c:v>28</c:v>
                </c:pt>
                <c:pt idx="3">
                  <c:v>68</c:v>
                </c:pt>
                <c:pt idx="4">
                  <c:v>16</c:v>
                </c:pt>
                <c:pt idx="5">
                  <c:v>33</c:v>
                </c:pt>
                <c:pt idx="6">
                  <c:v>36</c:v>
                </c:pt>
                <c:pt idx="7">
                  <c:v>33</c:v>
                </c:pt>
                <c:pt idx="8">
                  <c:v>19</c:v>
                </c:pt>
                <c:pt idx="9">
                  <c:v>33</c:v>
                </c:pt>
                <c:pt idx="10">
                  <c:v>43</c:v>
                </c:pt>
                <c:pt idx="11">
                  <c:v>24</c:v>
                </c:pt>
                <c:pt idx="12">
                  <c:v>14</c:v>
                </c:pt>
                <c:pt idx="13">
                  <c:v>47</c:v>
                </c:pt>
                <c:pt idx="14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39D-4A33-8D3B-902D474807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49216512"/>
        <c:axId val="104207104"/>
        <c:axId val="0"/>
      </c:bar3DChart>
      <c:catAx>
        <c:axId val="49216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4207104"/>
        <c:crossesAt val="0"/>
        <c:auto val="1"/>
        <c:lblAlgn val="ctr"/>
        <c:lblOffset val="100"/>
        <c:noMultiLvlLbl val="0"/>
      </c:catAx>
      <c:valAx>
        <c:axId val="104207104"/>
        <c:scaling>
          <c:orientation val="minMax"/>
          <c:max val="9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crossAx val="49216512"/>
        <c:crosses val="autoZero"/>
        <c:crossBetween val="between"/>
      </c:valAx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scene3d>
      <a:camera prst="orthographicFront"/>
      <a:lightRig rig="threePt" dir="t"/>
    </a:scene3d>
    <a:sp3d prstMaterial="metal">
      <a:bevelT w="165100" prst="coolSlant"/>
      <a:bevelB w="165100" prst="coolSlant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0"/>
      <c:rotY val="20"/>
      <c:rAngAx val="1"/>
    </c:view3D>
    <c:floor>
      <c:thickness val="0"/>
      <c:spPr>
        <a:solidFill>
          <a:srgbClr val="FFC000"/>
        </a:solidFill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7030A0"/>
            </a:solidFill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invertIfNegative val="0"/>
          <c:dLbls>
            <c:dLbl>
              <c:idx val="0"/>
              <c:layout>
                <c:manualLayout>
                  <c:x val="4.7576353118992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6C-48A2-B8F9-8E1B9CC0AAD4}"/>
                </c:ext>
              </c:extLst>
            </c:dLbl>
            <c:dLbl>
              <c:idx val="1"/>
              <c:layout>
                <c:manualLayout>
                  <c:x val="6.5040650406504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6C-48A2-B8F9-8E1B9CC0AAD4}"/>
                </c:ext>
              </c:extLst>
            </c:dLbl>
            <c:dLbl>
              <c:idx val="2"/>
              <c:layout>
                <c:manualLayout>
                  <c:x val="2.1680216802168212E-3"/>
                  <c:y val="-1.8779342723004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6C-48A2-B8F9-8E1B9CC0AAD4}"/>
                </c:ext>
              </c:extLst>
            </c:dLbl>
            <c:dLbl>
              <c:idx val="3"/>
              <c:layout>
                <c:manualLayout>
                  <c:x val="6.5040650406504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6C-48A2-B8F9-8E1B9CC0AAD4}"/>
                </c:ext>
              </c:extLst>
            </c:dLbl>
            <c:dLbl>
              <c:idx val="4"/>
              <c:layout>
                <c:manualLayout>
                  <c:x val="4.3360433604337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6C-48A2-B8F9-8E1B9CC0AAD4}"/>
                </c:ext>
              </c:extLst>
            </c:dLbl>
            <c:dLbl>
              <c:idx val="5"/>
              <c:layout>
                <c:manualLayout>
                  <c:x val="6.5040650406504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6C-48A2-B8F9-8E1B9CC0AAD4}"/>
                </c:ext>
              </c:extLst>
            </c:dLbl>
            <c:dLbl>
              <c:idx val="6"/>
              <c:layout>
                <c:manualLayout>
                  <c:x val="6.5040650406503414E-3"/>
                  <c:y val="-4.69483568075117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6C-48A2-B8F9-8E1B9CC0AAD4}"/>
                </c:ext>
              </c:extLst>
            </c:dLbl>
            <c:dLbl>
              <c:idx val="7"/>
              <c:layout>
                <c:manualLayout>
                  <c:x val="8.6720867208675747E-3"/>
                  <c:y val="-1.4084507042253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6C-48A2-B8F9-8E1B9CC0AAD4}"/>
                </c:ext>
              </c:extLst>
            </c:dLbl>
            <c:dLbl>
              <c:idx val="8"/>
              <c:layout>
                <c:manualLayout>
                  <c:x val="8.6720867208675747E-3"/>
                  <c:y val="-2.8169014084507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6C-48A2-B8F9-8E1B9CC0AAD4}"/>
                </c:ext>
              </c:extLst>
            </c:dLbl>
            <c:dLbl>
              <c:idx val="9"/>
              <c:layout>
                <c:manualLayout>
                  <c:x val="6.5040650406504074E-3"/>
                  <c:y val="-4.69483568075117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6C-48A2-B8F9-8E1B9CC0AAD4}"/>
                </c:ext>
              </c:extLst>
            </c:dLbl>
            <c:dLbl>
              <c:idx val="10"/>
              <c:layout>
                <c:manualLayout>
                  <c:x val="6.5040650406504074E-3"/>
                  <c:y val="-2.8169014084507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6C-48A2-B8F9-8E1B9CC0AA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Arkusz20!$A$7:$A$17</c:f>
              <c:strCache>
                <c:ptCount val="11"/>
                <c:pt idx="0">
                  <c:v>Białystok</c:v>
                </c:pt>
                <c:pt idx="1">
                  <c:v>Gdańsk</c:v>
                </c:pt>
                <c:pt idx="2">
                  <c:v>Katowice</c:v>
                </c:pt>
                <c:pt idx="3">
                  <c:v>Kraków</c:v>
                </c:pt>
                <c:pt idx="4">
                  <c:v>Lublin</c:v>
                </c:pt>
                <c:pt idx="5">
                  <c:v>Łódź</c:v>
                </c:pt>
                <c:pt idx="6">
                  <c:v>Poznań</c:v>
                </c:pt>
                <c:pt idx="7">
                  <c:v>Rzeszów</c:v>
                </c:pt>
                <c:pt idx="8">
                  <c:v>Szczecin</c:v>
                </c:pt>
                <c:pt idx="9">
                  <c:v>Warszawa</c:v>
                </c:pt>
                <c:pt idx="10">
                  <c:v>Wrocław</c:v>
                </c:pt>
              </c:strCache>
            </c:strRef>
          </c:cat>
          <c:val>
            <c:numRef>
              <c:f>Arkusz20!$E$7:$E$17</c:f>
              <c:numCache>
                <c:formatCode>General</c:formatCode>
                <c:ptCount val="11"/>
                <c:pt idx="0">
                  <c:v>93</c:v>
                </c:pt>
                <c:pt idx="1">
                  <c:v>135</c:v>
                </c:pt>
                <c:pt idx="2">
                  <c:v>191</c:v>
                </c:pt>
                <c:pt idx="3">
                  <c:v>89</c:v>
                </c:pt>
                <c:pt idx="4">
                  <c:v>119</c:v>
                </c:pt>
                <c:pt idx="5">
                  <c:v>117</c:v>
                </c:pt>
                <c:pt idx="6">
                  <c:v>130</c:v>
                </c:pt>
                <c:pt idx="7">
                  <c:v>40</c:v>
                </c:pt>
                <c:pt idx="8">
                  <c:v>67</c:v>
                </c:pt>
                <c:pt idx="9">
                  <c:v>64</c:v>
                </c:pt>
                <c:pt idx="10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6C-48A2-B8F9-8E1B9CC0A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4289024"/>
        <c:axId val="104290560"/>
        <c:axId val="0"/>
      </c:bar3DChart>
      <c:catAx>
        <c:axId val="1042890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4290560"/>
        <c:crosses val="autoZero"/>
        <c:auto val="1"/>
        <c:lblAlgn val="ctr"/>
        <c:lblOffset val="100"/>
        <c:noMultiLvlLbl val="0"/>
      </c:catAx>
      <c:valAx>
        <c:axId val="104290560"/>
        <c:scaling>
          <c:orientation val="minMax"/>
          <c:max val="200"/>
        </c:scaling>
        <c:delete val="0"/>
        <c:axPos val="l"/>
        <c:numFmt formatCode="General" sourceLinked="1"/>
        <c:majorTickMark val="out"/>
        <c:minorTickMark val="none"/>
        <c:tickLblPos val="nextTo"/>
        <c:crossAx val="104289024"/>
        <c:crosses val="autoZero"/>
        <c:crossBetween val="between"/>
      </c:valAx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scene3d>
      <a:camera prst="orthographicFront"/>
      <a:lightRig rig="threePt" dir="t"/>
    </a:scene3d>
    <a:sp3d prstMaterial="metal">
      <a:bevelT w="165100" prst="coolSlant"/>
      <a:bevelB w="165100" prst="coolSlant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rotY val="20"/>
      <c:rAngAx val="1"/>
    </c:view3D>
    <c:floor>
      <c:thickness val="0"/>
      <c:spPr>
        <a:solidFill>
          <a:srgbClr val="FFC000"/>
        </a:solidFill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solidFill>
              <a:srgbClr val="7030A0"/>
            </a:solidFill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invertIfNegative val="0"/>
          <c:dLbls>
            <c:dLbl>
              <c:idx val="1"/>
              <c:layout>
                <c:manualLayout>
                  <c:x val="6.48297996555021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C8-4B0A-89D0-7DD9F452F95C}"/>
                </c:ext>
              </c:extLst>
            </c:dLbl>
            <c:dLbl>
              <c:idx val="2"/>
              <c:layout>
                <c:manualLayout>
                  <c:x val="1.0804966609249999E-2"/>
                  <c:y val="-7.34618916437098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C8-4B0A-89D0-7DD9F452F95C}"/>
                </c:ext>
              </c:extLst>
            </c:dLbl>
            <c:dLbl>
              <c:idx val="3"/>
              <c:layout>
                <c:manualLayout>
                  <c:x val="6.482979965549991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C8-4B0A-89D0-7DD9F452F95C}"/>
                </c:ext>
              </c:extLst>
            </c:dLbl>
            <c:dLbl>
              <c:idx val="4"/>
              <c:layout>
                <c:manualLayout>
                  <c:x val="6.48297996555021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C8-4B0A-89D0-7DD9F452F95C}"/>
                </c:ext>
              </c:extLst>
            </c:dLbl>
            <c:dLbl>
              <c:idx val="5"/>
              <c:layout>
                <c:manualLayout>
                  <c:x val="6.48297996555021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C8-4B0A-89D0-7DD9F452F95C}"/>
                </c:ext>
              </c:extLst>
            </c:dLbl>
            <c:dLbl>
              <c:idx val="6"/>
              <c:layout>
                <c:manualLayout>
                  <c:x val="4.3219866437000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C8-4B0A-89D0-7DD9F452F95C}"/>
                </c:ext>
              </c:extLst>
            </c:dLbl>
            <c:dLbl>
              <c:idx val="7"/>
              <c:layout>
                <c:manualLayout>
                  <c:x val="8.64397328740003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C8-4B0A-89D0-7DD9F452F95C}"/>
                </c:ext>
              </c:extLst>
            </c:dLbl>
            <c:dLbl>
              <c:idx val="8"/>
              <c:layout>
                <c:manualLayout>
                  <c:x val="1.08049666092500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C8-4B0A-89D0-7DD9F452F95C}"/>
                </c:ext>
              </c:extLst>
            </c:dLbl>
            <c:dLbl>
              <c:idx val="9"/>
              <c:layout>
                <c:manualLayout>
                  <c:x val="8.64397328740003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C8-4B0A-89D0-7DD9F452F95C}"/>
                </c:ext>
              </c:extLst>
            </c:dLbl>
            <c:dLbl>
              <c:idx val="10"/>
              <c:layout>
                <c:manualLayout>
                  <c:x val="6.2881683687449124E-3"/>
                  <c:y val="-3.67309458218615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C8-4B0A-89D0-7DD9F452F9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[1]Arkusz3!$A$7:$A$17</c:f>
              <c:strCache>
                <c:ptCount val="11"/>
                <c:pt idx="0">
                  <c:v>Białystok</c:v>
                </c:pt>
                <c:pt idx="1">
                  <c:v>Gdańsk</c:v>
                </c:pt>
                <c:pt idx="2">
                  <c:v>Katowice</c:v>
                </c:pt>
                <c:pt idx="3">
                  <c:v>Kraków</c:v>
                </c:pt>
                <c:pt idx="4">
                  <c:v>Lublin</c:v>
                </c:pt>
                <c:pt idx="5">
                  <c:v>Łódź</c:v>
                </c:pt>
                <c:pt idx="6">
                  <c:v>Poznań</c:v>
                </c:pt>
                <c:pt idx="7">
                  <c:v>Rzeszów</c:v>
                </c:pt>
                <c:pt idx="8">
                  <c:v>Szczecin</c:v>
                </c:pt>
                <c:pt idx="9">
                  <c:v>Warszawa</c:v>
                </c:pt>
                <c:pt idx="10">
                  <c:v>Wrocław</c:v>
                </c:pt>
              </c:strCache>
            </c:strRef>
          </c:cat>
          <c:val>
            <c:numRef>
              <c:f>[1]Arkusz3!$C$7:$C$17</c:f>
              <c:numCache>
                <c:formatCode>General</c:formatCode>
                <c:ptCount val="11"/>
                <c:pt idx="0">
                  <c:v>571</c:v>
                </c:pt>
                <c:pt idx="1">
                  <c:v>711</c:v>
                </c:pt>
                <c:pt idx="2">
                  <c:v>930</c:v>
                </c:pt>
                <c:pt idx="3">
                  <c:v>466</c:v>
                </c:pt>
                <c:pt idx="4">
                  <c:v>825</c:v>
                </c:pt>
                <c:pt idx="5">
                  <c:v>663</c:v>
                </c:pt>
                <c:pt idx="6">
                  <c:v>725</c:v>
                </c:pt>
                <c:pt idx="7">
                  <c:v>305</c:v>
                </c:pt>
                <c:pt idx="8">
                  <c:v>411</c:v>
                </c:pt>
                <c:pt idx="9">
                  <c:v>416</c:v>
                </c:pt>
                <c:pt idx="10">
                  <c:v>1065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8C8-4B0A-89D0-7DD9F452F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04335616"/>
        <c:axId val="104345600"/>
        <c:axId val="0"/>
      </c:bar3DChart>
      <c:catAx>
        <c:axId val="104335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04345600"/>
        <c:crosses val="autoZero"/>
        <c:auto val="1"/>
        <c:lblAlgn val="ctr"/>
        <c:lblOffset val="100"/>
        <c:noMultiLvlLbl val="0"/>
      </c:catAx>
      <c:valAx>
        <c:axId val="104345600"/>
        <c:scaling>
          <c:orientation val="minMax"/>
          <c:max val="900"/>
        </c:scaling>
        <c:delete val="0"/>
        <c:axPos val="l"/>
        <c:numFmt formatCode="General" sourceLinked="1"/>
        <c:majorTickMark val="out"/>
        <c:minorTickMark val="none"/>
        <c:tickLblPos val="nextTo"/>
        <c:crossAx val="104335616"/>
        <c:crosses val="autoZero"/>
        <c:crossBetween val="between"/>
      </c:valAx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scene3d>
      <a:camera prst="orthographicFront"/>
      <a:lightRig rig="threePt" dir="t"/>
    </a:scene3d>
    <a:sp3d prstMaterial="metal">
      <a:bevelT w="165100" prst="coolSlant"/>
      <a:bevelB w="165100" prst="coolSlant"/>
    </a:sp3d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30.11.1995 do 30.04.1997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FD5-4C6C-BFB9-5C4DA1702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451072"/>
        <c:axId val="104613376"/>
      </c:lineChart>
      <c:catAx>
        <c:axId val="104451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6133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4613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4510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30.11.1995 do 30.04.1997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E13-4268-9DB7-2907968FD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637184"/>
        <c:axId val="104639488"/>
      </c:lineChart>
      <c:catAx>
        <c:axId val="10463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6394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4639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6371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29.12.1995 do 30.05.1997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16-4548-94C2-0888091A5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687872"/>
        <c:axId val="104702720"/>
      </c:lineChart>
      <c:catAx>
        <c:axId val="104687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7027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4702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6878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29.12.1995 do 30.05.1997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219-41CD-A7F9-449A2B6D8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734720"/>
        <c:axId val="104737024"/>
      </c:lineChart>
      <c:catAx>
        <c:axId val="104734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7370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4737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7347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31.01.1996 do 30.06.1997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EA1-454F-9C7D-AC8CF501A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760832"/>
        <c:axId val="104792064"/>
      </c:lineChart>
      <c:catAx>
        <c:axId val="104760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7920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4792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7608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30.09.1997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E68A-4159-862B-4A59A77E4FB1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8A-4159-862B-4A59A77E4FB1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E68A-4159-862B-4A59A77E4FB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31.01.1996 do 30.06.1997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03-404F-9E02-B3BD7ACC6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815616"/>
        <c:axId val="104830464"/>
      </c:lineChart>
      <c:catAx>
        <c:axId val="104815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8304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4830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8156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29.03.1996 do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5F2-4EA3-A013-CB75F8E5D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854272"/>
        <c:axId val="104856576"/>
      </c:lineChart>
      <c:catAx>
        <c:axId val="104854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856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4856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8542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29.03.1996 do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FB7-4635-8E1F-2710DEE27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888576"/>
        <c:axId val="104907520"/>
      </c:lineChart>
      <c:catAx>
        <c:axId val="10488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907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4907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8885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30.04.1996 do 30.09.1997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E75-495C-8391-D177C731B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033728"/>
        <c:axId val="105036032"/>
      </c:lineChart>
      <c:catAx>
        <c:axId val="10503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5036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5036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50337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30.04.1996 do 30.09.1997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E2-485B-A068-4E5B85915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051648"/>
        <c:axId val="105078784"/>
      </c:lineChart>
      <c:catAx>
        <c:axId val="105051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5078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5078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50516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31.05.1996 do 31.10.1997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32D-4213-8507-E4875B9D7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098240"/>
        <c:axId val="105117184"/>
      </c:lineChart>
      <c:catAx>
        <c:axId val="10509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5117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5117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50982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31.05.1996 do 31.10.1997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3A3-439F-AB3B-14C1330A6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08224"/>
        <c:axId val="105110528"/>
      </c:lineChart>
      <c:catAx>
        <c:axId val="105108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5110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5110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510822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28.06.1996 do 28.11.1997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F79-476B-A76E-82FA4C512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54816"/>
        <c:axId val="105210624"/>
      </c:lineChart>
      <c:catAx>
        <c:axId val="10515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5210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52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51548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28.06.1996 do 28.11.1997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B24-4A32-A71F-1CCA9C0E7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34432"/>
        <c:axId val="105236736"/>
      </c:lineChart>
      <c:catAx>
        <c:axId val="10523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52367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5236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52344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31.07.1996 do 31.12.1997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637-4CDE-8A98-F09070964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72832"/>
        <c:axId val="105287680"/>
      </c:lineChart>
      <c:catAx>
        <c:axId val="10527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5287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5287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52728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31.10.1997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EF45-4500-8563-07F207322E5B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F45-4500-8563-07F207322E5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13634</c:v>
              </c:pt>
              <c:pt idx="1">
                <c:v>44733</c:v>
              </c:pt>
              <c:pt idx="2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EF45-4500-8563-07F207322E5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30.08.1996 do 30.01.1998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6C8-4D71-8065-EBBD942FF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07136"/>
        <c:axId val="106374656"/>
      </c:lineChart>
      <c:catAx>
        <c:axId val="10530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3746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374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53071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30.08.1996 do 30.01.1998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E08-4976-B379-9A5A9F56A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402560"/>
        <c:axId val="106404864"/>
      </c:lineChart>
      <c:catAx>
        <c:axId val="106402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404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404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4025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31.12.1996 do 29.05.1998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6D-48F5-BDA8-0AD301975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461440"/>
        <c:axId val="106476288"/>
      </c:lineChart>
      <c:catAx>
        <c:axId val="1064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47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476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4614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31.12.1996 do 29.05.1998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12841</c:v>
              </c:pt>
              <c:pt idx="1">
                <c:v>12444</c:v>
              </c:pt>
              <c:pt idx="2">
                <c:v>12435</c:v>
              </c:pt>
              <c:pt idx="3">
                <c:v>12936</c:v>
              </c:pt>
              <c:pt idx="4">
                <c:v>13049</c:v>
              </c:pt>
              <c:pt idx="5">
                <c:v>13031</c:v>
              </c:pt>
              <c:pt idx="6">
                <c:v>13305</c:v>
              </c:pt>
              <c:pt idx="7">
                <c:v>13377</c:v>
              </c:pt>
              <c:pt idx="8">
                <c:v>13571</c:v>
              </c:pt>
              <c:pt idx="9">
                <c:v>13720</c:v>
              </c:pt>
              <c:pt idx="10">
                <c:v>12789</c:v>
              </c:pt>
              <c:pt idx="11">
                <c:v>12371</c:v>
              </c:pt>
              <c:pt idx="12">
                <c:v>12320</c:v>
              </c:pt>
              <c:pt idx="13">
                <c:v>12466</c:v>
              </c:pt>
              <c:pt idx="14">
                <c:v>12365</c:v>
              </c:pt>
              <c:pt idx="15">
                <c:v>12390</c:v>
              </c:pt>
              <c:pt idx="16">
                <c:v>12602</c:v>
              </c:pt>
              <c:pt idx="17">
                <c:v>12556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BB7-4C01-BE7F-E7F5DF5C6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512384"/>
        <c:axId val="106514688"/>
      </c:lineChart>
      <c:catAx>
        <c:axId val="106512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514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51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5123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Cudzoziemcy przebywający w AŚ i ZK w okresie od 30.06.97 do 30.11.1998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0</c:v>
              </c:pt>
              <c:pt idx="1">
                <c:v>7</c:v>
              </c:pt>
              <c:pt idx="2">
                <c:v>8</c:v>
              </c:pt>
              <c:pt idx="3">
                <c:v>9</c:v>
              </c:pt>
              <c:pt idx="4">
                <c:v>10</c:v>
              </c:pt>
              <c:pt idx="5">
                <c:v>11</c:v>
              </c:pt>
              <c:pt idx="6">
                <c:v>12</c:v>
              </c:pt>
              <c:pt idx="7">
                <c:v>1</c:v>
              </c:pt>
              <c:pt idx="8">
                <c:v>2</c:v>
              </c:pt>
              <c:pt idx="9">
                <c:v>3</c:v>
              </c:pt>
              <c:pt idx="10">
                <c:v>4</c:v>
              </c:pt>
              <c:pt idx="11">
                <c:v>5</c:v>
              </c:pt>
              <c:pt idx="12">
                <c:v>6</c:v>
              </c:pt>
              <c:pt idx="13">
                <c:v>7</c:v>
              </c:pt>
              <c:pt idx="14">
                <c:v>8</c:v>
              </c:pt>
              <c:pt idx="15">
                <c:v>9</c:v>
              </c:pt>
              <c:pt idx="16">
                <c:v>10</c:v>
              </c:pt>
              <c:pt idx="17">
                <c:v>11</c:v>
              </c:pt>
            </c:numLit>
          </c:cat>
          <c:val>
            <c:numLit>
              <c:formatCode>General</c:formatCode>
              <c:ptCount val="18"/>
              <c:pt idx="0">
                <c:v>0</c:v>
              </c:pt>
              <c:pt idx="1">
                <c:v>1025</c:v>
              </c:pt>
              <c:pt idx="2">
                <c:v>1079</c:v>
              </c:pt>
              <c:pt idx="3">
                <c:v>1081</c:v>
              </c:pt>
              <c:pt idx="4">
                <c:v>1094</c:v>
              </c:pt>
              <c:pt idx="5">
                <c:v>1096</c:v>
              </c:pt>
              <c:pt idx="6">
                <c:v>1065</c:v>
              </c:pt>
              <c:pt idx="7">
                <c:v>1103</c:v>
              </c:pt>
              <c:pt idx="8">
                <c:v>1148</c:v>
              </c:pt>
              <c:pt idx="9">
                <c:v>1217</c:v>
              </c:pt>
              <c:pt idx="10">
                <c:v>1256</c:v>
              </c:pt>
              <c:pt idx="11">
                <c:v>1322</c:v>
              </c:pt>
              <c:pt idx="12">
                <c:v>1287</c:v>
              </c:pt>
              <c:pt idx="13">
                <c:v>1317</c:v>
              </c:pt>
              <c:pt idx="14">
                <c:v>1409</c:v>
              </c:pt>
              <c:pt idx="15">
                <c:v>1378</c:v>
              </c:pt>
              <c:pt idx="16">
                <c:v>1390</c:v>
              </c:pt>
              <c:pt idx="17">
                <c:v>1534</c:v>
              </c:pt>
            </c:numLit>
          </c:val>
          <c:extLst>
            <c:ext xmlns:c16="http://schemas.microsoft.com/office/drawing/2014/chart" uri="{C3380CC4-5D6E-409C-BE32-E72D297353CC}">
              <c16:uniqueId val="{00000000-FFFC-49BC-84F1-514DC4571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497920"/>
        <c:axId val="106541056"/>
      </c:barChart>
      <c:catAx>
        <c:axId val="10649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541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5410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49792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Cudzoziemcy przebywający w AŚ i ZK w okresie od 30.06.97 do 30.11.1998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0</c:v>
              </c:pt>
              <c:pt idx="1">
                <c:v>7</c:v>
              </c:pt>
              <c:pt idx="2">
                <c:v>8</c:v>
              </c:pt>
              <c:pt idx="3">
                <c:v>9</c:v>
              </c:pt>
              <c:pt idx="4">
                <c:v>10</c:v>
              </c:pt>
              <c:pt idx="5">
                <c:v>11</c:v>
              </c:pt>
              <c:pt idx="6">
                <c:v>12</c:v>
              </c:pt>
              <c:pt idx="7">
                <c:v>1</c:v>
              </c:pt>
              <c:pt idx="8">
                <c:v>2</c:v>
              </c:pt>
              <c:pt idx="9">
                <c:v>3</c:v>
              </c:pt>
              <c:pt idx="10">
                <c:v>4</c:v>
              </c:pt>
              <c:pt idx="11">
                <c:v>5</c:v>
              </c:pt>
              <c:pt idx="12">
                <c:v>6</c:v>
              </c:pt>
              <c:pt idx="13">
                <c:v>7</c:v>
              </c:pt>
              <c:pt idx="14">
                <c:v>8</c:v>
              </c:pt>
              <c:pt idx="15">
                <c:v>9</c:v>
              </c:pt>
              <c:pt idx="16">
                <c:v>10</c:v>
              </c:pt>
              <c:pt idx="17">
                <c:v>11</c:v>
              </c:pt>
            </c:numLit>
          </c:cat>
          <c:val>
            <c:numLit>
              <c:formatCode>General</c:formatCode>
              <c:ptCount val="18"/>
              <c:pt idx="0">
                <c:v>0</c:v>
              </c:pt>
              <c:pt idx="1">
                <c:v>1025</c:v>
              </c:pt>
              <c:pt idx="2">
                <c:v>1079</c:v>
              </c:pt>
              <c:pt idx="3">
                <c:v>1081</c:v>
              </c:pt>
              <c:pt idx="4">
                <c:v>1094</c:v>
              </c:pt>
              <c:pt idx="5">
                <c:v>1096</c:v>
              </c:pt>
              <c:pt idx="6">
                <c:v>1065</c:v>
              </c:pt>
              <c:pt idx="7">
                <c:v>1103</c:v>
              </c:pt>
              <c:pt idx="8">
                <c:v>1148</c:v>
              </c:pt>
              <c:pt idx="9">
                <c:v>1217</c:v>
              </c:pt>
              <c:pt idx="10">
                <c:v>1256</c:v>
              </c:pt>
              <c:pt idx="11">
                <c:v>1322</c:v>
              </c:pt>
              <c:pt idx="12">
                <c:v>1287</c:v>
              </c:pt>
              <c:pt idx="13">
                <c:v>1317</c:v>
              </c:pt>
              <c:pt idx="14">
                <c:v>1409</c:v>
              </c:pt>
              <c:pt idx="15">
                <c:v>1378</c:v>
              </c:pt>
              <c:pt idx="16">
                <c:v>1390</c:v>
              </c:pt>
              <c:pt idx="17">
                <c:v>1534</c:v>
              </c:pt>
            </c:numLit>
          </c:val>
          <c:extLst>
            <c:ext xmlns:c16="http://schemas.microsoft.com/office/drawing/2014/chart" uri="{C3380CC4-5D6E-409C-BE32-E72D297353CC}">
              <c16:uniqueId val="{00000000-0E02-499D-BFDF-A92FFD3F3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577280"/>
        <c:axId val="106595840"/>
      </c:barChart>
      <c:catAx>
        <c:axId val="10657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595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5958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5772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Cudzoziemcy przebywający w AŚ i ZK w okresie od 31.07.97 do 31.12.1998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0</c:v>
              </c:pt>
              <c:pt idx="1">
                <c:v>7</c:v>
              </c:pt>
              <c:pt idx="2">
                <c:v>8</c:v>
              </c:pt>
              <c:pt idx="3">
                <c:v>9</c:v>
              </c:pt>
              <c:pt idx="4">
                <c:v>10</c:v>
              </c:pt>
              <c:pt idx="5">
                <c:v>11</c:v>
              </c:pt>
              <c:pt idx="6">
                <c:v>12</c:v>
              </c:pt>
              <c:pt idx="7">
                <c:v>1</c:v>
              </c:pt>
              <c:pt idx="8">
                <c:v>2</c:v>
              </c:pt>
              <c:pt idx="9">
                <c:v>3</c:v>
              </c:pt>
              <c:pt idx="10">
                <c:v>4</c:v>
              </c:pt>
              <c:pt idx="11">
                <c:v>5</c:v>
              </c:pt>
              <c:pt idx="12">
                <c:v>6</c:v>
              </c:pt>
              <c:pt idx="13">
                <c:v>7</c:v>
              </c:pt>
              <c:pt idx="14">
                <c:v>8</c:v>
              </c:pt>
              <c:pt idx="15">
                <c:v>9</c:v>
              </c:pt>
              <c:pt idx="16">
                <c:v>10</c:v>
              </c:pt>
              <c:pt idx="17">
                <c:v>11</c:v>
              </c:pt>
            </c:numLit>
          </c:cat>
          <c:val>
            <c:numLit>
              <c:formatCode>General</c:formatCode>
              <c:ptCount val="18"/>
              <c:pt idx="0">
                <c:v>0</c:v>
              </c:pt>
              <c:pt idx="1">
                <c:v>1025</c:v>
              </c:pt>
              <c:pt idx="2">
                <c:v>1079</c:v>
              </c:pt>
              <c:pt idx="3">
                <c:v>1081</c:v>
              </c:pt>
              <c:pt idx="4">
                <c:v>1094</c:v>
              </c:pt>
              <c:pt idx="5">
                <c:v>1096</c:v>
              </c:pt>
              <c:pt idx="6">
                <c:v>1065</c:v>
              </c:pt>
              <c:pt idx="7">
                <c:v>1103</c:v>
              </c:pt>
              <c:pt idx="8">
                <c:v>1148</c:v>
              </c:pt>
              <c:pt idx="9">
                <c:v>1217</c:v>
              </c:pt>
              <c:pt idx="10">
                <c:v>1256</c:v>
              </c:pt>
              <c:pt idx="11">
                <c:v>1322</c:v>
              </c:pt>
              <c:pt idx="12">
                <c:v>1287</c:v>
              </c:pt>
              <c:pt idx="13">
                <c:v>1317</c:v>
              </c:pt>
              <c:pt idx="14">
                <c:v>1409</c:v>
              </c:pt>
              <c:pt idx="15">
                <c:v>1378</c:v>
              </c:pt>
              <c:pt idx="16">
                <c:v>1390</c:v>
              </c:pt>
              <c:pt idx="17">
                <c:v>1534</c:v>
              </c:pt>
            </c:numLit>
          </c:val>
          <c:extLst>
            <c:ext xmlns:c16="http://schemas.microsoft.com/office/drawing/2014/chart" uri="{C3380CC4-5D6E-409C-BE32-E72D297353CC}">
              <c16:uniqueId val="{00000000-8E2C-4242-B5EA-E6104C229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611840"/>
        <c:axId val="106613760"/>
      </c:barChart>
      <c:catAx>
        <c:axId val="10661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613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61376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6118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0"/>
      <c:rotY val="0"/>
      <c:rAngAx val="0"/>
      <c:perspective val="0"/>
    </c:view3D>
    <c:floor>
      <c:thickness val="0"/>
      <c:spPr>
        <a:solidFill>
          <a:srgbClr val="FFC000"/>
        </a:solidFill>
        <a:scene3d>
          <a:camera prst="orthographicFront"/>
          <a:lightRig rig="threePt" dir="t"/>
        </a:scene3d>
        <a:sp3d>
          <a:bevelT w="165100" prst="coolSlant"/>
          <a:bevelB w="165100" prst="coolSlant"/>
          <a:contourClr>
            <a:srgbClr val="000000"/>
          </a:contourClr>
        </a:sp3d>
      </c:spPr>
    </c:floor>
    <c:sideWall>
      <c:thickness val="0"/>
      <c:spPr>
        <a:noFill/>
        <a:ln w="12700">
          <a:noFill/>
          <a:prstDash val="solid"/>
        </a:ln>
      </c:spPr>
    </c:sideWall>
    <c:backWall>
      <c:thickness val="0"/>
      <c:spPr>
        <a:noFill/>
        <a:ln w="12700">
          <a:noFill/>
          <a:prstDash val="solid"/>
        </a:ln>
      </c:spPr>
    </c:backWall>
    <c:plotArea>
      <c:layout>
        <c:manualLayout>
          <c:layoutTarget val="inner"/>
          <c:xMode val="edge"/>
          <c:yMode val="edge"/>
          <c:x val="9.0775988286969728E-2"/>
          <c:y val="6.2137649460484085E-2"/>
          <c:w val="0.88872620790629553"/>
          <c:h val="0.8092391367745698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 prstMaterial="metal">
              <a:bevelT w="165100" prst="coolSlant"/>
              <a:contourClr>
                <a:srgbClr val="000000"/>
              </a:contourClr>
            </a:sp3d>
          </c:spPr>
          <c:invertIfNegative val="0"/>
          <c:dLbls>
            <c:dLbl>
              <c:idx val="11"/>
              <c:layout>
                <c:manualLayout>
                  <c:x val="0"/>
                  <c:y val="-1.092896174863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BE-447B-AD1E-33B64510B977}"/>
                </c:ext>
              </c:extLst>
            </c:dLbl>
            <c:dLbl>
              <c:idx val="12"/>
              <c:layout>
                <c:manualLayout>
                  <c:x val="0"/>
                  <c:y val="-3.64298724954491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BE-447B-AD1E-33B64510B9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[1]Arkusz26!$B$62:$B$74</c:f>
              <c:numCache>
                <c:formatCode>General</c:formatCode>
                <c:ptCount val="13"/>
                <c:pt idx="0">
                  <c:v>12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[1]Arkusz26!$C$62:$C$74</c:f>
              <c:numCache>
                <c:formatCode>General</c:formatCode>
                <c:ptCount val="13"/>
                <c:pt idx="0">
                  <c:v>1267</c:v>
                </c:pt>
                <c:pt idx="1">
                  <c:v>1261</c:v>
                </c:pt>
                <c:pt idx="2">
                  <c:v>1276</c:v>
                </c:pt>
                <c:pt idx="3">
                  <c:v>1308</c:v>
                </c:pt>
                <c:pt idx="4">
                  <c:v>1340</c:v>
                </c:pt>
                <c:pt idx="5">
                  <c:v>1381</c:v>
                </c:pt>
                <c:pt idx="6">
                  <c:v>1396</c:v>
                </c:pt>
                <c:pt idx="7">
                  <c:v>1416</c:v>
                </c:pt>
                <c:pt idx="8">
                  <c:v>1459</c:v>
                </c:pt>
                <c:pt idx="9">
                  <c:v>1466</c:v>
                </c:pt>
                <c:pt idx="10">
                  <c:v>1578</c:v>
                </c:pt>
                <c:pt idx="11">
                  <c:v>1657</c:v>
                </c:pt>
                <c:pt idx="12">
                  <c:v>1741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BE-447B-AD1E-33B64510B9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06646912"/>
        <c:axId val="106677760"/>
        <c:axId val="0"/>
      </c:bar3DChart>
      <c:catAx>
        <c:axId val="106646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 sz="1100"/>
                  <a:t>miesiąc</a:t>
                </a:r>
              </a:p>
            </c:rich>
          </c:tx>
          <c:layout>
            <c:manualLayout>
              <c:xMode val="edge"/>
              <c:yMode val="edge"/>
              <c:x val="0.48365056124947947"/>
              <c:y val="0.93387681159420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67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677760"/>
        <c:scaling>
          <c:orientation val="minMax"/>
          <c:max val="1200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layout>
            <c:manualLayout>
              <c:xMode val="edge"/>
              <c:yMode val="edge"/>
              <c:x val="8.7847730600292828E-3"/>
              <c:y val="0.453804347826086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646912"/>
        <c:crosses val="autoZero"/>
        <c:crossBetween val="between"/>
        <c:majorUnit val="100"/>
      </c:valAx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ln>
      <a:noFill/>
    </a:ln>
    <a:scene3d>
      <a:camera prst="orthographicFront"/>
      <a:lightRig rig="threePt" dir="t"/>
    </a:scene3d>
    <a:sp3d>
      <a:bevelT w="165100" prst="coolSlant"/>
      <a:bevelB w="165100" prst="coolSlant"/>
    </a:sp3d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30.11.1995 do 30.04.1997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CA-4967-975A-2EC68D577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911616"/>
        <c:axId val="106918272"/>
      </c:lineChart>
      <c:catAx>
        <c:axId val="106911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918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6918272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9116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30.11.1995 do 30.04.1997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A04-4E21-AC51-637A63978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925440"/>
        <c:axId val="106948480"/>
      </c:lineChart>
      <c:catAx>
        <c:axId val="10692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9484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948480"/>
        <c:scaling>
          <c:orientation val="minMax"/>
          <c:min val="4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9254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31.10.1997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CACF-40EC-8EBB-52009B125A28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CF-40EC-8EBB-52009B125A28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CACF-40EC-8EBB-52009B125A2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30.11.1995 do 30.04.1997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88D-42D4-952A-D96B7A639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096896"/>
        <c:axId val="104099200"/>
      </c:lineChart>
      <c:catAx>
        <c:axId val="10409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099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4099200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0968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30.11.1995 do 30.04.1997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AB8-4D1A-82F4-C39B1E305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114816"/>
        <c:axId val="107041920"/>
      </c:lineChart>
      <c:catAx>
        <c:axId val="10411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70419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041920"/>
        <c:scaling>
          <c:orientation val="minMax"/>
          <c:min val="4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1148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29.12.1995 do 30.05.1997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3A-4E6E-818D-5A7D194A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073920"/>
        <c:axId val="107076224"/>
      </c:lineChart>
      <c:catAx>
        <c:axId val="10707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7076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076224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70739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29.12.1995 do 30.05.1997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3F0-4380-8D38-649B02338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993536"/>
        <c:axId val="106996096"/>
      </c:lineChart>
      <c:catAx>
        <c:axId val="106993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9960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6996096"/>
        <c:scaling>
          <c:orientation val="minMax"/>
          <c:min val="4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69935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29.12.1995 do 30.05.1997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481-4619-82B6-230D992A3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007360"/>
        <c:axId val="107091840"/>
      </c:lineChart>
      <c:catAx>
        <c:axId val="107007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7091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091840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700736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29.12.1995 do 30.05.1997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F2E-4DE7-89AA-EA3B218D7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140224"/>
        <c:axId val="107142528"/>
      </c:lineChart>
      <c:catAx>
        <c:axId val="107140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71425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142528"/>
        <c:scaling>
          <c:orientation val="minMax"/>
          <c:min val="4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714022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31.01.1996 do 30.06.1997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A1F-4B1D-A4DB-3A36CEEEB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158144"/>
        <c:axId val="107197568"/>
      </c:lineChart>
      <c:catAx>
        <c:axId val="10715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7197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197568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71581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31.01.1996 do 30.06.1997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3D9-4EBA-BF37-0894DDE29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291008"/>
        <c:axId val="107293312"/>
      </c:lineChart>
      <c:catAx>
        <c:axId val="107291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72933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293312"/>
        <c:scaling>
          <c:orientation val="minMax"/>
          <c:min val="4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729100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31.01.1996 do 30.06.1997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A66-4872-86CB-2767EEC75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313024"/>
        <c:axId val="107319680"/>
      </c:lineChart>
      <c:catAx>
        <c:axId val="10731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7319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07319680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731302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31.01.1996 do 30.06.1997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52E-41B7-B4B3-53531C59B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343232"/>
        <c:axId val="107251584"/>
      </c:lineChart>
      <c:catAx>
        <c:axId val="10734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72515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7251584"/>
        <c:scaling>
          <c:orientation val="minMax"/>
          <c:min val="4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73432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31.10.1997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9BBE-40E1-91A3-DE1BD19FE8A1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BE-40E1-91A3-DE1BD19FE8A1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13634</c:v>
              </c:pt>
              <c:pt idx="1">
                <c:v>44733</c:v>
              </c:pt>
              <c:pt idx="2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9BBE-40E1-91A3-DE1BD19FE8A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29.03.1996 do 29.08.1997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4FB-4423-8DDA-B61613291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92896"/>
        <c:axId val="120995200"/>
      </c:lineChart>
      <c:catAx>
        <c:axId val="120992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0995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0995200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09928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29.03.1996 do 29.08.1997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DBA-4011-905B-72649B9A9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10816"/>
        <c:axId val="121042048"/>
      </c:lineChart>
      <c:catAx>
        <c:axId val="12101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0420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1042048"/>
        <c:scaling>
          <c:orientation val="minMax"/>
          <c:min val="4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0108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29.03.1996 do 29.08.1997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3D9-4AA8-84FB-5F261C681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38880"/>
        <c:axId val="120941184"/>
      </c:lineChart>
      <c:catAx>
        <c:axId val="120938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0941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0941184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09388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29.03.1996 do 29.08.1997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577-4CEF-847F-1C303A812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77280"/>
        <c:axId val="121123200"/>
      </c:lineChart>
      <c:catAx>
        <c:axId val="12097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1232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1123200"/>
        <c:scaling>
          <c:orientation val="minMax"/>
          <c:min val="4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097728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30.04.1996 do 30.09.1997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D81-4D98-B760-6D9E8A91D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134464"/>
        <c:axId val="121157504"/>
      </c:lineChart>
      <c:catAx>
        <c:axId val="121134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157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1157504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1344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30.04.1996 do 30.09.1997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FFC-420B-9BBF-08C109CBB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74816"/>
        <c:axId val="121077120"/>
      </c:lineChart>
      <c:catAx>
        <c:axId val="12107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0771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1077120"/>
        <c:scaling>
          <c:orientation val="minMax"/>
          <c:min val="4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0748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30.04.1996 do 30.09.1997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253-42E3-96EF-61437604A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88640"/>
        <c:axId val="3081344"/>
      </c:lineChart>
      <c:catAx>
        <c:axId val="121088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30813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81344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0886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30.04.1996 do 30.09.1997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AE2-4A1A-84DF-5703FA6FF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7440"/>
        <c:axId val="3119744"/>
      </c:lineChart>
      <c:catAx>
        <c:axId val="3117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31197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119744"/>
        <c:scaling>
          <c:orientation val="minMax"/>
          <c:min val="4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31174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31.05.1996 do 31.10.1997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B6A-4A7B-9DC5-33DE1BE93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03264"/>
        <c:axId val="121414016"/>
      </c:lineChart>
      <c:catAx>
        <c:axId val="121403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414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1414016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4032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31.05.1996 do 31.10.1997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632-457A-85A0-8A6E74904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21184"/>
        <c:axId val="3155840"/>
      </c:lineChart>
      <c:catAx>
        <c:axId val="121421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31558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155840"/>
        <c:scaling>
          <c:orientation val="minMax"/>
          <c:min val="4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4211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30.04.1997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0240-4301-BB82-2AE1A585EB91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40-4301-BB82-2AE1A585EB91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SK</c:v>
              </c:pt>
              <c:pt idx="1">
                <c:v>UK</c:v>
              </c:pt>
            </c:strLit>
          </c:cat>
          <c:val>
            <c:numLit>
              <c:formatCode>General</c:formatCode>
              <c:ptCount val="3"/>
              <c:pt idx="0">
                <c:v>890</c:v>
              </c:pt>
              <c:pt idx="1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0240-4301-BB82-2AE1A585EB9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31.10.1997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6782-4B15-9F3C-FC88935FE8A1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782-4B15-9F3C-FC88935FE8A1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6782-4B15-9F3C-FC88935FE8A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31.05.1996 do 31.10.1997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2B0-4BF4-B8AB-30CE9E73D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7840"/>
        <c:axId val="3190144"/>
      </c:lineChart>
      <c:catAx>
        <c:axId val="318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3190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90144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31878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31.05.1996 do 31.10.1997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CD9-42A3-8968-A888DDF2E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40896"/>
        <c:axId val="121459840"/>
      </c:lineChart>
      <c:catAx>
        <c:axId val="12144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4598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1459840"/>
        <c:scaling>
          <c:orientation val="minMax"/>
          <c:min val="4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44089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31.07.1996 do 31.12.1997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9BA-4B85-BD33-F4EA7E7AF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95936"/>
        <c:axId val="121498240"/>
      </c:lineChart>
      <c:catAx>
        <c:axId val="121495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498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1498240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4959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31.07.1996 do 31.12.1997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253-460D-BDDD-3A74DD583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558912"/>
        <c:axId val="121565568"/>
      </c:lineChart>
      <c:catAx>
        <c:axId val="12155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5655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1565568"/>
        <c:scaling>
          <c:orientation val="minMax"/>
          <c:min val="4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5589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30.08.1996 do 30.01.1998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4B8-44BA-A4BE-1FE945654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572736"/>
        <c:axId val="121595776"/>
      </c:lineChart>
      <c:catAx>
        <c:axId val="121572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595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1595776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5727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30.08.1996 do 30.01.1998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E6C-4263-AE28-2FA13A83A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635968"/>
        <c:axId val="121638272"/>
      </c:lineChart>
      <c:catAx>
        <c:axId val="121635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6382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1638272"/>
        <c:scaling>
          <c:orientation val="minMax"/>
          <c:min val="4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6359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30.08.1996 do 30.01.1998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C3E-4B02-BC94-F89568E48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649792"/>
        <c:axId val="121693312"/>
      </c:lineChart>
      <c:catAx>
        <c:axId val="12164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69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1693312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6497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30.08.1996 do 30.01.1998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E21-4A5B-857A-A6B8C9C38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799040"/>
        <c:axId val="121801344"/>
      </c:lineChart>
      <c:catAx>
        <c:axId val="121799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8013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1801344"/>
        <c:scaling>
          <c:orientation val="minMax"/>
          <c:min val="4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7990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31.12.1996 do 29.05.1998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4B-4D00-8A4A-6643BA3D9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33344"/>
        <c:axId val="121844096"/>
      </c:lineChart>
      <c:catAx>
        <c:axId val="121833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84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1844096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83334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31.12.1996 do 29.05.1998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FDA-4757-A098-B98455858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63552"/>
        <c:axId val="121886592"/>
      </c:lineChart>
      <c:catAx>
        <c:axId val="121863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8865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1886592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8635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28.11.1997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31B1-4238-9EF5-FED13F496E64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B1-4238-9EF5-FED13F496E6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13634</c:v>
              </c:pt>
              <c:pt idx="1">
                <c:v>44733</c:v>
              </c:pt>
              <c:pt idx="2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31B1-4238-9EF5-FED13F496E6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31.12.1996 do 29.05.1998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28.4</c:v>
              </c:pt>
              <c:pt idx="1">
                <c:v>26.6</c:v>
              </c:pt>
              <c:pt idx="2">
                <c:v>26.2</c:v>
              </c:pt>
              <c:pt idx="3">
                <c:v>27.4</c:v>
              </c:pt>
              <c:pt idx="4">
                <c:v>27.6</c:v>
              </c:pt>
              <c:pt idx="5">
                <c:v>27.6</c:v>
              </c:pt>
              <c:pt idx="6">
                <c:v>28.3</c:v>
              </c:pt>
              <c:pt idx="7">
                <c:v>28.3</c:v>
              </c:pt>
              <c:pt idx="8">
                <c:v>29.2</c:v>
              </c:pt>
              <c:pt idx="9">
                <c:v>29.5</c:v>
              </c:pt>
              <c:pt idx="10">
                <c:v>29.3</c:v>
              </c:pt>
              <c:pt idx="11">
                <c:v>27.8</c:v>
              </c:pt>
              <c:pt idx="12">
                <c:v>26.1</c:v>
              </c:pt>
              <c:pt idx="13">
                <c:v>25.8</c:v>
              </c:pt>
              <c:pt idx="14">
                <c:v>25.2</c:v>
              </c:pt>
              <c:pt idx="15">
                <c:v>25.2</c:v>
              </c:pt>
              <c:pt idx="16">
                <c:v>25.7</c:v>
              </c:pt>
              <c:pt idx="17">
                <c:v>25.7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DA-4252-8822-128F6FB71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922688"/>
        <c:axId val="121924992"/>
      </c:lineChart>
      <c:catAx>
        <c:axId val="12192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924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1924992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9226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Wskażnik bezrobocia skazanych w okresie od 31.12.1996 do 29.05.1998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46.4</c:v>
              </c:pt>
              <c:pt idx="1">
                <c:v>48</c:v>
              </c:pt>
              <c:pt idx="2">
                <c:v>48.5</c:v>
              </c:pt>
              <c:pt idx="3">
                <c:v>47.6</c:v>
              </c:pt>
              <c:pt idx="4">
                <c:v>48.1</c:v>
              </c:pt>
              <c:pt idx="5">
                <c:v>47.6</c:v>
              </c:pt>
              <c:pt idx="6">
                <c:v>47</c:v>
              </c:pt>
              <c:pt idx="7">
                <c:v>45.7</c:v>
              </c:pt>
              <c:pt idx="8">
                <c:v>45.6</c:v>
              </c:pt>
              <c:pt idx="9">
                <c:v>44.5</c:v>
              </c:pt>
              <c:pt idx="10">
                <c:v>44.5</c:v>
              </c:pt>
              <c:pt idx="11">
                <c:v>45.8</c:v>
              </c:pt>
              <c:pt idx="12">
                <c:v>46.6</c:v>
              </c:pt>
              <c:pt idx="13">
                <c:v>42.6</c:v>
              </c:pt>
              <c:pt idx="14">
                <c:v>42.7</c:v>
              </c:pt>
              <c:pt idx="15">
                <c:v>42.3</c:v>
              </c:pt>
              <c:pt idx="16">
                <c:v>41.2</c:v>
              </c:pt>
              <c:pt idx="17">
                <c:v>41.8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6E3-481E-A2BB-93C8A00A2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944704"/>
        <c:axId val="121971840"/>
      </c:lineChart>
      <c:catAx>
        <c:axId val="121944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9718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21971840"/>
        <c:scaling>
          <c:orientation val="minMax"/>
          <c:min val="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9447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30.06.1997 do 30.11.1998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11498</c:v>
              </c:pt>
              <c:pt idx="1">
                <c:v>11615</c:v>
              </c:pt>
              <c:pt idx="2">
                <c:v>11661</c:v>
              </c:pt>
              <c:pt idx="3">
                <c:v>11829</c:v>
              </c:pt>
              <c:pt idx="4">
                <c:v>11707</c:v>
              </c:pt>
              <c:pt idx="5">
                <c:v>11299</c:v>
              </c:pt>
              <c:pt idx="6">
                <c:v>11326</c:v>
              </c:pt>
              <c:pt idx="7">
                <c:v>11334</c:v>
              </c:pt>
              <c:pt idx="8">
                <c:v>11467</c:v>
              </c:pt>
              <c:pt idx="9">
                <c:v>11230</c:v>
              </c:pt>
              <c:pt idx="10">
                <c:v>11350</c:v>
              </c:pt>
              <c:pt idx="11">
                <c:v>11317</c:v>
              </c:pt>
              <c:pt idx="12">
                <c:v>11250</c:v>
              </c:pt>
              <c:pt idx="13">
                <c:v>11397</c:v>
              </c:pt>
              <c:pt idx="14">
                <c:v>11457</c:v>
              </c:pt>
              <c:pt idx="15">
                <c:v>11472</c:v>
              </c:pt>
              <c:pt idx="16">
                <c:v>11391</c:v>
              </c:pt>
              <c:pt idx="17">
                <c:v>10952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3C-4D6E-ABF5-514820E9A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936896"/>
        <c:axId val="122076160"/>
      </c:lineChart>
      <c:catAx>
        <c:axId val="12193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076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2076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19368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Zatrudnienie odpłatne osadzonych w okresie od 30.06.1997 do 30.11.1998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11498</c:v>
              </c:pt>
              <c:pt idx="1">
                <c:v>11615</c:v>
              </c:pt>
              <c:pt idx="2">
                <c:v>11661</c:v>
              </c:pt>
              <c:pt idx="3">
                <c:v>11829</c:v>
              </c:pt>
              <c:pt idx="4">
                <c:v>11707</c:v>
              </c:pt>
              <c:pt idx="5">
                <c:v>11299</c:v>
              </c:pt>
              <c:pt idx="6">
                <c:v>11326</c:v>
              </c:pt>
              <c:pt idx="7">
                <c:v>11334</c:v>
              </c:pt>
              <c:pt idx="8">
                <c:v>11467</c:v>
              </c:pt>
              <c:pt idx="9">
                <c:v>11230</c:v>
              </c:pt>
              <c:pt idx="10">
                <c:v>11350</c:v>
              </c:pt>
              <c:pt idx="11">
                <c:v>11317</c:v>
              </c:pt>
              <c:pt idx="12">
                <c:v>11250</c:v>
              </c:pt>
              <c:pt idx="13">
                <c:v>11397</c:v>
              </c:pt>
              <c:pt idx="14">
                <c:v>11457</c:v>
              </c:pt>
              <c:pt idx="15">
                <c:v>11472</c:v>
              </c:pt>
              <c:pt idx="16">
                <c:v>11391</c:v>
              </c:pt>
              <c:pt idx="17">
                <c:v>10952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C0B-444A-B15E-5B60C8655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088448"/>
        <c:axId val="122184448"/>
      </c:lineChart>
      <c:catAx>
        <c:axId val="122088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184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2184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08844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58307210031349"/>
          <c:y val="7.6811405855822523E-2"/>
          <c:w val="0.87460815047023865"/>
          <c:h val="0.7985199908263894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00"/>
              </a:solidFill>
              <a:ln w="15875">
                <a:solidFill>
                  <a:srgbClr val="FF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cat>
            <c:numRef>
              <c:f>[1]Arkusz30!$B$55:$B$72</c:f>
              <c:numCache>
                <c:formatCode>General</c:formatCode>
                <c:ptCount val="18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</c:numCache>
            </c:numRef>
          </c:cat>
          <c:val>
            <c:numRef>
              <c:f>[1]Arkusz30!$C$55:$C$72</c:f>
              <c:numCache>
                <c:formatCode>General</c:formatCode>
                <c:ptCount val="18"/>
                <c:pt idx="0">
                  <c:v>10421</c:v>
                </c:pt>
                <c:pt idx="1">
                  <c:v>9969</c:v>
                </c:pt>
                <c:pt idx="2">
                  <c:v>10127</c:v>
                </c:pt>
                <c:pt idx="3">
                  <c:v>10431</c:v>
                </c:pt>
                <c:pt idx="4">
                  <c:v>10652</c:v>
                </c:pt>
                <c:pt idx="5">
                  <c:v>10822</c:v>
                </c:pt>
                <c:pt idx="6">
                  <c:v>11072</c:v>
                </c:pt>
                <c:pt idx="7">
                  <c:v>11668</c:v>
                </c:pt>
                <c:pt idx="8">
                  <c:v>12360</c:v>
                </c:pt>
                <c:pt idx="9">
                  <c:v>12803</c:v>
                </c:pt>
                <c:pt idx="10">
                  <c:v>13708</c:v>
                </c:pt>
                <c:pt idx="11">
                  <c:v>14619</c:v>
                </c:pt>
                <c:pt idx="12">
                  <c:v>15356</c:v>
                </c:pt>
                <c:pt idx="13">
                  <c:v>16400</c:v>
                </c:pt>
                <c:pt idx="14">
                  <c:v>17039</c:v>
                </c:pt>
                <c:pt idx="15">
                  <c:v>17856</c:v>
                </c:pt>
                <c:pt idx="16">
                  <c:v>17868</c:v>
                </c:pt>
                <c:pt idx="17">
                  <c:v>18202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41C-4BB2-8304-346E253FC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192640"/>
        <c:axId val="122206464"/>
      </c:lineChart>
      <c:catAx>
        <c:axId val="12219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layout>
            <c:manualLayout>
              <c:xMode val="edge"/>
              <c:yMode val="edge"/>
              <c:x val="0.47805642633230438"/>
              <c:y val="0.935455349248452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206464"/>
        <c:crossesAt val="9000"/>
        <c:auto val="0"/>
        <c:lblAlgn val="ctr"/>
        <c:lblOffset val="100"/>
        <c:tickLblSkip val="1"/>
        <c:tickMarkSkip val="1"/>
        <c:noMultiLvlLbl val="0"/>
      </c:catAx>
      <c:valAx>
        <c:axId val="122206464"/>
        <c:scaling>
          <c:orientation val="minMax"/>
          <c:max val="22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layout>
            <c:manualLayout>
              <c:xMode val="edge"/>
              <c:yMode val="edge"/>
              <c:x val="7.8369905956119524E-3"/>
              <c:y val="0.4641909814323608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192640"/>
        <c:crosses val="autoZero"/>
        <c:crossBetween val="midCat"/>
        <c:majorUnit val="2000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12700">
      <a:solidFill>
        <a:srgbClr val="000000"/>
      </a:solidFill>
      <a:prstDash val="solid"/>
    </a:ln>
    <a:scene3d>
      <a:camera prst="orthographicFront"/>
      <a:lightRig rig="threePt" dir="t"/>
    </a:scene3d>
    <a:sp3d>
      <a:bevelT w="165100" prst="coolSlant"/>
      <a:bevelB w="165100" prst="coolSlant"/>
    </a:sp3d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01.01.96 r  do  31.10.97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#ADR!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0B2-4C68-BC95-26524DEFFB08}"/>
            </c:ext>
          </c:extLst>
        </c:ser>
        <c:ser>
          <c:idx val="0"/>
          <c:order val="1"/>
          <c:tx>
            <c:v>#ADR!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0B2-4C68-BC95-26524DEFF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2276864"/>
        <c:axId val="122282752"/>
        <c:axId val="122078080"/>
      </c:line3DChart>
      <c:catAx>
        <c:axId val="1222768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282752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22282752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276864"/>
        <c:crosses val="autoZero"/>
        <c:crossBetween val="midCat"/>
        <c:majorUnit val="2"/>
      </c:valAx>
      <c:serAx>
        <c:axId val="122078080"/>
        <c:scaling>
          <c:orientation val="minMax"/>
        </c:scaling>
        <c:delete val="1"/>
        <c:axPos val="b"/>
        <c:majorTickMark val="out"/>
        <c:minorTickMark val="none"/>
        <c:tickLblPos val="none"/>
        <c:crossAx val="122282752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01.01.96 r  do  31.10.97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#ADR!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F05-4F38-99BD-FAA74E9DE0AC}"/>
            </c:ext>
          </c:extLst>
        </c:ser>
        <c:ser>
          <c:idx val="0"/>
          <c:order val="1"/>
          <c:tx>
            <c:v>#ADR!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0F05-4F38-99BD-FAA74E9DE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2412032"/>
        <c:axId val="122417920"/>
        <c:axId val="122080320"/>
      </c:line3DChart>
      <c:catAx>
        <c:axId val="1224120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417920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22417920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412032"/>
        <c:crosses val="autoZero"/>
        <c:crossBetween val="midCat"/>
        <c:majorUnit val="2"/>
      </c:valAx>
      <c:serAx>
        <c:axId val="122080320"/>
        <c:scaling>
          <c:orientation val="minMax"/>
        </c:scaling>
        <c:delete val="1"/>
        <c:axPos val="b"/>
        <c:majorTickMark val="out"/>
        <c:minorTickMark val="none"/>
        <c:tickLblPos val="none"/>
        <c:crossAx val="122417920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30.06.1997 do 30.11.1998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25.9</c:v>
              </c:pt>
              <c:pt idx="1">
                <c:v>26.2</c:v>
              </c:pt>
              <c:pt idx="2">
                <c:v>26.3</c:v>
              </c:pt>
              <c:pt idx="3">
                <c:v>26.7</c:v>
              </c:pt>
              <c:pt idx="4">
                <c:v>25.9</c:v>
              </c:pt>
              <c:pt idx="5">
                <c:v>24.9</c:v>
              </c:pt>
              <c:pt idx="6">
                <c:v>24.4</c:v>
              </c:pt>
              <c:pt idx="7">
                <c:v>23.7</c:v>
              </c:pt>
              <c:pt idx="8">
                <c:v>23.6</c:v>
              </c:pt>
              <c:pt idx="9">
                <c:v>23.1</c:v>
              </c:pt>
              <c:pt idx="10">
                <c:v>23.3</c:v>
              </c:pt>
              <c:pt idx="11">
                <c:v>23.1</c:v>
              </c:pt>
              <c:pt idx="12">
                <c:v>22.8</c:v>
              </c:pt>
              <c:pt idx="13">
                <c:v>22.8</c:v>
              </c:pt>
              <c:pt idx="14">
                <c:v>22.8</c:v>
              </c:pt>
              <c:pt idx="15">
                <c:v>22.4</c:v>
              </c:pt>
              <c:pt idx="16">
                <c:v>21.6</c:v>
              </c:pt>
              <c:pt idx="17">
                <c:v>20.8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952-40AE-84B1-E621706EF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451072"/>
        <c:axId val="122453376"/>
      </c:lineChart>
      <c:catAx>
        <c:axId val="122451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453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2453376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45107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Wskaźnik bezrobocia skazanych w okresie od 30.06.1997 do 30.11.1998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36.700000000000003</c:v>
              </c:pt>
              <c:pt idx="1">
                <c:v>39.1</c:v>
              </c:pt>
              <c:pt idx="2">
                <c:v>39.200000000000003</c:v>
              </c:pt>
              <c:pt idx="3">
                <c:v>38.800000000000004</c:v>
              </c:pt>
              <c:pt idx="4">
                <c:v>39.800000000000004</c:v>
              </c:pt>
              <c:pt idx="5">
                <c:v>42.2</c:v>
              </c:pt>
              <c:pt idx="6">
                <c:v>41.4</c:v>
              </c:pt>
              <c:pt idx="7">
                <c:v>41.3</c:v>
              </c:pt>
              <c:pt idx="8">
                <c:v>41.8</c:v>
              </c:pt>
              <c:pt idx="9">
                <c:v>42.7</c:v>
              </c:pt>
              <c:pt idx="10">
                <c:v>41.7</c:v>
              </c:pt>
              <c:pt idx="11">
                <c:v>42.2</c:v>
              </c:pt>
              <c:pt idx="12">
                <c:v>42.7</c:v>
              </c:pt>
              <c:pt idx="13">
                <c:v>42.7</c:v>
              </c:pt>
              <c:pt idx="14">
                <c:v>43.3</c:v>
              </c:pt>
              <c:pt idx="15">
                <c:v>43.1</c:v>
              </c:pt>
              <c:pt idx="16">
                <c:v>44.3</c:v>
              </c:pt>
              <c:pt idx="17">
                <c:v>45.5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CEF-4FB6-B9A5-E3DEC7C15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477184"/>
        <c:axId val="122492032"/>
      </c:lineChart>
      <c:catAx>
        <c:axId val="12247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492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2492032"/>
        <c:scaling>
          <c:orientation val="minMax"/>
          <c:min val="3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47718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Powszechność zatrudnienia skazanych i ukaranych w okresie od 30.06.1997 do 30.11.1998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25.9</c:v>
              </c:pt>
              <c:pt idx="1">
                <c:v>26.2</c:v>
              </c:pt>
              <c:pt idx="2">
                <c:v>26.3</c:v>
              </c:pt>
              <c:pt idx="3">
                <c:v>26.7</c:v>
              </c:pt>
              <c:pt idx="4">
                <c:v>25.9</c:v>
              </c:pt>
              <c:pt idx="5">
                <c:v>24.9</c:v>
              </c:pt>
              <c:pt idx="6">
                <c:v>24.4</c:v>
              </c:pt>
              <c:pt idx="7">
                <c:v>23.7</c:v>
              </c:pt>
              <c:pt idx="8">
                <c:v>23.6</c:v>
              </c:pt>
              <c:pt idx="9">
                <c:v>23.1</c:v>
              </c:pt>
              <c:pt idx="10">
                <c:v>23.3</c:v>
              </c:pt>
              <c:pt idx="11">
                <c:v>23.1</c:v>
              </c:pt>
              <c:pt idx="12">
                <c:v>22.8</c:v>
              </c:pt>
              <c:pt idx="13">
                <c:v>22.8</c:v>
              </c:pt>
              <c:pt idx="14">
                <c:v>22.8</c:v>
              </c:pt>
              <c:pt idx="15">
                <c:v>22.4</c:v>
              </c:pt>
              <c:pt idx="16">
                <c:v>21.6</c:v>
              </c:pt>
              <c:pt idx="17">
                <c:v>20.8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BD5-4334-87E3-F2ACFE106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536320"/>
        <c:axId val="122538624"/>
      </c:lineChart>
      <c:catAx>
        <c:axId val="12253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538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2538624"/>
        <c:scaling>
          <c:orientation val="minMax"/>
          <c:min val="2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5363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 28.11.1997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DEA0-4841-AF90-9A1DB55C3963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A0-4841-AF90-9A1DB55C3963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DEA0-4841-AF90-9A1DB55C396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Wskaźnik bezrobocia skazanych w okresie od 30.06.1997 do 30.11.1998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7</c:v>
              </c:pt>
              <c:pt idx="1">
                <c:v>8</c:v>
              </c:pt>
              <c:pt idx="2">
                <c:v>9</c:v>
              </c:pt>
              <c:pt idx="3">
                <c:v>10</c:v>
              </c:pt>
              <c:pt idx="4">
                <c:v>11</c:v>
              </c:pt>
              <c:pt idx="5">
                <c:v>12</c:v>
              </c:pt>
              <c:pt idx="6">
                <c:v>1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5</c:v>
              </c:pt>
              <c:pt idx="11">
                <c:v>6</c:v>
              </c:pt>
              <c:pt idx="12">
                <c:v>7</c:v>
              </c:pt>
              <c:pt idx="13">
                <c:v>8</c:v>
              </c:pt>
              <c:pt idx="14">
                <c:v>9</c:v>
              </c:pt>
              <c:pt idx="15">
                <c:v>10</c:v>
              </c:pt>
              <c:pt idx="16">
                <c:v>11</c:v>
              </c:pt>
              <c:pt idx="17">
                <c:v>12</c:v>
              </c:pt>
            </c:numLit>
          </c:cat>
          <c:val>
            <c:numLit>
              <c:formatCode>General</c:formatCode>
              <c:ptCount val="18"/>
              <c:pt idx="0">
                <c:v>36.700000000000003</c:v>
              </c:pt>
              <c:pt idx="1">
                <c:v>39.1</c:v>
              </c:pt>
              <c:pt idx="2">
                <c:v>39.200000000000003</c:v>
              </c:pt>
              <c:pt idx="3">
                <c:v>38.800000000000004</c:v>
              </c:pt>
              <c:pt idx="4">
                <c:v>39.800000000000004</c:v>
              </c:pt>
              <c:pt idx="5">
                <c:v>42.2</c:v>
              </c:pt>
              <c:pt idx="6">
                <c:v>41.4</c:v>
              </c:pt>
              <c:pt idx="7">
                <c:v>41.3</c:v>
              </c:pt>
              <c:pt idx="8">
                <c:v>41.8</c:v>
              </c:pt>
              <c:pt idx="9">
                <c:v>42.7</c:v>
              </c:pt>
              <c:pt idx="10">
                <c:v>41.7</c:v>
              </c:pt>
              <c:pt idx="11">
                <c:v>42.2</c:v>
              </c:pt>
              <c:pt idx="12">
                <c:v>42.7</c:v>
              </c:pt>
              <c:pt idx="13">
                <c:v>42.7</c:v>
              </c:pt>
              <c:pt idx="14">
                <c:v>43.3</c:v>
              </c:pt>
              <c:pt idx="15">
                <c:v>43.1</c:v>
              </c:pt>
              <c:pt idx="16">
                <c:v>44.3</c:v>
              </c:pt>
              <c:pt idx="17">
                <c:v>45.5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C76-4CD8-9C54-0996F46B8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574720"/>
        <c:axId val="122589568"/>
      </c:lineChart>
      <c:catAx>
        <c:axId val="122574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589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2589568"/>
        <c:scaling>
          <c:orientation val="minMax"/>
          <c:min val="3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5747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05661660985831"/>
          <c:y val="6.9143469326595111E-2"/>
          <c:w val="0.85714433343053575"/>
          <c:h val="0.78534564746378099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FF0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00"/>
              </a:solidFill>
              <a:ln w="19050">
                <a:solidFill>
                  <a:srgbClr val="FF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cat>
            <c:numRef>
              <c:f>[1]Arkusz31!$B$57:$B$74</c:f>
              <c:numCache>
                <c:formatCode>General</c:formatCode>
                <c:ptCount val="18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</c:numCache>
            </c:numRef>
          </c:cat>
          <c:val>
            <c:numRef>
              <c:f>[1]Arkusz31!$C$57:$C$74</c:f>
              <c:numCache>
                <c:formatCode>General</c:formatCode>
                <c:ptCount val="18"/>
                <c:pt idx="0">
                  <c:v>51.3</c:v>
                </c:pt>
                <c:pt idx="1">
                  <c:v>50.7</c:v>
                </c:pt>
                <c:pt idx="2">
                  <c:v>50.2</c:v>
                </c:pt>
                <c:pt idx="3">
                  <c:v>49.7</c:v>
                </c:pt>
                <c:pt idx="4">
                  <c:v>49.2</c:v>
                </c:pt>
                <c:pt idx="5">
                  <c:v>48.6</c:v>
                </c:pt>
                <c:pt idx="6">
                  <c:v>47.4</c:v>
                </c:pt>
                <c:pt idx="7">
                  <c:v>47.2</c:v>
                </c:pt>
                <c:pt idx="8">
                  <c:v>47.2</c:v>
                </c:pt>
                <c:pt idx="9">
                  <c:v>47.9</c:v>
                </c:pt>
                <c:pt idx="10">
                  <c:v>49.2</c:v>
                </c:pt>
                <c:pt idx="11">
                  <c:v>50.1</c:v>
                </c:pt>
                <c:pt idx="12">
                  <c:v>50.8</c:v>
                </c:pt>
                <c:pt idx="13">
                  <c:v>53.5</c:v>
                </c:pt>
                <c:pt idx="14">
                  <c:v>55.5</c:v>
                </c:pt>
                <c:pt idx="15">
                  <c:v>57.2</c:v>
                </c:pt>
                <c:pt idx="16">
                  <c:v>56.9</c:v>
                </c:pt>
                <c:pt idx="17">
                  <c:v>56.9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126-489E-A834-09606CFF5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613120"/>
        <c:axId val="122632064"/>
      </c:lineChart>
      <c:catAx>
        <c:axId val="122613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layout>
            <c:manualLayout>
              <c:xMode val="edge"/>
              <c:yMode val="edge"/>
              <c:x val="0.45855471769732487"/>
              <c:y val="0.92466460268331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632064"/>
        <c:crossesAt val="37"/>
        <c:auto val="0"/>
        <c:lblAlgn val="ctr"/>
        <c:lblOffset val="100"/>
        <c:tickLblSkip val="1"/>
        <c:tickMarkSkip val="1"/>
        <c:noMultiLvlLbl val="0"/>
      </c:catAx>
      <c:valAx>
        <c:axId val="122632064"/>
        <c:scaling>
          <c:orientation val="minMax"/>
          <c:max val="67"/>
          <c:min val="4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layout>
            <c:manualLayout>
              <c:xMode val="edge"/>
              <c:yMode val="edge"/>
              <c:x val="8.8183573398185004E-3"/>
              <c:y val="0.439628482972245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6131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12700">
      <a:solidFill>
        <a:srgbClr val="000000"/>
      </a:solidFill>
      <a:prstDash val="solid"/>
    </a:ln>
    <a:scene3d>
      <a:camera prst="orthographicFront"/>
      <a:lightRig rig="threePt" dir="t"/>
    </a:scene3d>
    <a:sp3d>
      <a:bevelT w="165100" prst="coolSlant"/>
      <a:bevelB w="165100" prst="coolSlant"/>
    </a:sp3d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-4" verticalDpi="300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48244654823105E-2"/>
          <c:y val="8.7955058249298265E-2"/>
          <c:w val="0.87514053276820858"/>
          <c:h val="0.78093076084787649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rgbClr val="FF00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FF0000"/>
              </a:solidFill>
              <a:ln w="19050">
                <a:solidFill>
                  <a:srgbClr val="FF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cat>
            <c:numRef>
              <c:f>[1]Arkusz31!$E$57:$E$74</c:f>
              <c:numCache>
                <c:formatCode>General</c:formatCode>
                <c:ptCount val="18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</c:numCache>
            </c:numRef>
          </c:cat>
          <c:val>
            <c:numRef>
              <c:f>[1]Arkusz31!$F$57:$F$74</c:f>
              <c:numCache>
                <c:formatCode>General</c:formatCode>
                <c:ptCount val="18"/>
                <c:pt idx="0">
                  <c:v>16.5</c:v>
                </c:pt>
                <c:pt idx="1">
                  <c:v>16.399999999999999</c:v>
                </c:pt>
                <c:pt idx="2">
                  <c:v>15.2</c:v>
                </c:pt>
                <c:pt idx="3">
                  <c:v>16.100000000000001</c:v>
                </c:pt>
                <c:pt idx="4">
                  <c:v>16.7</c:v>
                </c:pt>
                <c:pt idx="5">
                  <c:v>17.2</c:v>
                </c:pt>
                <c:pt idx="6">
                  <c:v>17.5</c:v>
                </c:pt>
                <c:pt idx="7">
                  <c:v>16.7</c:v>
                </c:pt>
                <c:pt idx="8">
                  <c:v>16.899999999999999</c:v>
                </c:pt>
                <c:pt idx="9">
                  <c:v>16.2</c:v>
                </c:pt>
                <c:pt idx="10">
                  <c:v>15</c:v>
                </c:pt>
                <c:pt idx="11">
                  <c:v>14.1</c:v>
                </c:pt>
                <c:pt idx="12">
                  <c:v>14</c:v>
                </c:pt>
                <c:pt idx="13">
                  <c:v>11.4</c:v>
                </c:pt>
                <c:pt idx="14">
                  <c:v>10.1</c:v>
                </c:pt>
                <c:pt idx="15">
                  <c:v>8.6</c:v>
                </c:pt>
                <c:pt idx="16">
                  <c:v>8.6</c:v>
                </c:pt>
                <c:pt idx="17">
                  <c:v>8.6999999999999993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4F5-4437-BC51-C534596F5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647296"/>
        <c:axId val="122649600"/>
      </c:lineChart>
      <c:catAx>
        <c:axId val="12264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layout>
            <c:manualLayout>
              <c:xMode val="edge"/>
              <c:yMode val="edge"/>
              <c:x val="0.44973622433074351"/>
              <c:y val="0.92011834319523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649600"/>
        <c:crossesAt val="7"/>
        <c:auto val="0"/>
        <c:lblAlgn val="ctr"/>
        <c:lblOffset val="100"/>
        <c:tickLblSkip val="1"/>
        <c:tickMarkSkip val="1"/>
        <c:noMultiLvlLbl val="0"/>
      </c:catAx>
      <c:valAx>
        <c:axId val="122649600"/>
        <c:scaling>
          <c:orientation val="minMax"/>
          <c:max val="18"/>
          <c:min val="7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procent</a:t>
                </a:r>
              </a:p>
            </c:rich>
          </c:tx>
          <c:layout>
            <c:manualLayout>
              <c:xMode val="edge"/>
              <c:yMode val="edge"/>
              <c:x val="8.8183573398185004E-3"/>
              <c:y val="0.443786982248520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6472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12700">
      <a:solidFill>
        <a:srgbClr val="000000"/>
      </a:solidFill>
      <a:prstDash val="solid"/>
    </a:ln>
    <a:scene3d>
      <a:camera prst="orthographicFront"/>
      <a:lightRig rig="threePt" dir="t"/>
    </a:scene3d>
    <a:sp3d>
      <a:bevelT w="165100" prst="coolSlant"/>
      <a:bevelB w="165100" prst="coolSlant"/>
    </a:sp3d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 od   01.01.96 r  do  30.04.97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#ADR!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6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</c:str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1</c:v>
              </c:pt>
              <c:pt idx="2">
                <c:v>4</c:v>
              </c:pt>
              <c:pt idx="3">
                <c:v>1</c:v>
              </c:pt>
              <c:pt idx="4">
                <c:v>3</c:v>
              </c:pt>
              <c:pt idx="5">
                <c:v>2</c:v>
              </c:pt>
              <c:pt idx="6">
                <c:v>7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6</c:v>
              </c:pt>
              <c:pt idx="14">
                <c:v>1</c:v>
              </c:pt>
              <c:pt idx="15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6BD-4BFB-8C97-794ECF2D1D23}"/>
            </c:ext>
          </c:extLst>
        </c:ser>
        <c:ser>
          <c:idx val="0"/>
          <c:order val="1"/>
          <c:tx>
            <c:v>#ADR!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6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</c:strLit>
          </c:cat>
          <c:val>
            <c:numLit>
              <c:formatCode>General</c:formatCode>
              <c:ptCount val="16"/>
              <c:pt idx="0">
                <c:v>1</c:v>
              </c:pt>
              <c:pt idx="1">
                <c:v>7</c:v>
              </c:pt>
              <c:pt idx="2">
                <c:v>2</c:v>
              </c:pt>
              <c:pt idx="3">
                <c:v>8</c:v>
              </c:pt>
              <c:pt idx="4">
                <c:v>17</c:v>
              </c:pt>
              <c:pt idx="5">
                <c:v>20</c:v>
              </c:pt>
              <c:pt idx="6">
                <c:v>26</c:v>
              </c:pt>
              <c:pt idx="7">
                <c:v>28</c:v>
              </c:pt>
              <c:pt idx="8">
                <c:v>17</c:v>
              </c:pt>
              <c:pt idx="9">
                <c:v>18</c:v>
              </c:pt>
              <c:pt idx="10">
                <c:v>11</c:v>
              </c:pt>
              <c:pt idx="11">
                <c:v>11</c:v>
              </c:pt>
              <c:pt idx="12">
                <c:v>3</c:v>
              </c:pt>
              <c:pt idx="13">
                <c:v>5</c:v>
              </c:pt>
              <c:pt idx="14">
                <c:v>7</c:v>
              </c:pt>
              <c:pt idx="15">
                <c:v>18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6BD-4BFB-8C97-794ECF2D1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2773504"/>
        <c:axId val="122775040"/>
        <c:axId val="122758912"/>
      </c:line3DChart>
      <c:catAx>
        <c:axId val="1227735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775040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22775040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773504"/>
        <c:crosses val="autoZero"/>
        <c:crossBetween val="midCat"/>
        <c:majorUnit val="2"/>
      </c:valAx>
      <c:serAx>
        <c:axId val="122758912"/>
        <c:scaling>
          <c:orientation val="minMax"/>
        </c:scaling>
        <c:delete val="1"/>
        <c:axPos val="b"/>
        <c:majorTickMark val="out"/>
        <c:minorTickMark val="none"/>
        <c:tickLblPos val="none"/>
        <c:crossAx val="122775040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01.01.96 r  do  31.05.97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#ADR!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7"/>
              <c:pt idx="0">
                <c:v>sierpień</c:v>
              </c:pt>
              <c:pt idx="1">
                <c:v>wrzesień</c:v>
              </c:pt>
              <c:pt idx="2">
                <c:v>październik</c:v>
              </c:pt>
              <c:pt idx="3">
                <c:v>listopad</c:v>
              </c:pt>
              <c:pt idx="4">
                <c:v>grudzień</c:v>
              </c:pt>
              <c:pt idx="5">
                <c:v>styczeń</c:v>
              </c:pt>
              <c:pt idx="6">
                <c:v>luty</c:v>
              </c:pt>
              <c:pt idx="7">
                <c:v>marzec</c:v>
              </c:pt>
              <c:pt idx="8">
                <c:v>kwiecień</c:v>
              </c:pt>
            </c:strLit>
          </c:cat>
          <c:val>
            <c:numLit>
              <c:formatCode>General</c:formatCode>
              <c:ptCount val="17"/>
              <c:pt idx="0">
                <c:v>4</c:v>
              </c:pt>
              <c:pt idx="1">
                <c:v>1</c:v>
              </c:pt>
              <c:pt idx="2">
                <c:v>0</c:v>
              </c:pt>
              <c:pt idx="3">
                <c:v>2</c:v>
              </c:pt>
              <c:pt idx="4">
                <c:v>1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E9-42D4-8194-06DF2430620A}"/>
            </c:ext>
          </c:extLst>
        </c:ser>
        <c:ser>
          <c:idx val="0"/>
          <c:order val="1"/>
          <c:tx>
            <c:v>#ADR!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7"/>
              <c:pt idx="0">
                <c:v>sierpień</c:v>
              </c:pt>
              <c:pt idx="1">
                <c:v>wrzesień</c:v>
              </c:pt>
              <c:pt idx="2">
                <c:v>październik</c:v>
              </c:pt>
              <c:pt idx="3">
                <c:v>listopad</c:v>
              </c:pt>
              <c:pt idx="4">
                <c:v>grudzień</c:v>
              </c:pt>
              <c:pt idx="5">
                <c:v>styczeń</c:v>
              </c:pt>
              <c:pt idx="6">
                <c:v>luty</c:v>
              </c:pt>
              <c:pt idx="7">
                <c:v>marzec</c:v>
              </c:pt>
              <c:pt idx="8">
                <c:v>kwiecień</c:v>
              </c:pt>
            </c:strLit>
          </c:cat>
          <c:val>
            <c:numLit>
              <c:formatCode>General</c:formatCode>
              <c:ptCount val="17"/>
              <c:pt idx="0">
                <c:v>30</c:v>
              </c:pt>
              <c:pt idx="1">
                <c:v>21</c:v>
              </c:pt>
              <c:pt idx="2">
                <c:v>23</c:v>
              </c:pt>
              <c:pt idx="3">
                <c:v>14</c:v>
              </c:pt>
              <c:pt idx="4">
                <c:v>16</c:v>
              </c:pt>
              <c:pt idx="5">
                <c:v>11</c:v>
              </c:pt>
              <c:pt idx="6">
                <c:v>15</c:v>
              </c:pt>
              <c:pt idx="7">
                <c:v>11</c:v>
              </c:pt>
              <c:pt idx="8">
                <c:v>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CE9-42D4-8194-06DF24306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04043264"/>
        <c:axId val="104044800"/>
        <c:axId val="104046592"/>
      </c:line3DChart>
      <c:catAx>
        <c:axId val="1040432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044800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04044800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04043264"/>
        <c:crosses val="autoZero"/>
        <c:crossBetween val="midCat"/>
        <c:majorUnit val="2"/>
      </c:valAx>
      <c:serAx>
        <c:axId val="104046592"/>
        <c:scaling>
          <c:orientation val="minMax"/>
        </c:scaling>
        <c:delete val="1"/>
        <c:axPos val="b"/>
        <c:majorTickMark val="out"/>
        <c:minorTickMark val="none"/>
        <c:tickLblPos val="none"/>
        <c:crossAx val="104044800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01.01.96 r  do  31.05.97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#ADR!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7"/>
              <c:pt idx="0">
                <c:v>sierpień</c:v>
              </c:pt>
              <c:pt idx="1">
                <c:v>wrzesień</c:v>
              </c:pt>
              <c:pt idx="2">
                <c:v>październik</c:v>
              </c:pt>
              <c:pt idx="3">
                <c:v>listopad</c:v>
              </c:pt>
              <c:pt idx="4">
                <c:v>grudzień</c:v>
              </c:pt>
              <c:pt idx="5">
                <c:v>styczeń</c:v>
              </c:pt>
              <c:pt idx="6">
                <c:v>luty</c:v>
              </c:pt>
              <c:pt idx="7">
                <c:v>marzec</c:v>
              </c:pt>
              <c:pt idx="8">
                <c:v>kwiecień</c:v>
              </c:pt>
            </c:strLit>
          </c:cat>
          <c:val>
            <c:numLit>
              <c:formatCode>General</c:formatCode>
              <c:ptCount val="17"/>
              <c:pt idx="0">
                <c:v>4</c:v>
              </c:pt>
              <c:pt idx="1">
                <c:v>1</c:v>
              </c:pt>
              <c:pt idx="2">
                <c:v>0</c:v>
              </c:pt>
              <c:pt idx="3">
                <c:v>2</c:v>
              </c:pt>
              <c:pt idx="4">
                <c:v>1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B01-4BEB-9605-1FEA2EE7F546}"/>
            </c:ext>
          </c:extLst>
        </c:ser>
        <c:ser>
          <c:idx val="0"/>
          <c:order val="1"/>
          <c:tx>
            <c:v>#ADR!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7"/>
              <c:pt idx="0">
                <c:v>sierpień</c:v>
              </c:pt>
              <c:pt idx="1">
                <c:v>wrzesień</c:v>
              </c:pt>
              <c:pt idx="2">
                <c:v>październik</c:v>
              </c:pt>
              <c:pt idx="3">
                <c:v>listopad</c:v>
              </c:pt>
              <c:pt idx="4">
                <c:v>grudzień</c:v>
              </c:pt>
              <c:pt idx="5">
                <c:v>styczeń</c:v>
              </c:pt>
              <c:pt idx="6">
                <c:v>luty</c:v>
              </c:pt>
              <c:pt idx="7">
                <c:v>marzec</c:v>
              </c:pt>
              <c:pt idx="8">
                <c:v>kwiecień</c:v>
              </c:pt>
            </c:strLit>
          </c:cat>
          <c:val>
            <c:numLit>
              <c:formatCode>General</c:formatCode>
              <c:ptCount val="17"/>
              <c:pt idx="0">
                <c:v>30</c:v>
              </c:pt>
              <c:pt idx="1">
                <c:v>21</c:v>
              </c:pt>
              <c:pt idx="2">
                <c:v>23</c:v>
              </c:pt>
              <c:pt idx="3">
                <c:v>14</c:v>
              </c:pt>
              <c:pt idx="4">
                <c:v>16</c:v>
              </c:pt>
              <c:pt idx="5">
                <c:v>11</c:v>
              </c:pt>
              <c:pt idx="6">
                <c:v>15</c:v>
              </c:pt>
              <c:pt idx="7">
                <c:v>11</c:v>
              </c:pt>
              <c:pt idx="8">
                <c:v>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B01-4BEB-9605-1FEA2EE7F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2974592"/>
        <c:axId val="122976128"/>
        <c:axId val="122759808"/>
      </c:line3DChart>
      <c:catAx>
        <c:axId val="1229745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976128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22976128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2974592"/>
        <c:crosses val="autoZero"/>
        <c:crossBetween val="midCat"/>
        <c:majorUnit val="2"/>
      </c:valAx>
      <c:serAx>
        <c:axId val="122759808"/>
        <c:scaling>
          <c:orientation val="minMax"/>
        </c:scaling>
        <c:delete val="1"/>
        <c:axPos val="b"/>
        <c:majorTickMark val="out"/>
        <c:minorTickMark val="none"/>
        <c:tickLblPos val="none"/>
        <c:crossAx val="122976128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01.01.96 r  do  30.06.97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#ADR!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8"/>
              <c:pt idx="0">
                <c:v>sierpień</c:v>
              </c:pt>
              <c:pt idx="1">
                <c:v>wrzesień</c:v>
              </c:pt>
              <c:pt idx="2">
                <c:v>październik</c:v>
              </c:pt>
              <c:pt idx="3">
                <c:v>listopad</c:v>
              </c:pt>
              <c:pt idx="4">
                <c:v>grudzień</c:v>
              </c:pt>
              <c:pt idx="5">
                <c:v>styczeń</c:v>
              </c:pt>
              <c:pt idx="6">
                <c:v>luty</c:v>
              </c:pt>
              <c:pt idx="7">
                <c:v>marzec</c:v>
              </c:pt>
              <c:pt idx="8">
                <c:v>kwiecień</c:v>
              </c:pt>
            </c:strLit>
          </c:cat>
          <c:val>
            <c:numLit>
              <c:formatCode>General</c:formatCode>
              <c:ptCount val="18"/>
              <c:pt idx="0">
                <c:v>4</c:v>
              </c:pt>
              <c:pt idx="1">
                <c:v>1</c:v>
              </c:pt>
              <c:pt idx="2">
                <c:v>0</c:v>
              </c:pt>
              <c:pt idx="3">
                <c:v>2</c:v>
              </c:pt>
              <c:pt idx="4">
                <c:v>1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E21-4FDA-8DC2-8C9E2086A644}"/>
            </c:ext>
          </c:extLst>
        </c:ser>
        <c:ser>
          <c:idx val="0"/>
          <c:order val="1"/>
          <c:tx>
            <c:v>#ADR!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8"/>
              <c:pt idx="0">
                <c:v>sierpień</c:v>
              </c:pt>
              <c:pt idx="1">
                <c:v>wrzesień</c:v>
              </c:pt>
              <c:pt idx="2">
                <c:v>październik</c:v>
              </c:pt>
              <c:pt idx="3">
                <c:v>listopad</c:v>
              </c:pt>
              <c:pt idx="4">
                <c:v>grudzień</c:v>
              </c:pt>
              <c:pt idx="5">
                <c:v>styczeń</c:v>
              </c:pt>
              <c:pt idx="6">
                <c:v>luty</c:v>
              </c:pt>
              <c:pt idx="7">
                <c:v>marzec</c:v>
              </c:pt>
              <c:pt idx="8">
                <c:v>kwiecień</c:v>
              </c:pt>
            </c:strLit>
          </c:cat>
          <c:val>
            <c:numLit>
              <c:formatCode>General</c:formatCode>
              <c:ptCount val="18"/>
              <c:pt idx="0">
                <c:v>30</c:v>
              </c:pt>
              <c:pt idx="1">
                <c:v>21</c:v>
              </c:pt>
              <c:pt idx="2">
                <c:v>23</c:v>
              </c:pt>
              <c:pt idx="3">
                <c:v>14</c:v>
              </c:pt>
              <c:pt idx="4">
                <c:v>16</c:v>
              </c:pt>
              <c:pt idx="5">
                <c:v>11</c:v>
              </c:pt>
              <c:pt idx="6">
                <c:v>15</c:v>
              </c:pt>
              <c:pt idx="7">
                <c:v>11</c:v>
              </c:pt>
              <c:pt idx="8">
                <c:v>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E21-4FDA-8DC2-8C9E2086A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015168"/>
        <c:axId val="123016704"/>
        <c:axId val="122991488"/>
      </c:line3DChart>
      <c:catAx>
        <c:axId val="1230151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016704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3016704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015168"/>
        <c:crosses val="autoZero"/>
        <c:crossBetween val="midCat"/>
        <c:majorUnit val="2"/>
      </c:valAx>
      <c:serAx>
        <c:axId val="122991488"/>
        <c:scaling>
          <c:orientation val="minMax"/>
        </c:scaling>
        <c:delete val="1"/>
        <c:axPos val="b"/>
        <c:majorTickMark val="out"/>
        <c:minorTickMark val="none"/>
        <c:tickLblPos val="none"/>
        <c:crossAx val="123016704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01.01.96 r  do  30.06.97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#ADR!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8"/>
              <c:pt idx="0">
                <c:v>sierpień</c:v>
              </c:pt>
              <c:pt idx="1">
                <c:v>wrzesień</c:v>
              </c:pt>
              <c:pt idx="2">
                <c:v>październik</c:v>
              </c:pt>
              <c:pt idx="3">
                <c:v>listopad</c:v>
              </c:pt>
              <c:pt idx="4">
                <c:v>grudzień</c:v>
              </c:pt>
              <c:pt idx="5">
                <c:v>styczeń</c:v>
              </c:pt>
              <c:pt idx="6">
                <c:v>luty</c:v>
              </c:pt>
              <c:pt idx="7">
                <c:v>marzec</c:v>
              </c:pt>
              <c:pt idx="8">
                <c:v>kwiecień</c:v>
              </c:pt>
            </c:strLit>
          </c:cat>
          <c:val>
            <c:numLit>
              <c:formatCode>General</c:formatCode>
              <c:ptCount val="18"/>
              <c:pt idx="0">
                <c:v>4</c:v>
              </c:pt>
              <c:pt idx="1">
                <c:v>1</c:v>
              </c:pt>
              <c:pt idx="2">
                <c:v>0</c:v>
              </c:pt>
              <c:pt idx="3">
                <c:v>2</c:v>
              </c:pt>
              <c:pt idx="4">
                <c:v>1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2B-4E1E-B985-8C7C9BA936E5}"/>
            </c:ext>
          </c:extLst>
        </c:ser>
        <c:ser>
          <c:idx val="0"/>
          <c:order val="1"/>
          <c:tx>
            <c:v>#ADR!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8"/>
              <c:pt idx="0">
                <c:v>sierpień</c:v>
              </c:pt>
              <c:pt idx="1">
                <c:v>wrzesień</c:v>
              </c:pt>
              <c:pt idx="2">
                <c:v>październik</c:v>
              </c:pt>
              <c:pt idx="3">
                <c:v>listopad</c:v>
              </c:pt>
              <c:pt idx="4">
                <c:v>grudzień</c:v>
              </c:pt>
              <c:pt idx="5">
                <c:v>styczeń</c:v>
              </c:pt>
              <c:pt idx="6">
                <c:v>luty</c:v>
              </c:pt>
              <c:pt idx="7">
                <c:v>marzec</c:v>
              </c:pt>
              <c:pt idx="8">
                <c:v>kwiecień</c:v>
              </c:pt>
            </c:strLit>
          </c:cat>
          <c:val>
            <c:numLit>
              <c:formatCode>General</c:formatCode>
              <c:ptCount val="18"/>
              <c:pt idx="0">
                <c:v>30</c:v>
              </c:pt>
              <c:pt idx="1">
                <c:v>21</c:v>
              </c:pt>
              <c:pt idx="2">
                <c:v>23</c:v>
              </c:pt>
              <c:pt idx="3">
                <c:v>14</c:v>
              </c:pt>
              <c:pt idx="4">
                <c:v>16</c:v>
              </c:pt>
              <c:pt idx="5">
                <c:v>11</c:v>
              </c:pt>
              <c:pt idx="6">
                <c:v>15</c:v>
              </c:pt>
              <c:pt idx="7">
                <c:v>11</c:v>
              </c:pt>
              <c:pt idx="8">
                <c:v>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C2B-4E1E-B985-8C7C9BA93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067776"/>
        <c:axId val="123073664"/>
        <c:axId val="122993280"/>
      </c:line3DChart>
      <c:catAx>
        <c:axId val="1230677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073664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3073664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067776"/>
        <c:crosses val="autoZero"/>
        <c:crossBetween val="midCat"/>
        <c:majorUnit val="2"/>
      </c:valAx>
      <c:serAx>
        <c:axId val="122993280"/>
        <c:scaling>
          <c:orientation val="minMax"/>
        </c:scaling>
        <c:delete val="1"/>
        <c:axPos val="b"/>
        <c:majorTickMark val="out"/>
        <c:minorTickMark val="none"/>
        <c:tickLblPos val="none"/>
        <c:crossAx val="123073664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01.01.96 r  do  31.08.97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#ADR!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0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</c:str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1</c:v>
              </c:pt>
              <c:pt idx="2">
                <c:v>4</c:v>
              </c:pt>
              <c:pt idx="3">
                <c:v>1</c:v>
              </c:pt>
              <c:pt idx="4">
                <c:v>3</c:v>
              </c:pt>
              <c:pt idx="5">
                <c:v>2</c:v>
              </c:pt>
              <c:pt idx="6">
                <c:v>7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6</c:v>
              </c:pt>
              <c:pt idx="14">
                <c:v>1</c:v>
              </c:pt>
              <c:pt idx="15">
                <c:v>1</c:v>
              </c:pt>
              <c:pt idx="16">
                <c:v>11</c:v>
              </c:pt>
              <c:pt idx="17">
                <c:v>3</c:v>
              </c:pt>
              <c:pt idx="18">
                <c:v>5</c:v>
              </c:pt>
              <c:pt idx="19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331-4B62-9DD4-D307496BC0DA}"/>
            </c:ext>
          </c:extLst>
        </c:ser>
        <c:ser>
          <c:idx val="0"/>
          <c:order val="1"/>
          <c:tx>
            <c:v>#ADR!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0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</c:strLit>
          </c:cat>
          <c:val>
            <c:numLit>
              <c:formatCode>General</c:formatCode>
              <c:ptCount val="20"/>
              <c:pt idx="0">
                <c:v>1</c:v>
              </c:pt>
              <c:pt idx="1">
                <c:v>7</c:v>
              </c:pt>
              <c:pt idx="2">
                <c:v>2</c:v>
              </c:pt>
              <c:pt idx="3">
                <c:v>8</c:v>
              </c:pt>
              <c:pt idx="4">
                <c:v>17</c:v>
              </c:pt>
              <c:pt idx="5">
                <c:v>20</c:v>
              </c:pt>
              <c:pt idx="6">
                <c:v>26</c:v>
              </c:pt>
              <c:pt idx="7">
                <c:v>28</c:v>
              </c:pt>
              <c:pt idx="8">
                <c:v>17</c:v>
              </c:pt>
              <c:pt idx="9">
                <c:v>18</c:v>
              </c:pt>
              <c:pt idx="10">
                <c:v>11</c:v>
              </c:pt>
              <c:pt idx="11">
                <c:v>11</c:v>
              </c:pt>
              <c:pt idx="12">
                <c:v>3</c:v>
              </c:pt>
              <c:pt idx="13">
                <c:v>5</c:v>
              </c:pt>
              <c:pt idx="14">
                <c:v>7</c:v>
              </c:pt>
              <c:pt idx="15">
                <c:v>18</c:v>
              </c:pt>
              <c:pt idx="16">
                <c:v>15</c:v>
              </c:pt>
              <c:pt idx="17">
                <c:v>9</c:v>
              </c:pt>
              <c:pt idx="18">
                <c:v>23</c:v>
              </c:pt>
              <c:pt idx="19">
                <c:v>16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331-4B62-9DD4-D307496BC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116544"/>
        <c:axId val="123118336"/>
        <c:axId val="123081600"/>
      </c:line3DChart>
      <c:catAx>
        <c:axId val="1231165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118336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23118336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116544"/>
        <c:crosses val="autoZero"/>
        <c:crossBetween val="midCat"/>
        <c:majorUnit val="2"/>
      </c:valAx>
      <c:serAx>
        <c:axId val="123081600"/>
        <c:scaling>
          <c:orientation val="minMax"/>
        </c:scaling>
        <c:delete val="1"/>
        <c:axPos val="b"/>
        <c:majorTickMark val="out"/>
        <c:minorTickMark val="none"/>
        <c:tickLblPos val="none"/>
        <c:crossAx val="123118336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01.01.96 r  do  31.08.97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#ADR!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0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</c:strLit>
          </c:cat>
          <c:val>
            <c:numLit>
              <c:formatCode>General</c:formatCode>
              <c:ptCount val="20"/>
              <c:pt idx="0">
                <c:v>0</c:v>
              </c:pt>
              <c:pt idx="1">
                <c:v>1</c:v>
              </c:pt>
              <c:pt idx="2">
                <c:v>4</c:v>
              </c:pt>
              <c:pt idx="3">
                <c:v>1</c:v>
              </c:pt>
              <c:pt idx="4">
                <c:v>3</c:v>
              </c:pt>
              <c:pt idx="5">
                <c:v>2</c:v>
              </c:pt>
              <c:pt idx="6">
                <c:v>7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6</c:v>
              </c:pt>
              <c:pt idx="14">
                <c:v>1</c:v>
              </c:pt>
              <c:pt idx="15">
                <c:v>1</c:v>
              </c:pt>
              <c:pt idx="16">
                <c:v>11</c:v>
              </c:pt>
              <c:pt idx="17">
                <c:v>3</c:v>
              </c:pt>
              <c:pt idx="18">
                <c:v>5</c:v>
              </c:pt>
              <c:pt idx="19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7B5-4895-BADC-F47CE02967F0}"/>
            </c:ext>
          </c:extLst>
        </c:ser>
        <c:ser>
          <c:idx val="0"/>
          <c:order val="1"/>
          <c:tx>
            <c:v>#ADR!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0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</c:strLit>
          </c:cat>
          <c:val>
            <c:numLit>
              <c:formatCode>General</c:formatCode>
              <c:ptCount val="20"/>
              <c:pt idx="0">
                <c:v>1</c:v>
              </c:pt>
              <c:pt idx="1">
                <c:v>7</c:v>
              </c:pt>
              <c:pt idx="2">
                <c:v>2</c:v>
              </c:pt>
              <c:pt idx="3">
                <c:v>8</c:v>
              </c:pt>
              <c:pt idx="4">
                <c:v>17</c:v>
              </c:pt>
              <c:pt idx="5">
                <c:v>20</c:v>
              </c:pt>
              <c:pt idx="6">
                <c:v>26</c:v>
              </c:pt>
              <c:pt idx="7">
                <c:v>28</c:v>
              </c:pt>
              <c:pt idx="8">
                <c:v>17</c:v>
              </c:pt>
              <c:pt idx="9">
                <c:v>18</c:v>
              </c:pt>
              <c:pt idx="10">
                <c:v>11</c:v>
              </c:pt>
              <c:pt idx="11">
                <c:v>11</c:v>
              </c:pt>
              <c:pt idx="12">
                <c:v>3</c:v>
              </c:pt>
              <c:pt idx="13">
                <c:v>5</c:v>
              </c:pt>
              <c:pt idx="14">
                <c:v>7</c:v>
              </c:pt>
              <c:pt idx="15">
                <c:v>18</c:v>
              </c:pt>
              <c:pt idx="16">
                <c:v>15</c:v>
              </c:pt>
              <c:pt idx="17">
                <c:v>9</c:v>
              </c:pt>
              <c:pt idx="18">
                <c:v>23</c:v>
              </c:pt>
              <c:pt idx="19">
                <c:v>16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7B5-4895-BADC-F47CE0296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161216"/>
        <c:axId val="123183488"/>
        <c:axId val="123083840"/>
      </c:line3DChart>
      <c:catAx>
        <c:axId val="1231612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183488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23183488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161216"/>
        <c:crosses val="autoZero"/>
        <c:crossBetween val="midCat"/>
        <c:majorUnit val="2"/>
      </c:valAx>
      <c:serAx>
        <c:axId val="123083840"/>
        <c:scaling>
          <c:orientation val="minMax"/>
        </c:scaling>
        <c:delete val="1"/>
        <c:axPos val="b"/>
        <c:majorTickMark val="out"/>
        <c:minorTickMark val="none"/>
        <c:tickLblPos val="none"/>
        <c:crossAx val="123183488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28.11.1997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1970-40A2-9510-E5F5082B9050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70-40A2-9510-E5F5082B905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13634</c:v>
              </c:pt>
              <c:pt idx="1">
                <c:v>44733</c:v>
              </c:pt>
              <c:pt idx="2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1970-40A2-9510-E5F5082B905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01.01.96 r  do  30.09.97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#ADR!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21"/>
            </c:numLit>
          </c:cat>
          <c:val>
            <c:numLit>
              <c:formatCode>General</c:formatCode>
              <c:ptCount val="21"/>
            </c:numLit>
          </c:val>
          <c:smooth val="0"/>
          <c:extLst>
            <c:ext xmlns:c16="http://schemas.microsoft.com/office/drawing/2014/chart" uri="{C3380CC4-5D6E-409C-BE32-E72D297353CC}">
              <c16:uniqueId val="{00000000-B4B7-4984-81AC-26ED6618B0FE}"/>
            </c:ext>
          </c:extLst>
        </c:ser>
        <c:ser>
          <c:idx val="0"/>
          <c:order val="1"/>
          <c:tx>
            <c:v>#ADR!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21"/>
            </c:numLit>
          </c:cat>
          <c:val>
            <c:numLit>
              <c:formatCode>General</c:formatCode>
              <c:ptCount val="21"/>
            </c:numLit>
          </c:val>
          <c:smooth val="0"/>
          <c:extLst>
            <c:ext xmlns:c16="http://schemas.microsoft.com/office/drawing/2014/chart" uri="{C3380CC4-5D6E-409C-BE32-E72D297353CC}">
              <c16:uniqueId val="{00000001-B4B7-4984-81AC-26ED6618B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219968"/>
        <c:axId val="123221504"/>
        <c:axId val="123155776"/>
      </c:line3DChart>
      <c:catAx>
        <c:axId val="1232199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22150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23221504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219968"/>
        <c:crosses val="autoZero"/>
        <c:crossBetween val="midCat"/>
        <c:majorUnit val="2"/>
      </c:valAx>
      <c:serAx>
        <c:axId val="123155776"/>
        <c:scaling>
          <c:orientation val="minMax"/>
        </c:scaling>
        <c:delete val="1"/>
        <c:axPos val="b"/>
        <c:majorTickMark val="out"/>
        <c:minorTickMark val="none"/>
        <c:tickLblPos val="none"/>
        <c:crossAx val="123221504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01.01.96 r  do  30.09.97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#ADR!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21"/>
            </c:numLit>
          </c:cat>
          <c:val>
            <c:numLit>
              <c:formatCode>General</c:formatCode>
              <c:ptCount val="21"/>
            </c:numLit>
          </c:val>
          <c:smooth val="0"/>
          <c:extLst>
            <c:ext xmlns:c16="http://schemas.microsoft.com/office/drawing/2014/chart" uri="{C3380CC4-5D6E-409C-BE32-E72D297353CC}">
              <c16:uniqueId val="{00000000-6EBE-42C3-AB12-C58EBBF39E68}"/>
            </c:ext>
          </c:extLst>
        </c:ser>
        <c:ser>
          <c:idx val="0"/>
          <c:order val="1"/>
          <c:tx>
            <c:v>#ADR!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cat>
            <c:numLit>
              <c:formatCode>General</c:formatCode>
              <c:ptCount val="21"/>
            </c:numLit>
          </c:cat>
          <c:val>
            <c:numLit>
              <c:formatCode>General</c:formatCode>
              <c:ptCount val="21"/>
            </c:numLit>
          </c:val>
          <c:smooth val="0"/>
          <c:extLst>
            <c:ext xmlns:c16="http://schemas.microsoft.com/office/drawing/2014/chart" uri="{C3380CC4-5D6E-409C-BE32-E72D297353CC}">
              <c16:uniqueId val="{00000001-6EBE-42C3-AB12-C58EBBF39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284864"/>
        <c:axId val="123286656"/>
        <c:axId val="123158016"/>
      </c:line3DChart>
      <c:catAx>
        <c:axId val="1232848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286656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23286656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284864"/>
        <c:crosses val="autoZero"/>
        <c:crossBetween val="midCat"/>
        <c:majorUnit val="2"/>
      </c:valAx>
      <c:serAx>
        <c:axId val="123158016"/>
        <c:scaling>
          <c:orientation val="minMax"/>
        </c:scaling>
        <c:delete val="1"/>
        <c:axPos val="b"/>
        <c:majorTickMark val="out"/>
        <c:minorTickMark val="none"/>
        <c:tickLblPos val="none"/>
        <c:crossAx val="123286656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01.01.96 r  do  31.10.97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#ADR!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7BB-48FF-BE49-7D95C1E9B289}"/>
            </c:ext>
          </c:extLst>
        </c:ser>
        <c:ser>
          <c:idx val="0"/>
          <c:order val="1"/>
          <c:tx>
            <c:v>#ADR!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97BB-48FF-BE49-7D95C1E9B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323904"/>
        <c:axId val="123325440"/>
        <c:axId val="123229952"/>
      </c:line3DChart>
      <c:catAx>
        <c:axId val="1233239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325440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23325440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323904"/>
        <c:crosses val="autoZero"/>
        <c:crossBetween val="midCat"/>
        <c:majorUnit val="2"/>
      </c:valAx>
      <c:serAx>
        <c:axId val="123229952"/>
        <c:scaling>
          <c:orientation val="minMax"/>
        </c:scaling>
        <c:delete val="1"/>
        <c:axPos val="b"/>
        <c:majorTickMark val="out"/>
        <c:minorTickMark val="none"/>
        <c:tickLblPos val="none"/>
        <c:crossAx val="123325440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01.01.96 r  do  31.10.97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#ADR!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555-4A03-AEF9-2DB1393E70C0}"/>
            </c:ext>
          </c:extLst>
        </c:ser>
        <c:ser>
          <c:idx val="0"/>
          <c:order val="1"/>
          <c:tx>
            <c:v>#ADR!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3555-4A03-AEF9-2DB1393E7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380864"/>
        <c:axId val="123382400"/>
        <c:axId val="123326464"/>
      </c:line3DChart>
      <c:catAx>
        <c:axId val="1233808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382400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23382400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380864"/>
        <c:crosses val="autoZero"/>
        <c:crossBetween val="midCat"/>
        <c:majorUnit val="2"/>
      </c:valAx>
      <c:serAx>
        <c:axId val="123326464"/>
        <c:scaling>
          <c:orientation val="minMax"/>
        </c:scaling>
        <c:delete val="1"/>
        <c:axPos val="b"/>
        <c:majorTickMark val="out"/>
        <c:minorTickMark val="none"/>
        <c:tickLblPos val="none"/>
        <c:crossAx val="123382400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01.01.96 r  do  31.12.97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z terenu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4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  <c:pt idx="20">
                <c:v>wrzesień</c:v>
              </c:pt>
              <c:pt idx="21">
                <c:v>październik</c:v>
              </c:pt>
              <c:pt idx="22">
                <c:v>listopad</c:v>
              </c:pt>
              <c:pt idx="23">
                <c:v>grudzień</c:v>
              </c:pt>
            </c:strLit>
          </c:cat>
          <c:val>
            <c:numLit>
              <c:formatCode>General</c:formatCode>
              <c:ptCount val="24"/>
              <c:pt idx="0">
                <c:v>0</c:v>
              </c:pt>
              <c:pt idx="1">
                <c:v>1</c:v>
              </c:pt>
              <c:pt idx="2">
                <c:v>4</c:v>
              </c:pt>
              <c:pt idx="3">
                <c:v>1</c:v>
              </c:pt>
              <c:pt idx="4">
                <c:v>3</c:v>
              </c:pt>
              <c:pt idx="5">
                <c:v>2</c:v>
              </c:pt>
              <c:pt idx="6">
                <c:v>7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6</c:v>
              </c:pt>
              <c:pt idx="14">
                <c:v>1</c:v>
              </c:pt>
              <c:pt idx="15">
                <c:v>1</c:v>
              </c:pt>
              <c:pt idx="16">
                <c:v>11</c:v>
              </c:pt>
              <c:pt idx="17">
                <c:v>3</c:v>
              </c:pt>
              <c:pt idx="18">
                <c:v>5</c:v>
              </c:pt>
              <c:pt idx="19">
                <c:v>1</c:v>
              </c:pt>
              <c:pt idx="20">
                <c:v>0</c:v>
              </c:pt>
              <c:pt idx="21">
                <c:v>0</c:v>
              </c:pt>
              <c:pt idx="22">
                <c:v>1</c:v>
              </c:pt>
              <c:pt idx="23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77D-44F3-91B8-98BDC8D11708}"/>
            </c:ext>
          </c:extLst>
        </c:ser>
        <c:ser>
          <c:idx val="0"/>
          <c:order val="1"/>
          <c:tx>
            <c:v>z zatrudnienia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4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  <c:pt idx="20">
                <c:v>wrzesień</c:v>
              </c:pt>
              <c:pt idx="21">
                <c:v>październik</c:v>
              </c:pt>
              <c:pt idx="22">
                <c:v>listopad</c:v>
              </c:pt>
              <c:pt idx="23">
                <c:v>grudzień</c:v>
              </c:pt>
            </c:strLit>
          </c:cat>
          <c:val>
            <c:numLit>
              <c:formatCode>General</c:formatCode>
              <c:ptCount val="24"/>
              <c:pt idx="0">
                <c:v>1</c:v>
              </c:pt>
              <c:pt idx="1">
                <c:v>7</c:v>
              </c:pt>
              <c:pt idx="2">
                <c:v>2</c:v>
              </c:pt>
              <c:pt idx="3">
                <c:v>8</c:v>
              </c:pt>
              <c:pt idx="4">
                <c:v>17</c:v>
              </c:pt>
              <c:pt idx="5">
                <c:v>20</c:v>
              </c:pt>
              <c:pt idx="6">
                <c:v>26</c:v>
              </c:pt>
              <c:pt idx="7">
                <c:v>28</c:v>
              </c:pt>
              <c:pt idx="8">
                <c:v>17</c:v>
              </c:pt>
              <c:pt idx="9">
                <c:v>18</c:v>
              </c:pt>
              <c:pt idx="10">
                <c:v>11</c:v>
              </c:pt>
              <c:pt idx="11">
                <c:v>11</c:v>
              </c:pt>
              <c:pt idx="12">
                <c:v>3</c:v>
              </c:pt>
              <c:pt idx="13">
                <c:v>5</c:v>
              </c:pt>
              <c:pt idx="14">
                <c:v>7</c:v>
              </c:pt>
              <c:pt idx="15">
                <c:v>18</c:v>
              </c:pt>
              <c:pt idx="16">
                <c:v>15</c:v>
              </c:pt>
              <c:pt idx="17">
                <c:v>9</c:v>
              </c:pt>
              <c:pt idx="18">
                <c:v>23</c:v>
              </c:pt>
              <c:pt idx="19">
                <c:v>16</c:v>
              </c:pt>
              <c:pt idx="20">
                <c:v>15</c:v>
              </c:pt>
              <c:pt idx="21">
                <c:v>11</c:v>
              </c:pt>
              <c:pt idx="22">
                <c:v>9</c:v>
              </c:pt>
              <c:pt idx="23">
                <c:v>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77D-44F3-91B8-98BDC8D11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430400"/>
        <c:axId val="123431936"/>
        <c:axId val="123329152"/>
      </c:line3DChart>
      <c:catAx>
        <c:axId val="1234304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43193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3431936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430400"/>
        <c:crosses val="autoZero"/>
        <c:crossBetween val="midCat"/>
        <c:majorUnit val="2"/>
      </c:valAx>
      <c:serAx>
        <c:axId val="123329152"/>
        <c:scaling>
          <c:orientation val="minMax"/>
        </c:scaling>
        <c:delete val="1"/>
        <c:axPos val="b"/>
        <c:majorTickMark val="out"/>
        <c:minorTickMark val="none"/>
        <c:tickLblPos val="none"/>
        <c:crossAx val="123431936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01.01.97 r.  do  31.01.98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z terenu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3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</c:strLit>
          </c:cat>
          <c:val>
            <c:numLit>
              <c:formatCode>General</c:formatCode>
              <c:ptCount val="13"/>
              <c:pt idx="0">
                <c:v>0</c:v>
              </c:pt>
              <c:pt idx="1">
                <c:v>6</c:v>
              </c:pt>
              <c:pt idx="2">
                <c:v>1</c:v>
              </c:pt>
              <c:pt idx="3">
                <c:v>1</c:v>
              </c:pt>
              <c:pt idx="4">
                <c:v>11</c:v>
              </c:pt>
              <c:pt idx="5">
                <c:v>3</c:v>
              </c:pt>
              <c:pt idx="6">
                <c:v>5</c:v>
              </c:pt>
              <c:pt idx="7">
                <c:v>1</c:v>
              </c:pt>
              <c:pt idx="8">
                <c:v>0</c:v>
              </c:pt>
              <c:pt idx="9">
                <c:v>0</c:v>
              </c:pt>
              <c:pt idx="10">
                <c:v>1</c:v>
              </c:pt>
              <c:pt idx="11">
                <c:v>2</c:v>
              </c:pt>
              <c:pt idx="12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6F2-4050-A445-5973F928FF7B}"/>
            </c:ext>
          </c:extLst>
        </c:ser>
        <c:ser>
          <c:idx val="0"/>
          <c:order val="1"/>
          <c:tx>
            <c:v>z zatrudnienia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3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</c:strLit>
          </c:cat>
          <c:val>
            <c:numLit>
              <c:formatCode>General</c:formatCode>
              <c:ptCount val="13"/>
              <c:pt idx="0">
                <c:v>3</c:v>
              </c:pt>
              <c:pt idx="1">
                <c:v>5</c:v>
              </c:pt>
              <c:pt idx="2">
                <c:v>7</c:v>
              </c:pt>
              <c:pt idx="3">
                <c:v>18</c:v>
              </c:pt>
              <c:pt idx="4">
                <c:v>15</c:v>
              </c:pt>
              <c:pt idx="5">
                <c:v>9</c:v>
              </c:pt>
              <c:pt idx="6">
                <c:v>23</c:v>
              </c:pt>
              <c:pt idx="7">
                <c:v>16</c:v>
              </c:pt>
              <c:pt idx="8">
                <c:v>15</c:v>
              </c:pt>
              <c:pt idx="9">
                <c:v>11</c:v>
              </c:pt>
              <c:pt idx="10">
                <c:v>9</c:v>
              </c:pt>
              <c:pt idx="11">
                <c:v>6</c:v>
              </c:pt>
              <c:pt idx="12">
                <c:v>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6F2-4050-A445-5973F928F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474304"/>
        <c:axId val="123475840"/>
        <c:axId val="123490752"/>
      </c:line3DChart>
      <c:catAx>
        <c:axId val="1234743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47584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3475840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474304"/>
        <c:crosses val="autoZero"/>
        <c:crossBetween val="midCat"/>
        <c:majorUnit val="2"/>
      </c:valAx>
      <c:serAx>
        <c:axId val="123490752"/>
        <c:scaling>
          <c:orientation val="minMax"/>
        </c:scaling>
        <c:delete val="1"/>
        <c:axPos val="b"/>
        <c:majorTickMark val="out"/>
        <c:minorTickMark val="none"/>
        <c:tickLblPos val="none"/>
        <c:crossAx val="123475840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01.01.97 r.  do  31.01.98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z terenu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3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</c:strLit>
          </c:cat>
          <c:val>
            <c:numLit>
              <c:formatCode>General</c:formatCode>
              <c:ptCount val="13"/>
              <c:pt idx="0">
                <c:v>0</c:v>
              </c:pt>
              <c:pt idx="1">
                <c:v>6</c:v>
              </c:pt>
              <c:pt idx="2">
                <c:v>1</c:v>
              </c:pt>
              <c:pt idx="3">
                <c:v>1</c:v>
              </c:pt>
              <c:pt idx="4">
                <c:v>11</c:v>
              </c:pt>
              <c:pt idx="5">
                <c:v>3</c:v>
              </c:pt>
              <c:pt idx="6">
                <c:v>5</c:v>
              </c:pt>
              <c:pt idx="7">
                <c:v>1</c:v>
              </c:pt>
              <c:pt idx="8">
                <c:v>0</c:v>
              </c:pt>
              <c:pt idx="9">
                <c:v>0</c:v>
              </c:pt>
              <c:pt idx="10">
                <c:v>1</c:v>
              </c:pt>
              <c:pt idx="11">
                <c:v>2</c:v>
              </c:pt>
              <c:pt idx="12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9F-4FA3-972F-BF0CBC22E1C1}"/>
            </c:ext>
          </c:extLst>
        </c:ser>
        <c:ser>
          <c:idx val="0"/>
          <c:order val="1"/>
          <c:tx>
            <c:v>z zatrudnienia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3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</c:strLit>
          </c:cat>
          <c:val>
            <c:numLit>
              <c:formatCode>General</c:formatCode>
              <c:ptCount val="13"/>
              <c:pt idx="0">
                <c:v>3</c:v>
              </c:pt>
              <c:pt idx="1">
                <c:v>5</c:v>
              </c:pt>
              <c:pt idx="2">
                <c:v>7</c:v>
              </c:pt>
              <c:pt idx="3">
                <c:v>18</c:v>
              </c:pt>
              <c:pt idx="4">
                <c:v>15</c:v>
              </c:pt>
              <c:pt idx="5">
                <c:v>9</c:v>
              </c:pt>
              <c:pt idx="6">
                <c:v>23</c:v>
              </c:pt>
              <c:pt idx="7">
                <c:v>16</c:v>
              </c:pt>
              <c:pt idx="8">
                <c:v>15</c:v>
              </c:pt>
              <c:pt idx="9">
                <c:v>11</c:v>
              </c:pt>
              <c:pt idx="10">
                <c:v>9</c:v>
              </c:pt>
              <c:pt idx="11">
                <c:v>6</c:v>
              </c:pt>
              <c:pt idx="12">
                <c:v>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19F-4FA3-972F-BF0CBC22E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531264"/>
        <c:axId val="123532800"/>
        <c:axId val="123492992"/>
      </c:line3DChart>
      <c:catAx>
        <c:axId val="1235312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53280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3532800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531264"/>
        <c:crosses val="autoZero"/>
        <c:crossBetween val="midCat"/>
        <c:majorUnit val="2"/>
      </c:valAx>
      <c:serAx>
        <c:axId val="123492992"/>
        <c:scaling>
          <c:orientation val="minMax"/>
        </c:scaling>
        <c:delete val="1"/>
        <c:axPos val="b"/>
        <c:majorTickMark val="out"/>
        <c:minorTickMark val="none"/>
        <c:tickLblPos val="none"/>
        <c:crossAx val="123532800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01.01.97 r.  do  31.05.98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z terenu</c:v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7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</c:strLit>
          </c:cat>
          <c:val>
            <c:numLit>
              <c:formatCode>General</c:formatCode>
              <c:ptCount val="17"/>
              <c:pt idx="0">
                <c:v>0</c:v>
              </c:pt>
              <c:pt idx="1">
                <c:v>6</c:v>
              </c:pt>
              <c:pt idx="2">
                <c:v>1</c:v>
              </c:pt>
              <c:pt idx="3">
                <c:v>1</c:v>
              </c:pt>
              <c:pt idx="4">
                <c:v>11</c:v>
              </c:pt>
              <c:pt idx="5">
                <c:v>3</c:v>
              </c:pt>
              <c:pt idx="6">
                <c:v>5</c:v>
              </c:pt>
              <c:pt idx="7">
                <c:v>1</c:v>
              </c:pt>
              <c:pt idx="8">
                <c:v>0</c:v>
              </c:pt>
              <c:pt idx="9">
                <c:v>0</c:v>
              </c:pt>
              <c:pt idx="10">
                <c:v>1</c:v>
              </c:pt>
              <c:pt idx="11">
                <c:v>2</c:v>
              </c:pt>
              <c:pt idx="12">
                <c:v>1</c:v>
              </c:pt>
              <c:pt idx="13">
                <c:v>0</c:v>
              </c:pt>
              <c:pt idx="14">
                <c:v>2</c:v>
              </c:pt>
              <c:pt idx="15">
                <c:v>1</c:v>
              </c:pt>
              <c:pt idx="16">
                <c:v>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F3-46FC-B3EF-81924F343F64}"/>
            </c:ext>
          </c:extLst>
        </c:ser>
        <c:ser>
          <c:idx val="0"/>
          <c:order val="1"/>
          <c:tx>
            <c:v>z zatrudnienia</c:v>
          </c:tx>
          <c:spPr>
            <a:solidFill>
              <a:srgbClr val="00FF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7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</c:strLit>
          </c:cat>
          <c:val>
            <c:numLit>
              <c:formatCode>General</c:formatCode>
              <c:ptCount val="17"/>
              <c:pt idx="0">
                <c:v>3</c:v>
              </c:pt>
              <c:pt idx="1">
                <c:v>5</c:v>
              </c:pt>
              <c:pt idx="2">
                <c:v>7</c:v>
              </c:pt>
              <c:pt idx="3">
                <c:v>18</c:v>
              </c:pt>
              <c:pt idx="4">
                <c:v>15</c:v>
              </c:pt>
              <c:pt idx="5">
                <c:v>9</c:v>
              </c:pt>
              <c:pt idx="6">
                <c:v>23</c:v>
              </c:pt>
              <c:pt idx="7">
                <c:v>16</c:v>
              </c:pt>
              <c:pt idx="8">
                <c:v>15</c:v>
              </c:pt>
              <c:pt idx="9">
                <c:v>11</c:v>
              </c:pt>
              <c:pt idx="10">
                <c:v>9</c:v>
              </c:pt>
              <c:pt idx="11">
                <c:v>6</c:v>
              </c:pt>
              <c:pt idx="12">
                <c:v>4</c:v>
              </c:pt>
              <c:pt idx="13">
                <c:v>1</c:v>
              </c:pt>
              <c:pt idx="14">
                <c:v>2</c:v>
              </c:pt>
              <c:pt idx="15">
                <c:v>8</c:v>
              </c:pt>
              <c:pt idx="16">
                <c:v>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7F3-46FC-B3EF-81924F343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567488"/>
        <c:axId val="123573376"/>
        <c:axId val="123560832"/>
      </c:line3DChart>
      <c:catAx>
        <c:axId val="1235674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57337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3573376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567488"/>
        <c:crosses val="autoZero"/>
        <c:crossBetween val="midCat"/>
        <c:majorUnit val="2"/>
      </c:valAx>
      <c:serAx>
        <c:axId val="123560832"/>
        <c:scaling>
          <c:orientation val="minMax"/>
        </c:scaling>
        <c:delete val="1"/>
        <c:axPos val="b"/>
        <c:majorTickMark val="out"/>
        <c:minorTickMark val="none"/>
        <c:tickLblPos val="none"/>
        <c:crossAx val="123573376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01.01.97 r.  do  31.05.98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z terenu</c:v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7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</c:strLit>
          </c:cat>
          <c:val>
            <c:numLit>
              <c:formatCode>General</c:formatCode>
              <c:ptCount val="17"/>
              <c:pt idx="0">
                <c:v>0</c:v>
              </c:pt>
              <c:pt idx="1">
                <c:v>6</c:v>
              </c:pt>
              <c:pt idx="2">
                <c:v>1</c:v>
              </c:pt>
              <c:pt idx="3">
                <c:v>1</c:v>
              </c:pt>
              <c:pt idx="4">
                <c:v>11</c:v>
              </c:pt>
              <c:pt idx="5">
                <c:v>3</c:v>
              </c:pt>
              <c:pt idx="6">
                <c:v>5</c:v>
              </c:pt>
              <c:pt idx="7">
                <c:v>1</c:v>
              </c:pt>
              <c:pt idx="8">
                <c:v>0</c:v>
              </c:pt>
              <c:pt idx="9">
                <c:v>0</c:v>
              </c:pt>
              <c:pt idx="10">
                <c:v>1</c:v>
              </c:pt>
              <c:pt idx="11">
                <c:v>2</c:v>
              </c:pt>
              <c:pt idx="12">
                <c:v>1</c:v>
              </c:pt>
              <c:pt idx="13">
                <c:v>0</c:v>
              </c:pt>
              <c:pt idx="14">
                <c:v>2</c:v>
              </c:pt>
              <c:pt idx="15">
                <c:v>1</c:v>
              </c:pt>
              <c:pt idx="16">
                <c:v>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87-4A20-BDAF-746E90A53446}"/>
            </c:ext>
          </c:extLst>
        </c:ser>
        <c:ser>
          <c:idx val="0"/>
          <c:order val="1"/>
          <c:tx>
            <c:v>z zatrudnienia</c:v>
          </c:tx>
          <c:spPr>
            <a:solidFill>
              <a:srgbClr val="00FF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7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</c:strLit>
          </c:cat>
          <c:val>
            <c:numLit>
              <c:formatCode>General</c:formatCode>
              <c:ptCount val="17"/>
              <c:pt idx="0">
                <c:v>3</c:v>
              </c:pt>
              <c:pt idx="1">
                <c:v>5</c:v>
              </c:pt>
              <c:pt idx="2">
                <c:v>7</c:v>
              </c:pt>
              <c:pt idx="3">
                <c:v>18</c:v>
              </c:pt>
              <c:pt idx="4">
                <c:v>15</c:v>
              </c:pt>
              <c:pt idx="5">
                <c:v>9</c:v>
              </c:pt>
              <c:pt idx="6">
                <c:v>23</c:v>
              </c:pt>
              <c:pt idx="7">
                <c:v>16</c:v>
              </c:pt>
              <c:pt idx="8">
                <c:v>15</c:v>
              </c:pt>
              <c:pt idx="9">
                <c:v>11</c:v>
              </c:pt>
              <c:pt idx="10">
                <c:v>9</c:v>
              </c:pt>
              <c:pt idx="11">
                <c:v>6</c:v>
              </c:pt>
              <c:pt idx="12">
                <c:v>4</c:v>
              </c:pt>
              <c:pt idx="13">
                <c:v>1</c:v>
              </c:pt>
              <c:pt idx="14">
                <c:v>2</c:v>
              </c:pt>
              <c:pt idx="15">
                <c:v>8</c:v>
              </c:pt>
              <c:pt idx="16">
                <c:v>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487-4A20-BDAF-746E90A53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620352"/>
        <c:axId val="123622144"/>
        <c:axId val="123563072"/>
      </c:line3DChart>
      <c:catAx>
        <c:axId val="1236203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622144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3622144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620352"/>
        <c:crosses val="autoZero"/>
        <c:crossBetween val="midCat"/>
        <c:majorUnit val="2"/>
      </c:valAx>
      <c:serAx>
        <c:axId val="123563072"/>
        <c:scaling>
          <c:orientation val="minMax"/>
        </c:scaling>
        <c:delete val="1"/>
        <c:axPos val="b"/>
        <c:majorTickMark val="out"/>
        <c:minorTickMark val="none"/>
        <c:tickLblPos val="none"/>
        <c:crossAx val="123622144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zbiorowych wystąpień czynnych i biernych w okresie 
od 01.01.97 r. do 31.01.98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czynne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3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</c:strLit>
          </c:cat>
          <c:val>
            <c:numLit>
              <c:formatCode>General</c:formatCode>
              <c:ptCount val="13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3</c:v>
              </c:pt>
              <c:pt idx="6">
                <c:v>12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9</c:v>
              </c:pt>
              <c:pt idx="11">
                <c:v>0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516-400F-A806-C529DBD62D26}"/>
            </c:ext>
          </c:extLst>
        </c:ser>
        <c:ser>
          <c:idx val="0"/>
          <c:order val="1"/>
          <c:tx>
            <c:v>bierne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3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</c:strLit>
          </c:cat>
          <c:val>
            <c:numLit>
              <c:formatCode>General</c:formatCode>
              <c:ptCount val="13"/>
              <c:pt idx="0">
                <c:v>0</c:v>
              </c:pt>
              <c:pt idx="1">
                <c:v>0</c:v>
              </c:pt>
              <c:pt idx="2">
                <c:v>8</c:v>
              </c:pt>
              <c:pt idx="3">
                <c:v>0</c:v>
              </c:pt>
              <c:pt idx="4">
                <c:v>0</c:v>
              </c:pt>
              <c:pt idx="5">
                <c:v>167</c:v>
              </c:pt>
              <c:pt idx="6">
                <c:v>267</c:v>
              </c:pt>
              <c:pt idx="7">
                <c:v>0</c:v>
              </c:pt>
              <c:pt idx="8">
                <c:v>10</c:v>
              </c:pt>
              <c:pt idx="9">
                <c:v>6</c:v>
              </c:pt>
              <c:pt idx="10">
                <c:v>19</c:v>
              </c:pt>
              <c:pt idx="11">
                <c:v>3</c:v>
              </c:pt>
              <c:pt idx="12">
                <c:v>41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516-400F-A806-C529DBD62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742080"/>
        <c:axId val="123743616"/>
        <c:axId val="123636800"/>
      </c:line3DChart>
      <c:catAx>
        <c:axId val="1237420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74361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3743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742080"/>
        <c:crosses val="autoZero"/>
        <c:crossBetween val="midCat"/>
        <c:majorUnit val="25"/>
      </c:valAx>
      <c:serAx>
        <c:axId val="123636800"/>
        <c:scaling>
          <c:orientation val="minMax"/>
        </c:scaling>
        <c:delete val="1"/>
        <c:axPos val="b"/>
        <c:majorTickMark val="out"/>
        <c:minorTickMark val="none"/>
        <c:tickLblPos val="none"/>
        <c:crossAx val="123743616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 28.11.1997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BE3A-4A60-BF9F-F87FAB84EEB4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3A-4A60-BF9F-F87FAB84EEB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BE3A-4A60-BF9F-F87FAB84EEB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zbiorowych wystąpień czynnych i biernych w okresie 
od 01.01.97 r. do 31.01.98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czynne</c:v>
          </c:tx>
          <c:spPr>
            <a:solidFill>
              <a:srgbClr val="80206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3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</c:strLit>
          </c:cat>
          <c:val>
            <c:numLit>
              <c:formatCode>General</c:formatCode>
              <c:ptCount val="13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3</c:v>
              </c:pt>
              <c:pt idx="6">
                <c:v>12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9</c:v>
              </c:pt>
              <c:pt idx="11">
                <c:v>0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9F9-4BA7-A07D-9F4FB5C25470}"/>
            </c:ext>
          </c:extLst>
        </c:ser>
        <c:ser>
          <c:idx val="0"/>
          <c:order val="1"/>
          <c:tx>
            <c:v>bierne</c:v>
          </c:tx>
          <c:spPr>
            <a:solidFill>
              <a:srgbClr val="8080FF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3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</c:strLit>
          </c:cat>
          <c:val>
            <c:numLit>
              <c:formatCode>General</c:formatCode>
              <c:ptCount val="13"/>
              <c:pt idx="0">
                <c:v>0</c:v>
              </c:pt>
              <c:pt idx="1">
                <c:v>0</c:v>
              </c:pt>
              <c:pt idx="2">
                <c:v>8</c:v>
              </c:pt>
              <c:pt idx="3">
                <c:v>0</c:v>
              </c:pt>
              <c:pt idx="4">
                <c:v>0</c:v>
              </c:pt>
              <c:pt idx="5">
                <c:v>167</c:v>
              </c:pt>
              <c:pt idx="6">
                <c:v>267</c:v>
              </c:pt>
              <c:pt idx="7">
                <c:v>0</c:v>
              </c:pt>
              <c:pt idx="8">
                <c:v>10</c:v>
              </c:pt>
              <c:pt idx="9">
                <c:v>6</c:v>
              </c:pt>
              <c:pt idx="10">
                <c:v>19</c:v>
              </c:pt>
              <c:pt idx="11">
                <c:v>3</c:v>
              </c:pt>
              <c:pt idx="12">
                <c:v>41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9F9-4BA7-A07D-9F4FB5C25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790848"/>
        <c:axId val="123792384"/>
        <c:axId val="123757888"/>
      </c:line3DChart>
      <c:catAx>
        <c:axId val="1237908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792384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379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790848"/>
        <c:crosses val="autoZero"/>
        <c:crossBetween val="midCat"/>
        <c:majorUnit val="25"/>
      </c:valAx>
      <c:serAx>
        <c:axId val="123757888"/>
        <c:scaling>
          <c:orientation val="minMax"/>
        </c:scaling>
        <c:delete val="1"/>
        <c:axPos val="b"/>
        <c:majorTickMark val="out"/>
        <c:minorTickMark val="none"/>
        <c:tickLblPos val="none"/>
        <c:crossAx val="123792384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01.01.97 r.  do  30.11.98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z terenu</c:v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3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  <c:pt idx="20">
                <c:v>wrzesień</c:v>
              </c:pt>
              <c:pt idx="21">
                <c:v>październik</c:v>
              </c:pt>
              <c:pt idx="22">
                <c:v>listopad</c:v>
              </c:pt>
            </c:strLit>
          </c:cat>
          <c:val>
            <c:numLit>
              <c:formatCode>General</c:formatCode>
              <c:ptCount val="23"/>
              <c:pt idx="0">
                <c:v>0</c:v>
              </c:pt>
              <c:pt idx="1">
                <c:v>6</c:v>
              </c:pt>
              <c:pt idx="2">
                <c:v>1</c:v>
              </c:pt>
              <c:pt idx="3">
                <c:v>1</c:v>
              </c:pt>
              <c:pt idx="4">
                <c:v>11</c:v>
              </c:pt>
              <c:pt idx="5">
                <c:v>3</c:v>
              </c:pt>
              <c:pt idx="6">
                <c:v>5</c:v>
              </c:pt>
              <c:pt idx="7">
                <c:v>1</c:v>
              </c:pt>
              <c:pt idx="8">
                <c:v>0</c:v>
              </c:pt>
              <c:pt idx="9">
                <c:v>0</c:v>
              </c:pt>
              <c:pt idx="10">
                <c:v>1</c:v>
              </c:pt>
              <c:pt idx="11">
                <c:v>2</c:v>
              </c:pt>
              <c:pt idx="12">
                <c:v>1</c:v>
              </c:pt>
              <c:pt idx="13">
                <c:v>0</c:v>
              </c:pt>
              <c:pt idx="14">
                <c:v>2</c:v>
              </c:pt>
              <c:pt idx="15">
                <c:v>1</c:v>
              </c:pt>
              <c:pt idx="16">
                <c:v>2</c:v>
              </c:pt>
              <c:pt idx="17">
                <c:v>0</c:v>
              </c:pt>
              <c:pt idx="18">
                <c:v>8</c:v>
              </c:pt>
              <c:pt idx="19">
                <c:v>5</c:v>
              </c:pt>
              <c:pt idx="20">
                <c:v>0</c:v>
              </c:pt>
              <c:pt idx="21">
                <c:v>1</c:v>
              </c:pt>
              <c:pt idx="22">
                <c:v>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436-461F-9338-81CF18A63597}"/>
            </c:ext>
          </c:extLst>
        </c:ser>
        <c:ser>
          <c:idx val="0"/>
          <c:order val="1"/>
          <c:tx>
            <c:v>z zatrudnienia</c:v>
          </c:tx>
          <c:spPr>
            <a:solidFill>
              <a:srgbClr val="00FF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3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  <c:pt idx="20">
                <c:v>wrzesień</c:v>
              </c:pt>
              <c:pt idx="21">
                <c:v>październik</c:v>
              </c:pt>
              <c:pt idx="22">
                <c:v>listopad</c:v>
              </c:pt>
            </c:strLit>
          </c:cat>
          <c:val>
            <c:numLit>
              <c:formatCode>General</c:formatCode>
              <c:ptCount val="23"/>
              <c:pt idx="0">
                <c:v>3</c:v>
              </c:pt>
              <c:pt idx="1">
                <c:v>5</c:v>
              </c:pt>
              <c:pt idx="2">
                <c:v>7</c:v>
              </c:pt>
              <c:pt idx="3">
                <c:v>18</c:v>
              </c:pt>
              <c:pt idx="4">
                <c:v>15</c:v>
              </c:pt>
              <c:pt idx="5">
                <c:v>9</c:v>
              </c:pt>
              <c:pt idx="6">
                <c:v>23</c:v>
              </c:pt>
              <c:pt idx="7">
                <c:v>16</c:v>
              </c:pt>
              <c:pt idx="8">
                <c:v>15</c:v>
              </c:pt>
              <c:pt idx="9">
                <c:v>11</c:v>
              </c:pt>
              <c:pt idx="10">
                <c:v>9</c:v>
              </c:pt>
              <c:pt idx="11">
                <c:v>6</c:v>
              </c:pt>
              <c:pt idx="12">
                <c:v>4</c:v>
              </c:pt>
              <c:pt idx="13">
                <c:v>1</c:v>
              </c:pt>
              <c:pt idx="14">
                <c:v>2</c:v>
              </c:pt>
              <c:pt idx="15">
                <c:v>8</c:v>
              </c:pt>
              <c:pt idx="16">
                <c:v>4</c:v>
              </c:pt>
              <c:pt idx="17">
                <c:v>9</c:v>
              </c:pt>
              <c:pt idx="18">
                <c:v>14</c:v>
              </c:pt>
              <c:pt idx="19">
                <c:v>4</c:v>
              </c:pt>
              <c:pt idx="20">
                <c:v>4</c:v>
              </c:pt>
              <c:pt idx="21">
                <c:v>7</c:v>
              </c:pt>
              <c:pt idx="22">
                <c:v>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436-461F-9338-81CF18A63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901824"/>
        <c:axId val="123903360"/>
        <c:axId val="123760128"/>
      </c:line3DChart>
      <c:catAx>
        <c:axId val="1239018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90336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3903360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901824"/>
        <c:crosses val="autoZero"/>
        <c:crossBetween val="midCat"/>
        <c:majorUnit val="2"/>
      </c:valAx>
      <c:serAx>
        <c:axId val="123760128"/>
        <c:scaling>
          <c:orientation val="minMax"/>
        </c:scaling>
        <c:delete val="1"/>
        <c:axPos val="b"/>
        <c:majorTickMark val="out"/>
        <c:minorTickMark val="none"/>
        <c:tickLblPos val="none"/>
        <c:crossAx val="123903360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01.01.97 r.  do  30.11.98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z terenu</c:v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3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  <c:pt idx="20">
                <c:v>wrzesień</c:v>
              </c:pt>
              <c:pt idx="21">
                <c:v>październik</c:v>
              </c:pt>
              <c:pt idx="22">
                <c:v>listopad</c:v>
              </c:pt>
            </c:strLit>
          </c:cat>
          <c:val>
            <c:numLit>
              <c:formatCode>General</c:formatCode>
              <c:ptCount val="23"/>
              <c:pt idx="0">
                <c:v>0</c:v>
              </c:pt>
              <c:pt idx="1">
                <c:v>6</c:v>
              </c:pt>
              <c:pt idx="2">
                <c:v>1</c:v>
              </c:pt>
              <c:pt idx="3">
                <c:v>1</c:v>
              </c:pt>
              <c:pt idx="4">
                <c:v>11</c:v>
              </c:pt>
              <c:pt idx="5">
                <c:v>3</c:v>
              </c:pt>
              <c:pt idx="6">
                <c:v>5</c:v>
              </c:pt>
              <c:pt idx="7">
                <c:v>1</c:v>
              </c:pt>
              <c:pt idx="8">
                <c:v>0</c:v>
              </c:pt>
              <c:pt idx="9">
                <c:v>0</c:v>
              </c:pt>
              <c:pt idx="10">
                <c:v>1</c:v>
              </c:pt>
              <c:pt idx="11">
                <c:v>2</c:v>
              </c:pt>
              <c:pt idx="12">
                <c:v>1</c:v>
              </c:pt>
              <c:pt idx="13">
                <c:v>0</c:v>
              </c:pt>
              <c:pt idx="14">
                <c:v>2</c:v>
              </c:pt>
              <c:pt idx="15">
                <c:v>1</c:v>
              </c:pt>
              <c:pt idx="16">
                <c:v>2</c:v>
              </c:pt>
              <c:pt idx="17">
                <c:v>0</c:v>
              </c:pt>
              <c:pt idx="18">
                <c:v>8</c:v>
              </c:pt>
              <c:pt idx="19">
                <c:v>5</c:v>
              </c:pt>
              <c:pt idx="20">
                <c:v>0</c:v>
              </c:pt>
              <c:pt idx="21">
                <c:v>1</c:v>
              </c:pt>
              <c:pt idx="22">
                <c:v>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C48-4A61-AF0B-F468083A26B1}"/>
            </c:ext>
          </c:extLst>
        </c:ser>
        <c:ser>
          <c:idx val="0"/>
          <c:order val="1"/>
          <c:tx>
            <c:v>z zatrudnienia</c:v>
          </c:tx>
          <c:spPr>
            <a:solidFill>
              <a:srgbClr val="00FF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3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  <c:pt idx="20">
                <c:v>wrzesień</c:v>
              </c:pt>
              <c:pt idx="21">
                <c:v>październik</c:v>
              </c:pt>
              <c:pt idx="22">
                <c:v>listopad</c:v>
              </c:pt>
            </c:strLit>
          </c:cat>
          <c:val>
            <c:numLit>
              <c:formatCode>General</c:formatCode>
              <c:ptCount val="23"/>
              <c:pt idx="0">
                <c:v>3</c:v>
              </c:pt>
              <c:pt idx="1">
                <c:v>5</c:v>
              </c:pt>
              <c:pt idx="2">
                <c:v>7</c:v>
              </c:pt>
              <c:pt idx="3">
                <c:v>18</c:v>
              </c:pt>
              <c:pt idx="4">
                <c:v>15</c:v>
              </c:pt>
              <c:pt idx="5">
                <c:v>9</c:v>
              </c:pt>
              <c:pt idx="6">
                <c:v>23</c:v>
              </c:pt>
              <c:pt idx="7">
                <c:v>16</c:v>
              </c:pt>
              <c:pt idx="8">
                <c:v>15</c:v>
              </c:pt>
              <c:pt idx="9">
                <c:v>11</c:v>
              </c:pt>
              <c:pt idx="10">
                <c:v>9</c:v>
              </c:pt>
              <c:pt idx="11">
                <c:v>6</c:v>
              </c:pt>
              <c:pt idx="12">
                <c:v>4</c:v>
              </c:pt>
              <c:pt idx="13">
                <c:v>1</c:v>
              </c:pt>
              <c:pt idx="14">
                <c:v>2</c:v>
              </c:pt>
              <c:pt idx="15">
                <c:v>8</c:v>
              </c:pt>
              <c:pt idx="16">
                <c:v>4</c:v>
              </c:pt>
              <c:pt idx="17">
                <c:v>9</c:v>
              </c:pt>
              <c:pt idx="18">
                <c:v>14</c:v>
              </c:pt>
              <c:pt idx="19">
                <c:v>4</c:v>
              </c:pt>
              <c:pt idx="20">
                <c:v>4</c:v>
              </c:pt>
              <c:pt idx="21">
                <c:v>7</c:v>
              </c:pt>
              <c:pt idx="22">
                <c:v>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C48-4A61-AF0B-F468083A2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950592"/>
        <c:axId val="123952128"/>
        <c:axId val="123885312"/>
      </c:line3DChart>
      <c:catAx>
        <c:axId val="1239505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952128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3952128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950592"/>
        <c:crosses val="autoZero"/>
        <c:crossBetween val="midCat"/>
        <c:majorUnit val="2"/>
      </c:valAx>
      <c:serAx>
        <c:axId val="123885312"/>
        <c:scaling>
          <c:orientation val="minMax"/>
        </c:scaling>
        <c:delete val="1"/>
        <c:axPos val="b"/>
        <c:majorTickMark val="out"/>
        <c:minorTickMark val="none"/>
        <c:tickLblPos val="none"/>
        <c:crossAx val="123952128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01.01.97 r.  do  30.11.98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z terenu</c:v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3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  <c:pt idx="20">
                <c:v>wrzesień</c:v>
              </c:pt>
              <c:pt idx="21">
                <c:v>październik</c:v>
              </c:pt>
              <c:pt idx="22">
                <c:v>listopad</c:v>
              </c:pt>
            </c:strLit>
          </c:cat>
          <c:val>
            <c:numLit>
              <c:formatCode>General</c:formatCode>
              <c:ptCount val="23"/>
              <c:pt idx="0">
                <c:v>0</c:v>
              </c:pt>
              <c:pt idx="1">
                <c:v>6</c:v>
              </c:pt>
              <c:pt idx="2">
                <c:v>1</c:v>
              </c:pt>
              <c:pt idx="3">
                <c:v>1</c:v>
              </c:pt>
              <c:pt idx="4">
                <c:v>11</c:v>
              </c:pt>
              <c:pt idx="5">
                <c:v>3</c:v>
              </c:pt>
              <c:pt idx="6">
                <c:v>5</c:v>
              </c:pt>
              <c:pt idx="7">
                <c:v>1</c:v>
              </c:pt>
              <c:pt idx="8">
                <c:v>0</c:v>
              </c:pt>
              <c:pt idx="9">
                <c:v>0</c:v>
              </c:pt>
              <c:pt idx="10">
                <c:v>1</c:v>
              </c:pt>
              <c:pt idx="11">
                <c:v>2</c:v>
              </c:pt>
              <c:pt idx="12">
                <c:v>1</c:v>
              </c:pt>
              <c:pt idx="13">
                <c:v>0</c:v>
              </c:pt>
              <c:pt idx="14">
                <c:v>2</c:v>
              </c:pt>
              <c:pt idx="15">
                <c:v>1</c:v>
              </c:pt>
              <c:pt idx="16">
                <c:v>2</c:v>
              </c:pt>
              <c:pt idx="17">
                <c:v>0</c:v>
              </c:pt>
              <c:pt idx="18">
                <c:v>8</c:v>
              </c:pt>
              <c:pt idx="19">
                <c:v>5</c:v>
              </c:pt>
              <c:pt idx="20">
                <c:v>0</c:v>
              </c:pt>
              <c:pt idx="21">
                <c:v>1</c:v>
              </c:pt>
              <c:pt idx="22">
                <c:v>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48C-4DC6-BF4F-6507A95B82D1}"/>
            </c:ext>
          </c:extLst>
        </c:ser>
        <c:ser>
          <c:idx val="0"/>
          <c:order val="1"/>
          <c:tx>
            <c:v>z zatrudnienia</c:v>
          </c:tx>
          <c:spPr>
            <a:solidFill>
              <a:srgbClr val="00FF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3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  <c:pt idx="20">
                <c:v>wrzesień</c:v>
              </c:pt>
              <c:pt idx="21">
                <c:v>październik</c:v>
              </c:pt>
              <c:pt idx="22">
                <c:v>listopad</c:v>
              </c:pt>
            </c:strLit>
          </c:cat>
          <c:val>
            <c:numLit>
              <c:formatCode>General</c:formatCode>
              <c:ptCount val="23"/>
              <c:pt idx="0">
                <c:v>3</c:v>
              </c:pt>
              <c:pt idx="1">
                <c:v>5</c:v>
              </c:pt>
              <c:pt idx="2">
                <c:v>7</c:v>
              </c:pt>
              <c:pt idx="3">
                <c:v>18</c:v>
              </c:pt>
              <c:pt idx="4">
                <c:v>15</c:v>
              </c:pt>
              <c:pt idx="5">
                <c:v>9</c:v>
              </c:pt>
              <c:pt idx="6">
                <c:v>23</c:v>
              </c:pt>
              <c:pt idx="7">
                <c:v>16</c:v>
              </c:pt>
              <c:pt idx="8">
                <c:v>15</c:v>
              </c:pt>
              <c:pt idx="9">
                <c:v>11</c:v>
              </c:pt>
              <c:pt idx="10">
                <c:v>9</c:v>
              </c:pt>
              <c:pt idx="11">
                <c:v>6</c:v>
              </c:pt>
              <c:pt idx="12">
                <c:v>4</c:v>
              </c:pt>
              <c:pt idx="13">
                <c:v>1</c:v>
              </c:pt>
              <c:pt idx="14">
                <c:v>2</c:v>
              </c:pt>
              <c:pt idx="15">
                <c:v>8</c:v>
              </c:pt>
              <c:pt idx="16">
                <c:v>4</c:v>
              </c:pt>
              <c:pt idx="17">
                <c:v>9</c:v>
              </c:pt>
              <c:pt idx="18">
                <c:v>14</c:v>
              </c:pt>
              <c:pt idx="19">
                <c:v>4</c:v>
              </c:pt>
              <c:pt idx="20">
                <c:v>4</c:v>
              </c:pt>
              <c:pt idx="21">
                <c:v>7</c:v>
              </c:pt>
              <c:pt idx="22">
                <c:v>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48C-4DC6-BF4F-6507A95B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3995264"/>
        <c:axId val="123996800"/>
        <c:axId val="123961344"/>
      </c:line3DChart>
      <c:catAx>
        <c:axId val="12399526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99680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3996800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3995264"/>
        <c:crosses val="autoZero"/>
        <c:crossBetween val="midCat"/>
        <c:majorUnit val="2"/>
      </c:valAx>
      <c:serAx>
        <c:axId val="123961344"/>
        <c:scaling>
          <c:orientation val="minMax"/>
        </c:scaling>
        <c:delete val="1"/>
        <c:axPos val="b"/>
        <c:majorTickMark val="out"/>
        <c:minorTickMark val="none"/>
        <c:tickLblPos val="none"/>
        <c:crossAx val="123996800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01.01.97 r.  do  30.11.98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z terenu</c:v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3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  <c:pt idx="20">
                <c:v>wrzesień</c:v>
              </c:pt>
              <c:pt idx="21">
                <c:v>październik</c:v>
              </c:pt>
              <c:pt idx="22">
                <c:v>listopad</c:v>
              </c:pt>
            </c:strLit>
          </c:cat>
          <c:val>
            <c:numLit>
              <c:formatCode>General</c:formatCode>
              <c:ptCount val="23"/>
              <c:pt idx="0">
                <c:v>0</c:v>
              </c:pt>
              <c:pt idx="1">
                <c:v>6</c:v>
              </c:pt>
              <c:pt idx="2">
                <c:v>1</c:v>
              </c:pt>
              <c:pt idx="3">
                <c:v>1</c:v>
              </c:pt>
              <c:pt idx="4">
                <c:v>11</c:v>
              </c:pt>
              <c:pt idx="5">
                <c:v>3</c:v>
              </c:pt>
              <c:pt idx="6">
                <c:v>5</c:v>
              </c:pt>
              <c:pt idx="7">
                <c:v>1</c:v>
              </c:pt>
              <c:pt idx="8">
                <c:v>0</c:v>
              </c:pt>
              <c:pt idx="9">
                <c:v>0</c:v>
              </c:pt>
              <c:pt idx="10">
                <c:v>1</c:v>
              </c:pt>
              <c:pt idx="11">
                <c:v>2</c:v>
              </c:pt>
              <c:pt idx="12">
                <c:v>1</c:v>
              </c:pt>
              <c:pt idx="13">
                <c:v>0</c:v>
              </c:pt>
              <c:pt idx="14">
                <c:v>2</c:v>
              </c:pt>
              <c:pt idx="15">
                <c:v>1</c:v>
              </c:pt>
              <c:pt idx="16">
                <c:v>2</c:v>
              </c:pt>
              <c:pt idx="17">
                <c:v>0</c:v>
              </c:pt>
              <c:pt idx="18">
                <c:v>8</c:v>
              </c:pt>
              <c:pt idx="19">
                <c:v>5</c:v>
              </c:pt>
              <c:pt idx="20">
                <c:v>0</c:v>
              </c:pt>
              <c:pt idx="21">
                <c:v>1</c:v>
              </c:pt>
              <c:pt idx="22">
                <c:v>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E9C-4EB8-AC31-AC38DD8F19C0}"/>
            </c:ext>
          </c:extLst>
        </c:ser>
        <c:ser>
          <c:idx val="0"/>
          <c:order val="1"/>
          <c:tx>
            <c:v>z zatrudnienia</c:v>
          </c:tx>
          <c:spPr>
            <a:solidFill>
              <a:srgbClr val="00FF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3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  <c:pt idx="20">
                <c:v>wrzesień</c:v>
              </c:pt>
              <c:pt idx="21">
                <c:v>październik</c:v>
              </c:pt>
              <c:pt idx="22">
                <c:v>listopad</c:v>
              </c:pt>
            </c:strLit>
          </c:cat>
          <c:val>
            <c:numLit>
              <c:formatCode>General</c:formatCode>
              <c:ptCount val="23"/>
              <c:pt idx="0">
                <c:v>3</c:v>
              </c:pt>
              <c:pt idx="1">
                <c:v>5</c:v>
              </c:pt>
              <c:pt idx="2">
                <c:v>7</c:v>
              </c:pt>
              <c:pt idx="3">
                <c:v>18</c:v>
              </c:pt>
              <c:pt idx="4">
                <c:v>15</c:v>
              </c:pt>
              <c:pt idx="5">
                <c:v>9</c:v>
              </c:pt>
              <c:pt idx="6">
                <c:v>23</c:v>
              </c:pt>
              <c:pt idx="7">
                <c:v>16</c:v>
              </c:pt>
              <c:pt idx="8">
                <c:v>15</c:v>
              </c:pt>
              <c:pt idx="9">
                <c:v>11</c:v>
              </c:pt>
              <c:pt idx="10">
                <c:v>9</c:v>
              </c:pt>
              <c:pt idx="11">
                <c:v>6</c:v>
              </c:pt>
              <c:pt idx="12">
                <c:v>4</c:v>
              </c:pt>
              <c:pt idx="13">
                <c:v>1</c:v>
              </c:pt>
              <c:pt idx="14">
                <c:v>2</c:v>
              </c:pt>
              <c:pt idx="15">
                <c:v>8</c:v>
              </c:pt>
              <c:pt idx="16">
                <c:v>4</c:v>
              </c:pt>
              <c:pt idx="17">
                <c:v>9</c:v>
              </c:pt>
              <c:pt idx="18">
                <c:v>14</c:v>
              </c:pt>
              <c:pt idx="19">
                <c:v>4</c:v>
              </c:pt>
              <c:pt idx="20">
                <c:v>4</c:v>
              </c:pt>
              <c:pt idx="21">
                <c:v>7</c:v>
              </c:pt>
              <c:pt idx="22">
                <c:v>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E9C-4EB8-AC31-AC38DD8F1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4035840"/>
        <c:axId val="124037376"/>
        <c:axId val="123963584"/>
      </c:line3DChart>
      <c:catAx>
        <c:axId val="1240358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403737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4037376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4035840"/>
        <c:crosses val="autoZero"/>
        <c:crossBetween val="midCat"/>
        <c:majorUnit val="2"/>
      </c:valAx>
      <c:serAx>
        <c:axId val="123963584"/>
        <c:scaling>
          <c:orientation val="minMax"/>
        </c:scaling>
        <c:delete val="1"/>
        <c:axPos val="b"/>
        <c:majorTickMark val="out"/>
        <c:minorTickMark val="none"/>
        <c:tickLblPos val="none"/>
        <c:crossAx val="124037376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01.01.97 r.  do  31.12.98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z terenu</c:v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4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  <c:pt idx="20">
                <c:v>wrzesień</c:v>
              </c:pt>
              <c:pt idx="21">
                <c:v>październik</c:v>
              </c:pt>
              <c:pt idx="22">
                <c:v>listopad</c:v>
              </c:pt>
              <c:pt idx="23">
                <c:v>grudzień</c:v>
              </c:pt>
            </c:strLit>
          </c:cat>
          <c:val>
            <c:numLit>
              <c:formatCode>General</c:formatCode>
              <c:ptCount val="24"/>
              <c:pt idx="0">
                <c:v>0</c:v>
              </c:pt>
              <c:pt idx="1">
                <c:v>6</c:v>
              </c:pt>
              <c:pt idx="2">
                <c:v>1</c:v>
              </c:pt>
              <c:pt idx="3">
                <c:v>1</c:v>
              </c:pt>
              <c:pt idx="4">
                <c:v>11</c:v>
              </c:pt>
              <c:pt idx="5">
                <c:v>3</c:v>
              </c:pt>
              <c:pt idx="6">
                <c:v>5</c:v>
              </c:pt>
              <c:pt idx="7">
                <c:v>1</c:v>
              </c:pt>
              <c:pt idx="8">
                <c:v>0</c:v>
              </c:pt>
              <c:pt idx="9">
                <c:v>0</c:v>
              </c:pt>
              <c:pt idx="10">
                <c:v>1</c:v>
              </c:pt>
              <c:pt idx="11">
                <c:v>2</c:v>
              </c:pt>
              <c:pt idx="12">
                <c:v>1</c:v>
              </c:pt>
              <c:pt idx="13">
                <c:v>0</c:v>
              </c:pt>
              <c:pt idx="14">
                <c:v>2</c:v>
              </c:pt>
              <c:pt idx="15">
                <c:v>1</c:v>
              </c:pt>
              <c:pt idx="16">
                <c:v>2</c:v>
              </c:pt>
              <c:pt idx="17">
                <c:v>0</c:v>
              </c:pt>
              <c:pt idx="18">
                <c:v>8</c:v>
              </c:pt>
              <c:pt idx="19">
                <c:v>5</c:v>
              </c:pt>
              <c:pt idx="20">
                <c:v>0</c:v>
              </c:pt>
              <c:pt idx="21">
                <c:v>1</c:v>
              </c:pt>
              <c:pt idx="22">
                <c:v>6</c:v>
              </c:pt>
              <c:pt idx="23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B14-4D3A-B926-6B336386A254}"/>
            </c:ext>
          </c:extLst>
        </c:ser>
        <c:ser>
          <c:idx val="0"/>
          <c:order val="1"/>
          <c:tx>
            <c:v>z zatrudnienia</c:v>
          </c:tx>
          <c:spPr>
            <a:solidFill>
              <a:srgbClr val="00FF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4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  <c:pt idx="20">
                <c:v>wrzesień</c:v>
              </c:pt>
              <c:pt idx="21">
                <c:v>październik</c:v>
              </c:pt>
              <c:pt idx="22">
                <c:v>listopad</c:v>
              </c:pt>
              <c:pt idx="23">
                <c:v>grudzień</c:v>
              </c:pt>
            </c:strLit>
          </c:cat>
          <c:val>
            <c:numLit>
              <c:formatCode>General</c:formatCode>
              <c:ptCount val="24"/>
              <c:pt idx="0">
                <c:v>3</c:v>
              </c:pt>
              <c:pt idx="1">
                <c:v>5</c:v>
              </c:pt>
              <c:pt idx="2">
                <c:v>7</c:v>
              </c:pt>
              <c:pt idx="3">
                <c:v>18</c:v>
              </c:pt>
              <c:pt idx="4">
                <c:v>15</c:v>
              </c:pt>
              <c:pt idx="5">
                <c:v>9</c:v>
              </c:pt>
              <c:pt idx="6">
                <c:v>23</c:v>
              </c:pt>
              <c:pt idx="7">
                <c:v>16</c:v>
              </c:pt>
              <c:pt idx="8">
                <c:v>15</c:v>
              </c:pt>
              <c:pt idx="9">
                <c:v>11</c:v>
              </c:pt>
              <c:pt idx="10">
                <c:v>9</c:v>
              </c:pt>
              <c:pt idx="11">
                <c:v>6</c:v>
              </c:pt>
              <c:pt idx="12">
                <c:v>4</c:v>
              </c:pt>
              <c:pt idx="13">
                <c:v>1</c:v>
              </c:pt>
              <c:pt idx="14">
                <c:v>2</c:v>
              </c:pt>
              <c:pt idx="15">
                <c:v>8</c:v>
              </c:pt>
              <c:pt idx="16">
                <c:v>4</c:v>
              </c:pt>
              <c:pt idx="17">
                <c:v>9</c:v>
              </c:pt>
              <c:pt idx="18">
                <c:v>14</c:v>
              </c:pt>
              <c:pt idx="19">
                <c:v>4</c:v>
              </c:pt>
              <c:pt idx="20">
                <c:v>4</c:v>
              </c:pt>
              <c:pt idx="21">
                <c:v>7</c:v>
              </c:pt>
              <c:pt idx="22">
                <c:v>5</c:v>
              </c:pt>
              <c:pt idx="23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B14-4D3A-B926-6B336386A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4092800"/>
        <c:axId val="124094336"/>
        <c:axId val="124039616"/>
      </c:line3DChart>
      <c:catAx>
        <c:axId val="1240928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409433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4094336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4092800"/>
        <c:crosses val="autoZero"/>
        <c:crossBetween val="midCat"/>
        <c:majorUnit val="2"/>
      </c:valAx>
      <c:serAx>
        <c:axId val="124039616"/>
        <c:scaling>
          <c:orientation val="minMax"/>
        </c:scaling>
        <c:delete val="1"/>
        <c:axPos val="b"/>
        <c:majorTickMark val="out"/>
        <c:minorTickMark val="none"/>
        <c:tickLblPos val="none"/>
        <c:crossAx val="124094336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ucieczek z terenu i zatrudnienia w okresie
od  01.01.97 r.  do  31.12.98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z terenu</c:v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4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  <c:pt idx="20">
                <c:v>wrzesień</c:v>
              </c:pt>
              <c:pt idx="21">
                <c:v>październik</c:v>
              </c:pt>
              <c:pt idx="22">
                <c:v>listopad</c:v>
              </c:pt>
              <c:pt idx="23">
                <c:v>grudzień</c:v>
              </c:pt>
            </c:strLit>
          </c:cat>
          <c:val>
            <c:numLit>
              <c:formatCode>General</c:formatCode>
              <c:ptCount val="24"/>
              <c:pt idx="0">
                <c:v>0</c:v>
              </c:pt>
              <c:pt idx="1">
                <c:v>6</c:v>
              </c:pt>
              <c:pt idx="2">
                <c:v>1</c:v>
              </c:pt>
              <c:pt idx="3">
                <c:v>1</c:v>
              </c:pt>
              <c:pt idx="4">
                <c:v>11</c:v>
              </c:pt>
              <c:pt idx="5">
                <c:v>3</c:v>
              </c:pt>
              <c:pt idx="6">
                <c:v>5</c:v>
              </c:pt>
              <c:pt idx="7">
                <c:v>1</c:v>
              </c:pt>
              <c:pt idx="8">
                <c:v>0</c:v>
              </c:pt>
              <c:pt idx="9">
                <c:v>0</c:v>
              </c:pt>
              <c:pt idx="10">
                <c:v>1</c:v>
              </c:pt>
              <c:pt idx="11">
                <c:v>2</c:v>
              </c:pt>
              <c:pt idx="12">
                <c:v>1</c:v>
              </c:pt>
              <c:pt idx="13">
                <c:v>0</c:v>
              </c:pt>
              <c:pt idx="14">
                <c:v>2</c:v>
              </c:pt>
              <c:pt idx="15">
                <c:v>1</c:v>
              </c:pt>
              <c:pt idx="16">
                <c:v>2</c:v>
              </c:pt>
              <c:pt idx="17">
                <c:v>0</c:v>
              </c:pt>
              <c:pt idx="18">
                <c:v>8</c:v>
              </c:pt>
              <c:pt idx="19">
                <c:v>5</c:v>
              </c:pt>
              <c:pt idx="20">
                <c:v>0</c:v>
              </c:pt>
              <c:pt idx="21">
                <c:v>1</c:v>
              </c:pt>
              <c:pt idx="22">
                <c:v>6</c:v>
              </c:pt>
              <c:pt idx="23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C80-4308-AAAA-0C1661AA123B}"/>
            </c:ext>
          </c:extLst>
        </c:ser>
        <c:ser>
          <c:idx val="0"/>
          <c:order val="1"/>
          <c:tx>
            <c:v>z zatrudnienia</c:v>
          </c:tx>
          <c:spPr>
            <a:solidFill>
              <a:srgbClr val="00FF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24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  <c:pt idx="17">
                <c:v>czerwiec</c:v>
              </c:pt>
              <c:pt idx="18">
                <c:v>lipiec</c:v>
              </c:pt>
              <c:pt idx="19">
                <c:v>sierpień</c:v>
              </c:pt>
              <c:pt idx="20">
                <c:v>wrzesień</c:v>
              </c:pt>
              <c:pt idx="21">
                <c:v>październik</c:v>
              </c:pt>
              <c:pt idx="22">
                <c:v>listopad</c:v>
              </c:pt>
              <c:pt idx="23">
                <c:v>grudzień</c:v>
              </c:pt>
            </c:strLit>
          </c:cat>
          <c:val>
            <c:numLit>
              <c:formatCode>General</c:formatCode>
              <c:ptCount val="24"/>
              <c:pt idx="0">
                <c:v>3</c:v>
              </c:pt>
              <c:pt idx="1">
                <c:v>5</c:v>
              </c:pt>
              <c:pt idx="2">
                <c:v>7</c:v>
              </c:pt>
              <c:pt idx="3">
                <c:v>18</c:v>
              </c:pt>
              <c:pt idx="4">
                <c:v>15</c:v>
              </c:pt>
              <c:pt idx="5">
                <c:v>9</c:v>
              </c:pt>
              <c:pt idx="6">
                <c:v>23</c:v>
              </c:pt>
              <c:pt idx="7">
                <c:v>16</c:v>
              </c:pt>
              <c:pt idx="8">
                <c:v>15</c:v>
              </c:pt>
              <c:pt idx="9">
                <c:v>11</c:v>
              </c:pt>
              <c:pt idx="10">
                <c:v>9</c:v>
              </c:pt>
              <c:pt idx="11">
                <c:v>6</c:v>
              </c:pt>
              <c:pt idx="12">
                <c:v>4</c:v>
              </c:pt>
              <c:pt idx="13">
                <c:v>1</c:v>
              </c:pt>
              <c:pt idx="14">
                <c:v>2</c:v>
              </c:pt>
              <c:pt idx="15">
                <c:v>8</c:v>
              </c:pt>
              <c:pt idx="16">
                <c:v>4</c:v>
              </c:pt>
              <c:pt idx="17">
                <c:v>9</c:v>
              </c:pt>
              <c:pt idx="18">
                <c:v>14</c:v>
              </c:pt>
              <c:pt idx="19">
                <c:v>4</c:v>
              </c:pt>
              <c:pt idx="20">
                <c:v>4</c:v>
              </c:pt>
              <c:pt idx="21">
                <c:v>7</c:v>
              </c:pt>
              <c:pt idx="22">
                <c:v>5</c:v>
              </c:pt>
              <c:pt idx="23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C80-4308-AAAA-0C1661AA1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4149760"/>
        <c:axId val="124151296"/>
        <c:axId val="124042304"/>
      </c:line3DChart>
      <c:catAx>
        <c:axId val="1241497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4151296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4151296"/>
        <c:scaling>
          <c:orientation val="minMax"/>
          <c:max val="2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4149760"/>
        <c:crosses val="autoZero"/>
        <c:crossBetween val="midCat"/>
        <c:majorUnit val="2"/>
      </c:valAx>
      <c:serAx>
        <c:axId val="124042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151296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0"/>
      <c:hPercent val="44"/>
      <c:rotY val="30"/>
      <c:depthPercent val="200"/>
      <c:rAngAx val="1"/>
    </c:view3D>
    <c:floor>
      <c:thickness val="0"/>
      <c:spPr>
        <a:solidFill>
          <a:schemeClr val="bg1">
            <a:lumMod val="85000"/>
          </a:schemeClr>
        </a:solidFill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445452906172988E-2"/>
          <c:y val="2.3416739574219889E-2"/>
          <c:w val="0.93254637436762222"/>
          <c:h val="0.69344365287672383"/>
        </c:manualLayout>
      </c:layout>
      <c:line3DChart>
        <c:grouping val="standard"/>
        <c:varyColors val="0"/>
        <c:ser>
          <c:idx val="1"/>
          <c:order val="0"/>
          <c:tx>
            <c:strRef>
              <c:f>'[2]Str3-4'!$L$60</c:f>
              <c:strCache>
                <c:ptCount val="1"/>
                <c:pt idx="0">
                  <c:v>z terenu</c:v>
                </c:pt>
              </c:strCache>
            </c:strRef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dLbls>
            <c:dLbl>
              <c:idx val="16"/>
              <c:layout>
                <c:manualLayout>
                  <c:x val="1.7302798982188294E-2"/>
                  <c:y val="-3.3862433862433865E-2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BE8D-481F-AACE-420F7C829FBB}"/>
                </c:ext>
              </c:extLst>
            </c:dLbl>
            <c:dLbl>
              <c:idx val="17"/>
              <c:layout>
                <c:manualLayout>
                  <c:x val="-1.2213660315361342E-2"/>
                  <c:y val="-2.5396825396825473E-2"/>
                </c:manualLayout>
              </c:layout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1-BE8D-481F-AACE-420F7C829FBB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'[2]Str3-4'!$K$67:$K$84</c:f>
              <c:strCache>
                <c:ptCount val="18"/>
                <c:pt idx="0">
                  <c:v>lipiec</c:v>
                </c:pt>
                <c:pt idx="1">
                  <c:v>sierpień</c:v>
                </c:pt>
                <c:pt idx="2">
                  <c:v>wrzesień</c:v>
                </c:pt>
                <c:pt idx="3">
                  <c:v>październik</c:v>
                </c:pt>
                <c:pt idx="4">
                  <c:v>listopad</c:v>
                </c:pt>
                <c:pt idx="5">
                  <c:v>grudzień</c:v>
                </c:pt>
                <c:pt idx="6">
                  <c:v>styczeń</c:v>
                </c:pt>
                <c:pt idx="7">
                  <c:v>luty</c:v>
                </c:pt>
                <c:pt idx="8">
                  <c:v>marzec</c:v>
                </c:pt>
                <c:pt idx="9">
                  <c:v>kwiecień</c:v>
                </c:pt>
                <c:pt idx="10">
                  <c:v>maj</c:v>
                </c:pt>
                <c:pt idx="11">
                  <c:v>czerwiec</c:v>
                </c:pt>
                <c:pt idx="12">
                  <c:v>lipiec</c:v>
                </c:pt>
                <c:pt idx="13">
                  <c:v>sierpień</c:v>
                </c:pt>
                <c:pt idx="14">
                  <c:v>wrzesień</c:v>
                </c:pt>
                <c:pt idx="15">
                  <c:v>październik</c:v>
                </c:pt>
                <c:pt idx="16">
                  <c:v>listopad</c:v>
                </c:pt>
                <c:pt idx="17">
                  <c:v>grudzień</c:v>
                </c:pt>
              </c:strCache>
            </c:strRef>
          </c:cat>
          <c:val>
            <c:numRef>
              <c:f>'[2]Str3-4'!$L$67:$L$84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8D-481F-AACE-420F7C829FBB}"/>
            </c:ext>
          </c:extLst>
        </c:ser>
        <c:ser>
          <c:idx val="0"/>
          <c:order val="1"/>
          <c:tx>
            <c:strRef>
              <c:f>'[2]Str3-4'!$M$60</c:f>
              <c:strCache>
                <c:ptCount val="1"/>
                <c:pt idx="0">
                  <c:v>z zatrudnienia</c:v>
                </c:pt>
              </c:strCache>
            </c:strRef>
          </c:tx>
          <c:spPr>
            <a:solidFill>
              <a:srgbClr val="00FF00"/>
            </a:solidFill>
            <a:ln w="3175">
              <a:solidFill>
                <a:srgbClr val="000000"/>
              </a:solidFill>
              <a:prstDash val="solid"/>
            </a:ln>
          </c:spPr>
          <c:dLbls>
            <c:dLbl>
              <c:idx val="0"/>
              <c:layout>
                <c:manualLayout>
                  <c:x val="-4.0712468193384227E-2"/>
                  <c:y val="-3.809523809523809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8D-481F-AACE-420F7C829FBB}"/>
                </c:ext>
              </c:extLst>
            </c:dLbl>
            <c:dLbl>
              <c:idx val="1"/>
              <c:layout>
                <c:manualLayout>
                  <c:x val="-2.2391857506361322E-2"/>
                  <c:y val="-8.8888888888888892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8D-481F-AACE-420F7C829FBB}"/>
                </c:ext>
              </c:extLst>
            </c:dLbl>
            <c:dLbl>
              <c:idx val="2"/>
              <c:layout>
                <c:manualLayout>
                  <c:x val="-2.4427480916030534E-2"/>
                  <c:y val="-8.8888888888888934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8D-481F-AACE-420F7C829FBB}"/>
                </c:ext>
              </c:extLst>
            </c:dLbl>
            <c:dLbl>
              <c:idx val="3"/>
              <c:layout>
                <c:manualLayout>
                  <c:x val="-2.0356234096692113E-2"/>
                  <c:y val="-0.10158730158730159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8D-481F-AACE-420F7C829FBB}"/>
                </c:ext>
              </c:extLst>
            </c:dLbl>
            <c:dLbl>
              <c:idx val="4"/>
              <c:layout>
                <c:manualLayout>
                  <c:x val="-2.6463104325699708E-2"/>
                  <c:y val="-5.0793650793650794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8D-481F-AACE-420F7C829FBB}"/>
                </c:ext>
              </c:extLst>
            </c:dLbl>
            <c:dLbl>
              <c:idx val="5"/>
              <c:layout>
                <c:manualLayout>
                  <c:x val="-2.4427480916030534E-2"/>
                  <c:y val="-9.312169312169316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8D-481F-AACE-420F7C829FBB}"/>
                </c:ext>
              </c:extLst>
            </c:dLbl>
            <c:dLbl>
              <c:idx val="6"/>
              <c:layout>
                <c:manualLayout>
                  <c:x val="-1.6284987277353689E-2"/>
                  <c:y val="-8.0423280423280424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8D-481F-AACE-420F7C829FBB}"/>
                </c:ext>
              </c:extLst>
            </c:dLbl>
            <c:dLbl>
              <c:idx val="7"/>
              <c:layout>
                <c:manualLayout>
                  <c:x val="-2.0356234096692113E-2"/>
                  <c:y val="-0.12698412698412698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8D-481F-AACE-420F7C829FBB}"/>
                </c:ext>
              </c:extLst>
            </c:dLbl>
            <c:dLbl>
              <c:idx val="8"/>
              <c:layout>
                <c:manualLayout>
                  <c:x val="-2.2391857506361322E-2"/>
                  <c:y val="-0.10158730158730159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8D-481F-AACE-420F7C829FBB}"/>
                </c:ext>
              </c:extLst>
            </c:dLbl>
            <c:dLbl>
              <c:idx val="9"/>
              <c:layout>
                <c:manualLayout>
                  <c:x val="-2.2391857506361322E-2"/>
                  <c:y val="-8.8888888888888892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8D-481F-AACE-420F7C829FBB}"/>
                </c:ext>
              </c:extLst>
            </c:dLbl>
            <c:dLbl>
              <c:idx val="10"/>
              <c:layout>
                <c:manualLayout>
                  <c:x val="-1.8320770972330747E-2"/>
                  <c:y val="-6.349206349206341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8D-481F-AACE-420F7C829FBB}"/>
                </c:ext>
              </c:extLst>
            </c:dLbl>
            <c:dLbl>
              <c:idx val="11"/>
              <c:layout>
                <c:manualLayout>
                  <c:x val="-1.6284987277353617E-2"/>
                  <c:y val="-7.6190476190476197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8D-481F-AACE-420F7C829FBB}"/>
                </c:ext>
              </c:extLst>
            </c:dLbl>
            <c:dLbl>
              <c:idx val="12"/>
              <c:layout>
                <c:manualLayout>
                  <c:x val="-2.0356234096692037E-2"/>
                  <c:y val="-5.0793650793650794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8D-481F-AACE-420F7C829FBB}"/>
                </c:ext>
              </c:extLst>
            </c:dLbl>
            <c:dLbl>
              <c:idx val="13"/>
              <c:layout>
                <c:manualLayout>
                  <c:x val="-2.0356234096692113E-2"/>
                  <c:y val="-6.349206349206348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8D-481F-AACE-420F7C829FBB}"/>
                </c:ext>
              </c:extLst>
            </c:dLbl>
            <c:dLbl>
              <c:idx val="14"/>
              <c:layout>
                <c:manualLayout>
                  <c:x val="-1.4249363867684479E-2"/>
                  <c:y val="-8.8888888888888892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8D-481F-AACE-420F7C829FBB}"/>
                </c:ext>
              </c:extLst>
            </c:dLbl>
            <c:dLbl>
              <c:idx val="15"/>
              <c:layout>
                <c:manualLayout>
                  <c:x val="-2.4427480916030534E-2"/>
                  <c:y val="-6.3492063492063489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8D-481F-AACE-420F7C829FBB}"/>
                </c:ext>
              </c:extLst>
            </c:dLbl>
            <c:dLbl>
              <c:idx val="16"/>
              <c:layout>
                <c:manualLayout>
                  <c:x val="-2.2391857506361322E-2"/>
                  <c:y val="-5.9259259259259262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8D-481F-AACE-420F7C829FBB}"/>
                </c:ext>
              </c:extLst>
            </c:dLbl>
            <c:dLbl>
              <c:idx val="17"/>
              <c:layout>
                <c:manualLayout>
                  <c:x val="-2.2391857506361322E-2"/>
                  <c:y val="-5.502645502645502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8D-481F-AACE-420F7C829FBB}"/>
                </c:ext>
              </c:extLst>
            </c:dLbl>
            <c:dLbl>
              <c:idx val="18"/>
              <c:layout>
                <c:manualLayout>
                  <c:x val="-2.2391857506361322E-2"/>
                  <c:y val="-5.079365079365087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8D-481F-AACE-420F7C829FBB}"/>
                </c:ext>
              </c:extLst>
            </c:dLbl>
            <c:dLbl>
              <c:idx val="19"/>
              <c:layout>
                <c:manualLayout>
                  <c:x val="-2.4427480916030534E-2"/>
                  <c:y val="-0.10158730158730159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8D-481F-AACE-420F7C829FBB}"/>
                </c:ext>
              </c:extLst>
            </c:dLbl>
            <c:dLbl>
              <c:idx val="20"/>
              <c:layout>
                <c:manualLayout>
                  <c:x val="-1.4249363867684479E-2"/>
                  <c:y val="-7.6190476190476197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8D-481F-AACE-420F7C829FBB}"/>
                </c:ext>
              </c:extLst>
            </c:dLbl>
            <c:dLbl>
              <c:idx val="21"/>
              <c:layout>
                <c:manualLayout>
                  <c:x val="-2.4427480916030534E-2"/>
                  <c:y val="-5.502645502645502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8D-481F-AACE-420F7C829FBB}"/>
                </c:ext>
              </c:extLst>
            </c:dLbl>
            <c:dLbl>
              <c:idx val="22"/>
              <c:layout>
                <c:manualLayout>
                  <c:x val="-1.8320610687022901E-2"/>
                  <c:y val="-5.9259259259259262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8D-481F-AACE-420F7C829FBB}"/>
                </c:ext>
              </c:extLst>
            </c:dLbl>
            <c:dLbl>
              <c:idx val="23"/>
              <c:layout>
                <c:manualLayout>
                  <c:x val="-1.8320610687022901E-2"/>
                  <c:y val="-5.502645502645502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8D-481F-AACE-420F7C829FBB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'[2]Str3-4'!$K$67:$K$84</c:f>
              <c:strCache>
                <c:ptCount val="18"/>
                <c:pt idx="0">
                  <c:v>lipiec</c:v>
                </c:pt>
                <c:pt idx="1">
                  <c:v>sierpień</c:v>
                </c:pt>
                <c:pt idx="2">
                  <c:v>wrzesień</c:v>
                </c:pt>
                <c:pt idx="3">
                  <c:v>październik</c:v>
                </c:pt>
                <c:pt idx="4">
                  <c:v>listopad</c:v>
                </c:pt>
                <c:pt idx="5">
                  <c:v>grudzień</c:v>
                </c:pt>
                <c:pt idx="6">
                  <c:v>styczeń</c:v>
                </c:pt>
                <c:pt idx="7">
                  <c:v>luty</c:v>
                </c:pt>
                <c:pt idx="8">
                  <c:v>marzec</c:v>
                </c:pt>
                <c:pt idx="9">
                  <c:v>kwiecień</c:v>
                </c:pt>
                <c:pt idx="10">
                  <c:v>maj</c:v>
                </c:pt>
                <c:pt idx="11">
                  <c:v>czerwiec</c:v>
                </c:pt>
                <c:pt idx="12">
                  <c:v>lipiec</c:v>
                </c:pt>
                <c:pt idx="13">
                  <c:v>sierpień</c:v>
                </c:pt>
                <c:pt idx="14">
                  <c:v>wrzesień</c:v>
                </c:pt>
                <c:pt idx="15">
                  <c:v>październik</c:v>
                </c:pt>
                <c:pt idx="16">
                  <c:v>listopad</c:v>
                </c:pt>
                <c:pt idx="17">
                  <c:v>grudzień</c:v>
                </c:pt>
              </c:strCache>
            </c:strRef>
          </c:cat>
          <c:val>
            <c:numRef>
              <c:f>'[2]Str3-4'!$M$67:$M$84</c:f>
              <c:numCache>
                <c:formatCode>General</c:formatCode>
                <c:ptCount val="18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5</c:v>
                </c:pt>
                <c:pt idx="9">
                  <c:v>3</c:v>
                </c:pt>
                <c:pt idx="10">
                  <c:v>8</c:v>
                </c:pt>
                <c:pt idx="11">
                  <c:v>10</c:v>
                </c:pt>
                <c:pt idx="12">
                  <c:v>8</c:v>
                </c:pt>
                <c:pt idx="13">
                  <c:v>19</c:v>
                </c:pt>
                <c:pt idx="14">
                  <c:v>17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E8D-481F-AACE-420F7C829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233545952"/>
        <c:axId val="1"/>
        <c:axId val="2"/>
      </c:line3DChart>
      <c:catAx>
        <c:axId val="2335459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233545952"/>
        <c:crosses val="autoZero"/>
        <c:crossBetween val="midCat"/>
        <c:majorUnit val="5"/>
        <c:minorUnit val="1"/>
      </c:valAx>
      <c:serAx>
        <c:axId val="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</c:ser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110745023002647"/>
          <c:y val="0.87467335598975182"/>
          <c:w val="0.27297803927257352"/>
          <c:h val="9.117116414225426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3175">
      <a:solidFill>
        <a:srgbClr val="000000"/>
      </a:solidFill>
      <a:prstDash val="solid"/>
    </a:ln>
    <a:scene3d>
      <a:camera prst="orthographicFront"/>
      <a:lightRig rig="threePt" dir="t"/>
    </a:scene3d>
    <a:sp3d prstMaterial="metal">
      <a:bevelT w="165100" prst="coolSlant"/>
      <a:bevelB w="165100" prst="coolSlant"/>
    </a:sp3d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" r="0.75" t="1" header="0.5" footer="0.5"/>
    <c:pageSetup paperSize="9" orientation="landscape" horizontalDpi="360" verticalDpi="360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zbiorowych wystąpień czynnych i biernych w okresie 
od 01.01.97 r. do 31.05.98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czynne</c:v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7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</c:strLit>
          </c:cat>
          <c:val>
            <c:numLit>
              <c:formatCode>General</c:formatCode>
              <c:ptCount val="1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3</c:v>
              </c:pt>
              <c:pt idx="6">
                <c:v>12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9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4</c:v>
              </c:pt>
              <c:pt idx="15">
                <c:v>0</c:v>
              </c:pt>
              <c:pt idx="16">
                <c:v>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80-43D7-8F91-37065D8C3AE7}"/>
            </c:ext>
          </c:extLst>
        </c:ser>
        <c:ser>
          <c:idx val="0"/>
          <c:order val="1"/>
          <c:tx>
            <c:v>bierne</c:v>
          </c:tx>
          <c:spPr>
            <a:solidFill>
              <a:srgbClr val="00FF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7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</c:strLit>
          </c:cat>
          <c:val>
            <c:numLit>
              <c:formatCode>General</c:formatCode>
              <c:ptCount val="17"/>
              <c:pt idx="0">
                <c:v>0</c:v>
              </c:pt>
              <c:pt idx="1">
                <c:v>0</c:v>
              </c:pt>
              <c:pt idx="2">
                <c:v>8</c:v>
              </c:pt>
              <c:pt idx="3">
                <c:v>0</c:v>
              </c:pt>
              <c:pt idx="4">
                <c:v>0</c:v>
              </c:pt>
              <c:pt idx="5">
                <c:v>167</c:v>
              </c:pt>
              <c:pt idx="6">
                <c:v>267</c:v>
              </c:pt>
              <c:pt idx="7">
                <c:v>0</c:v>
              </c:pt>
              <c:pt idx="8">
                <c:v>10</c:v>
              </c:pt>
              <c:pt idx="9">
                <c:v>6</c:v>
              </c:pt>
              <c:pt idx="10">
                <c:v>19</c:v>
              </c:pt>
              <c:pt idx="11">
                <c:v>3</c:v>
              </c:pt>
              <c:pt idx="12">
                <c:v>41</c:v>
              </c:pt>
              <c:pt idx="13">
                <c:v>100</c:v>
              </c:pt>
              <c:pt idx="14">
                <c:v>51</c:v>
              </c:pt>
              <c:pt idx="15">
                <c:v>58</c:v>
              </c:pt>
              <c:pt idx="16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980-43D7-8F91-37065D8C3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4227968"/>
        <c:axId val="124229504"/>
        <c:axId val="124453312"/>
      </c:line3DChart>
      <c:catAx>
        <c:axId val="1242279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4229504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422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4227968"/>
        <c:crosses val="autoZero"/>
        <c:crossBetween val="midCat"/>
        <c:majorUnit val="25"/>
      </c:valAx>
      <c:serAx>
        <c:axId val="124453312"/>
        <c:scaling>
          <c:orientation val="minMax"/>
        </c:scaling>
        <c:delete val="1"/>
        <c:axPos val="b"/>
        <c:majorTickMark val="out"/>
        <c:minorTickMark val="none"/>
        <c:tickLblPos val="none"/>
        <c:crossAx val="124229504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Liczba uczestników zbiorowych wystąpień czynnych i biernych w okresie 
od 01.01.97 r. do 31.05.98 r.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0"/>
      <c:hPercent val="5"/>
      <c:rotY val="20"/>
      <c:depthPercent val="200"/>
      <c:rAngAx val="1"/>
    </c:view3D>
    <c:floor>
      <c:thickness val="0"/>
      <c:spPr>
        <a:pattFill prst="pct10">
          <a:fgClr>
            <a:srgbClr val="FFFFFF"/>
          </a:fgClr>
          <a:bgClr>
            <a:srgbClr val="C0C0C0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/>
      <c:line3DChart>
        <c:grouping val="standard"/>
        <c:varyColors val="0"/>
        <c:ser>
          <c:idx val="1"/>
          <c:order val="0"/>
          <c:tx>
            <c:v>czynne</c:v>
          </c:tx>
          <c:spPr>
            <a:solidFill>
              <a:srgbClr val="FF00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7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</c:strLit>
          </c:cat>
          <c:val>
            <c:numLit>
              <c:formatCode>General</c:formatCode>
              <c:ptCount val="1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3</c:v>
              </c:pt>
              <c:pt idx="6">
                <c:v>12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9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4</c:v>
              </c:pt>
              <c:pt idx="15">
                <c:v>0</c:v>
              </c:pt>
              <c:pt idx="16">
                <c:v>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9C1-49C5-8DBF-214C967EC6E5}"/>
            </c:ext>
          </c:extLst>
        </c:ser>
        <c:ser>
          <c:idx val="0"/>
          <c:order val="1"/>
          <c:tx>
            <c:v>bierne</c:v>
          </c:tx>
          <c:spPr>
            <a:solidFill>
              <a:srgbClr val="00FF00"/>
            </a:solidFill>
            <a:ln w="3175">
              <a:solidFill>
                <a:srgbClr val="000000"/>
              </a:solidFill>
              <a:prstDash val="solid"/>
            </a:ln>
          </c:spPr>
          <c:cat>
            <c:strLit>
              <c:ptCount val="17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  <c:pt idx="12">
                <c:v>styczeń</c:v>
              </c:pt>
              <c:pt idx="13">
                <c:v>luty</c:v>
              </c:pt>
              <c:pt idx="14">
                <c:v>marzec</c:v>
              </c:pt>
              <c:pt idx="15">
                <c:v>kwiecień</c:v>
              </c:pt>
              <c:pt idx="16">
                <c:v>maj</c:v>
              </c:pt>
            </c:strLit>
          </c:cat>
          <c:val>
            <c:numLit>
              <c:formatCode>General</c:formatCode>
              <c:ptCount val="17"/>
              <c:pt idx="0">
                <c:v>0</c:v>
              </c:pt>
              <c:pt idx="1">
                <c:v>0</c:v>
              </c:pt>
              <c:pt idx="2">
                <c:v>8</c:v>
              </c:pt>
              <c:pt idx="3">
                <c:v>0</c:v>
              </c:pt>
              <c:pt idx="4">
                <c:v>0</c:v>
              </c:pt>
              <c:pt idx="5">
                <c:v>167</c:v>
              </c:pt>
              <c:pt idx="6">
                <c:v>267</c:v>
              </c:pt>
              <c:pt idx="7">
                <c:v>0</c:v>
              </c:pt>
              <c:pt idx="8">
                <c:v>10</c:v>
              </c:pt>
              <c:pt idx="9">
                <c:v>6</c:v>
              </c:pt>
              <c:pt idx="10">
                <c:v>19</c:v>
              </c:pt>
              <c:pt idx="11">
                <c:v>3</c:v>
              </c:pt>
              <c:pt idx="12">
                <c:v>41</c:v>
              </c:pt>
              <c:pt idx="13">
                <c:v>100</c:v>
              </c:pt>
              <c:pt idx="14">
                <c:v>51</c:v>
              </c:pt>
              <c:pt idx="15">
                <c:v>58</c:v>
              </c:pt>
              <c:pt idx="16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9C1-49C5-8DBF-214C967EC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50"/>
        <c:axId val="124514304"/>
        <c:axId val="124515840"/>
        <c:axId val="124455552"/>
      </c:line3DChart>
      <c:catAx>
        <c:axId val="12451430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4515840"/>
        <c:crosses val="autoZero"/>
        <c:auto val="0"/>
        <c:lblAlgn val="ctr"/>
        <c:lblOffset val="100"/>
        <c:tickLblSkip val="3"/>
        <c:tickMarkSkip val="1"/>
        <c:noMultiLvlLbl val="0"/>
      </c:catAx>
      <c:valAx>
        <c:axId val="1245158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124514304"/>
        <c:crosses val="autoZero"/>
        <c:crossBetween val="midCat"/>
        <c:majorUnit val="25"/>
      </c:valAx>
      <c:serAx>
        <c:axId val="124455552"/>
        <c:scaling>
          <c:orientation val="minMax"/>
        </c:scaling>
        <c:delete val="1"/>
        <c:axPos val="b"/>
        <c:majorTickMark val="out"/>
        <c:minorTickMark val="none"/>
        <c:tickLblPos val="none"/>
        <c:crossAx val="124515840"/>
        <c:crosses val="autoZero"/>
      </c:ser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31.12.1997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E9CF-4D02-80A6-0B8812929DB6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CF-4D02-80A6-0B8812929DB6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13634</c:v>
              </c:pt>
              <c:pt idx="1">
                <c:v>44733</c:v>
              </c:pt>
              <c:pt idx="2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E9CF-4D02-80A6-0B8812929DB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 31.12.1997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673D-470C-84C1-185B93B24B55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73D-470C-84C1-185B93B24B55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673D-470C-84C1-185B93B24B55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31.12.1997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FC52-40F2-8E3F-9397E7B76E28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52-40F2-8E3F-9397E7B76E28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13634</c:v>
              </c:pt>
              <c:pt idx="1">
                <c:v>44733</c:v>
              </c:pt>
              <c:pt idx="2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FC52-40F2-8E3F-9397E7B76E2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 31.12.1997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1C1B-4811-A1F0-A2FA5A64EA86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1B-4811-A1F0-A2FA5A64EA86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1C1B-4811-A1F0-A2FA5A64EA8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30.01.1998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D8BF-4CFF-A86E-5383FEB6C35F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BF-4CFF-A86E-5383FEB6C35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13634</c:v>
              </c:pt>
              <c:pt idx="1">
                <c:v>44733</c:v>
              </c:pt>
              <c:pt idx="2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D8BF-4CFF-A86E-5383FEB6C35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30.04.1997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7924-4BB0-9799-64EECB843137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24-4BB0-9799-64EECB843137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SK</c:v>
              </c:pt>
              <c:pt idx="1">
                <c:v>UK</c:v>
              </c:pt>
            </c:strLit>
          </c:cat>
          <c:val>
            <c:numLit>
              <c:formatCode>General</c:formatCode>
              <c:ptCount val="3"/>
              <c:pt idx="0">
                <c:v>44733</c:v>
              </c:pt>
              <c:pt idx="1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7924-4BB0-9799-64EECB84313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 30.01.1998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12C2-422C-BAB6-89DB5D9E267E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C2-422C-BAB6-89DB5D9E267E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12C2-422C-BAB6-89DB5D9E267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30.01.1998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60F0-4A5D-9444-1171BEEA4606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F0-4A5D-9444-1171BEEA4606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13634</c:v>
              </c:pt>
              <c:pt idx="1">
                <c:v>44733</c:v>
              </c:pt>
              <c:pt idx="2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60F0-4A5D-9444-1171BEEA460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 30.01.1998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968A-48DC-BAD8-40A67BFFBF3B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8A-48DC-BAD8-40A67BFFBF3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968A-48DC-BAD8-40A67BFFBF3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27.02.1998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6A82-4AAC-82E5-0C3C0D7F84F8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82-4AAC-82E5-0C3C0D7F84F8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13634</c:v>
              </c:pt>
              <c:pt idx="1">
                <c:v>44733</c:v>
              </c:pt>
              <c:pt idx="2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6A82-4AAC-82E5-0C3C0D7F84F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 27.02.1998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D78D-47FE-B0DE-9A0923BF0DE4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8D-47FE-B0DE-9A0923BF0DE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D78D-47FE-B0DE-9A0923BF0DE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27.02.1998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598F-4896-9393-446B167267DD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8F-4896-9393-446B167267DD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13634</c:v>
              </c:pt>
              <c:pt idx="1">
                <c:v>44733</c:v>
              </c:pt>
              <c:pt idx="2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598F-4896-9393-446B167267D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 27.02.1998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7999-4EF6-8772-AA5BE868DC5C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99-4EF6-8772-AA5BE868DC5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7999-4EF6-8772-AA5BE868DC5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29.05.1998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C4CF-4909-8147-223D74CF7D0D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CF-4909-8147-223D74CF7D0D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13634</c:v>
              </c:pt>
              <c:pt idx="1">
                <c:v>44733</c:v>
              </c:pt>
              <c:pt idx="2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C4CF-4909-8147-223D74CF7D0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 29.05.1998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DAFC-464A-82FD-DD12A32A9DFF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FC-464A-82FD-DD12A32A9DF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DAFC-464A-82FD-DD12A32A9DF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29.05.1998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A5A9-417E-BFEF-328FAB30D4E4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A9-417E-BFEF-328FAB30D4E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13634</c:v>
              </c:pt>
              <c:pt idx="1">
                <c:v>44733</c:v>
              </c:pt>
              <c:pt idx="2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A5A9-417E-BFEF-328FAB30D4E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30.04.1997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7096-4FAC-9FD5-90E88F43915B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96-4FAC-9FD5-90E88F43915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SK</c:v>
              </c:pt>
              <c:pt idx="1">
                <c:v>UK</c:v>
              </c:pt>
            </c:strLit>
          </c:cat>
          <c:val>
            <c:numLit>
              <c:formatCode>General</c:formatCode>
              <c:ptCount val="3"/>
              <c:pt idx="0">
                <c:v>890</c:v>
              </c:pt>
              <c:pt idx="1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7096-4FAC-9FD5-90E88F43915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 29.05.1998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B90D-4DA5-99B4-2511F5668E5E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0D-4DA5-99B4-2511F5668E5E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B90D-4DA5-99B4-2511F5668E5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 30.06.1997 do 30.11.1998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0</c:v>
              </c:pt>
              <c:pt idx="1">
                <c:v>7</c:v>
              </c:pt>
              <c:pt idx="2">
                <c:v>8</c:v>
              </c:pt>
              <c:pt idx="3">
                <c:v>9</c:v>
              </c:pt>
              <c:pt idx="4">
                <c:v>10</c:v>
              </c:pt>
              <c:pt idx="5">
                <c:v>11</c:v>
              </c:pt>
              <c:pt idx="6">
                <c:v>12</c:v>
              </c:pt>
              <c:pt idx="7">
                <c:v>1</c:v>
              </c:pt>
              <c:pt idx="8">
                <c:v>2</c:v>
              </c:pt>
              <c:pt idx="9">
                <c:v>3</c:v>
              </c:pt>
              <c:pt idx="10">
                <c:v>4</c:v>
              </c:pt>
              <c:pt idx="11">
                <c:v>5</c:v>
              </c:pt>
              <c:pt idx="12">
                <c:v>6</c:v>
              </c:pt>
              <c:pt idx="13">
                <c:v>7</c:v>
              </c:pt>
              <c:pt idx="14">
                <c:v>8</c:v>
              </c:pt>
              <c:pt idx="15">
                <c:v>9</c:v>
              </c:pt>
              <c:pt idx="16">
                <c:v>10</c:v>
              </c:pt>
              <c:pt idx="17">
                <c:v>11</c:v>
              </c:pt>
            </c:numLit>
          </c:cat>
          <c:val>
            <c:numLit>
              <c:formatCode>General</c:formatCode>
              <c:ptCount val="18"/>
              <c:pt idx="0">
                <c:v>0</c:v>
              </c:pt>
              <c:pt idx="1">
                <c:v>64157</c:v>
              </c:pt>
              <c:pt idx="2">
                <c:v>63735</c:v>
              </c:pt>
              <c:pt idx="3">
                <c:v>63190</c:v>
              </c:pt>
              <c:pt idx="4">
                <c:v>62942</c:v>
              </c:pt>
              <c:pt idx="5">
                <c:v>62994</c:v>
              </c:pt>
              <c:pt idx="6">
                <c:v>63059</c:v>
              </c:pt>
              <c:pt idx="7">
                <c:v>63216</c:v>
              </c:pt>
              <c:pt idx="8">
                <c:v>63632</c:v>
              </c:pt>
              <c:pt idx="9">
                <c:v>63868</c:v>
              </c:pt>
              <c:pt idx="10">
                <c:v>64236</c:v>
              </c:pt>
              <c:pt idx="11">
                <c:v>64425</c:v>
              </c:pt>
              <c:pt idx="12">
                <c:v>64631</c:v>
              </c:pt>
              <c:pt idx="13">
                <c:v>64598</c:v>
              </c:pt>
              <c:pt idx="14">
                <c:v>64836</c:v>
              </c:pt>
              <c:pt idx="15">
                <c:v>65276</c:v>
              </c:pt>
              <c:pt idx="16">
                <c:v>65467</c:v>
              </c:pt>
              <c:pt idx="17">
                <c:v>65605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D0D-4C50-9988-02085E2846D7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0</c:v>
              </c:pt>
              <c:pt idx="1">
                <c:v>7</c:v>
              </c:pt>
              <c:pt idx="2">
                <c:v>8</c:v>
              </c:pt>
              <c:pt idx="3">
                <c:v>9</c:v>
              </c:pt>
              <c:pt idx="4">
                <c:v>10</c:v>
              </c:pt>
              <c:pt idx="5">
                <c:v>11</c:v>
              </c:pt>
              <c:pt idx="6">
                <c:v>12</c:v>
              </c:pt>
              <c:pt idx="7">
                <c:v>1</c:v>
              </c:pt>
              <c:pt idx="8">
                <c:v>2</c:v>
              </c:pt>
              <c:pt idx="9">
                <c:v>3</c:v>
              </c:pt>
              <c:pt idx="10">
                <c:v>4</c:v>
              </c:pt>
              <c:pt idx="11">
                <c:v>5</c:v>
              </c:pt>
              <c:pt idx="12">
                <c:v>6</c:v>
              </c:pt>
              <c:pt idx="13">
                <c:v>7</c:v>
              </c:pt>
              <c:pt idx="14">
                <c:v>8</c:v>
              </c:pt>
              <c:pt idx="15">
                <c:v>9</c:v>
              </c:pt>
              <c:pt idx="16">
                <c:v>10</c:v>
              </c:pt>
              <c:pt idx="17">
                <c:v>11</c:v>
              </c:pt>
            </c:numLit>
          </c:cat>
          <c:val>
            <c:numLit>
              <c:formatCode>General</c:formatCode>
              <c:ptCount val="18"/>
              <c:pt idx="0">
                <c:v>0</c:v>
              </c:pt>
              <c:pt idx="1">
                <c:v>53432</c:v>
              </c:pt>
              <c:pt idx="2">
                <c:v>53940</c:v>
              </c:pt>
              <c:pt idx="3">
                <c:v>54500</c:v>
              </c:pt>
              <c:pt idx="4">
                <c:v>55183</c:v>
              </c:pt>
              <c:pt idx="5">
                <c:v>56206</c:v>
              </c:pt>
              <c:pt idx="6">
                <c:v>55960</c:v>
              </c:pt>
              <c:pt idx="7">
                <c:v>57841</c:v>
              </c:pt>
              <c:pt idx="8">
                <c:v>59603</c:v>
              </c:pt>
              <c:pt idx="9">
                <c:v>61016</c:v>
              </c:pt>
              <c:pt idx="10">
                <c:v>61054</c:v>
              </c:pt>
              <c:pt idx="11">
                <c:v>61201</c:v>
              </c:pt>
              <c:pt idx="12">
                <c:v>61387</c:v>
              </c:pt>
              <c:pt idx="13">
                <c:v>62420</c:v>
              </c:pt>
              <c:pt idx="14">
                <c:v>64629</c:v>
              </c:pt>
              <c:pt idx="15">
                <c:v>65889</c:v>
              </c:pt>
              <c:pt idx="16">
                <c:v>67594</c:v>
              </c:pt>
              <c:pt idx="17">
                <c:v>69937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D0D-4C50-9988-02085E284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7552"/>
        <c:axId val="46186496"/>
      </c:lineChart>
      <c:catAx>
        <c:axId val="4616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6186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186496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616755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30.11.1998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B5F8-40D7-894A-AE1DDB132566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F8-40D7-894A-AE1DDB132566}"/>
              </c:ext>
            </c:extLst>
          </c:dPt>
          <c:dPt>
            <c:idx val="2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5F8-40D7-894A-AE1DDB132566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22032</c:v>
              </c:pt>
              <c:pt idx="1">
                <c:v>48006</c:v>
              </c:pt>
              <c:pt idx="2">
                <c:v>506</c:v>
              </c:pt>
            </c:numLit>
          </c:val>
          <c:extLst>
            <c:ext xmlns:c16="http://schemas.microsoft.com/office/drawing/2014/chart" uri="{C3380CC4-5D6E-409C-BE32-E72D297353CC}">
              <c16:uniqueId val="{00000003-B5F8-40D7-894A-AE1DDB13256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 30.11.1998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E4D9-46AE-A644-5A34B5CA8B28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4D9-46AE-A644-5A34B5CA8B28}"/>
              </c:ext>
            </c:extLst>
          </c:dPt>
          <c:dPt>
            <c:idx val="2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E4D9-46AE-A644-5A34B5CA8B28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798</c:v>
              </c:pt>
              <c:pt idx="1">
                <c:v>916</c:v>
              </c:pt>
              <c:pt idx="2">
                <c:v>15</c:v>
              </c:pt>
            </c:numLit>
          </c:val>
          <c:extLst>
            <c:ext xmlns:c16="http://schemas.microsoft.com/office/drawing/2014/chart" uri="{C3380CC4-5D6E-409C-BE32-E72D297353CC}">
              <c16:uniqueId val="{00000003-E4D9-46AE-A644-5A34B5CA8B2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30.11.1998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96B4-44F2-AD09-5252076F224B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B4-44F2-AD09-5252076F224B}"/>
              </c:ext>
            </c:extLst>
          </c:dPt>
          <c:dPt>
            <c:idx val="2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96B4-44F2-AD09-5252076F224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22032</c:v>
              </c:pt>
              <c:pt idx="1">
                <c:v>48006</c:v>
              </c:pt>
              <c:pt idx="2">
                <c:v>506</c:v>
              </c:pt>
            </c:numLit>
          </c:val>
          <c:extLst>
            <c:ext xmlns:c16="http://schemas.microsoft.com/office/drawing/2014/chart" uri="{C3380CC4-5D6E-409C-BE32-E72D297353CC}">
              <c16:uniqueId val="{00000003-96B4-44F2-AD09-5252076F224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 30.11.1998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6506-468C-8BB2-89CF74D7594B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06-468C-8BB2-89CF74D7594B}"/>
              </c:ext>
            </c:extLst>
          </c:dPt>
          <c:dPt>
            <c:idx val="2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6506-468C-8BB2-89CF74D7594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798</c:v>
              </c:pt>
              <c:pt idx="1">
                <c:v>916</c:v>
              </c:pt>
              <c:pt idx="2">
                <c:v>15</c:v>
              </c:pt>
            </c:numLit>
          </c:val>
          <c:extLst>
            <c:ext xmlns:c16="http://schemas.microsoft.com/office/drawing/2014/chart" uri="{C3380CC4-5D6E-409C-BE32-E72D297353CC}">
              <c16:uniqueId val="{00000003-6506-468C-8BB2-89CF74D7594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31.12.1998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B607-4F51-8AF3-F73BCFA92A0E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07-4F51-8AF3-F73BCFA92A0E}"/>
              </c:ext>
            </c:extLst>
          </c:dPt>
          <c:dPt>
            <c:idx val="2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607-4F51-8AF3-F73BCFA92A0E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22032</c:v>
              </c:pt>
              <c:pt idx="1">
                <c:v>48006</c:v>
              </c:pt>
              <c:pt idx="2">
                <c:v>506</c:v>
              </c:pt>
            </c:numLit>
          </c:val>
          <c:extLst>
            <c:ext xmlns:c16="http://schemas.microsoft.com/office/drawing/2014/chart" uri="{C3380CC4-5D6E-409C-BE32-E72D297353CC}">
              <c16:uniqueId val="{00000003-B607-4F51-8AF3-F73BCFA92A0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 31.12.1998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FF9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D075-42B1-AA33-BE5688CF4F66}"/>
              </c:ext>
            </c:extLst>
          </c:dPt>
          <c:dPt>
            <c:idx val="1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75-42B1-AA33-BE5688CF4F66}"/>
              </c:ext>
            </c:extLst>
          </c:dPt>
          <c:dPt>
            <c:idx val="2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D075-42B1-AA33-BE5688CF4F66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798</c:v>
              </c:pt>
              <c:pt idx="1">
                <c:v>916</c:v>
              </c:pt>
              <c:pt idx="2">
                <c:v>15</c:v>
              </c:pt>
            </c:numLit>
          </c:val>
          <c:extLst>
            <c:ext xmlns:c16="http://schemas.microsoft.com/office/drawing/2014/chart" uri="{C3380CC4-5D6E-409C-BE32-E72D297353CC}">
              <c16:uniqueId val="{00000003-D075-42B1-AA33-BE5688CF4F6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31.12.1998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894F-4975-BC86-4A95FACE1C92}"/>
              </c:ext>
            </c:extLst>
          </c:dPt>
          <c:dPt>
            <c:idx val="1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4F-4975-BC86-4A95FACE1C92}"/>
              </c:ext>
            </c:extLst>
          </c:dPt>
          <c:dPt>
            <c:idx val="2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894F-4975-BC86-4A95FACE1C92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22032</c:v>
              </c:pt>
              <c:pt idx="1">
                <c:v>48006</c:v>
              </c:pt>
              <c:pt idx="2">
                <c:v>506</c:v>
              </c:pt>
            </c:numLit>
          </c:val>
          <c:extLst>
            <c:ext xmlns:c16="http://schemas.microsoft.com/office/drawing/2014/chart" uri="{C3380CC4-5D6E-409C-BE32-E72D297353CC}">
              <c16:uniqueId val="{00000003-894F-4975-BC86-4A95FACE1C9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 31.12.1998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BAB1-48E2-95A8-B0E3CB63E510}"/>
              </c:ext>
            </c:extLst>
          </c:dPt>
          <c:dPt>
            <c:idx val="1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B1-48E2-95A8-B0E3CB63E510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AB1-48E2-95A8-B0E3CB63E51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798</c:v>
              </c:pt>
              <c:pt idx="1">
                <c:v>916</c:v>
              </c:pt>
              <c:pt idx="2">
                <c:v>15</c:v>
              </c:pt>
            </c:numLit>
          </c:val>
          <c:extLst>
            <c:ext xmlns:c16="http://schemas.microsoft.com/office/drawing/2014/chart" uri="{C3380CC4-5D6E-409C-BE32-E72D297353CC}">
              <c16:uniqueId val="{00000003-BAB1-48E2-95A8-B0E3CB63E51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30.05.1997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4602-43A2-A69E-B4A8FC7DF5BF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02-43A2-A69E-B4A8FC7DF5B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13634</c:v>
              </c:pt>
              <c:pt idx="1">
                <c:v>44733</c:v>
              </c:pt>
              <c:pt idx="2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4602-43A2-A69E-B4A8FC7DF5B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40"/>
      <c:rotY val="0"/>
      <c:rAngAx val="0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7777098486605991"/>
          <c:y val="7.4036639626607934E-2"/>
          <c:w val="0.59618699309028556"/>
          <c:h val="0.88087374468619661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  <a:scene3d>
              <a:camera prst="orthographicFront"/>
              <a:lightRig rig="threePt" dir="t"/>
            </a:scene3d>
            <a:sp3d prstMaterial="metal">
              <a:bevelT w="165100" prst="coolSlant"/>
              <a:bevelB w="165100" prst="coolSlant"/>
              <a:contourClr>
                <a:srgbClr val="000000"/>
              </a:contourClr>
            </a:sp3d>
          </c:spPr>
          <c:dPt>
            <c:idx val="0"/>
            <c:bubble3D val="0"/>
            <c:spPr>
              <a:solidFill>
                <a:srgbClr val="00CC99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1651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5F42-4B9F-92C5-5E55E6B20FF9}"/>
              </c:ext>
            </c:extLst>
          </c:dPt>
          <c:dPt>
            <c:idx val="1"/>
            <c:bubble3D val="0"/>
            <c:spPr>
              <a:solidFill>
                <a:srgbClr val="7030A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1651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F42-4B9F-92C5-5E55E6B20FF9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1651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5F42-4B9F-92C5-5E55E6B20FF9}"/>
              </c:ext>
            </c:extLst>
          </c:dPt>
          <c:dLbls>
            <c:dLbl>
              <c:idx val="0"/>
              <c:layout>
                <c:manualLayout>
                  <c:x val="1.2032187484363415E-2"/>
                  <c:y val="2.469135802469141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2-4B9F-92C5-5E55E6B20FF9}"/>
                </c:ext>
              </c:extLst>
            </c:dLbl>
            <c:dLbl>
              <c:idx val="1"/>
              <c:layout>
                <c:manualLayout>
                  <c:x val="6.7692153732083329E-2"/>
                  <c:y val="-0.2674897119342062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2-4B9F-92C5-5E55E6B20FF9}"/>
                </c:ext>
              </c:extLst>
            </c:dLbl>
            <c:dLbl>
              <c:idx val="2"/>
              <c:layout>
                <c:manualLayout>
                  <c:x val="-1.4254925240064161E-2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2-4B9F-92C5-5E55E6B20FF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[1]Arkusz1!$A$56:$A$58</c:f>
              <c:strCache>
                <c:ptCount val="3"/>
                <c:pt idx="0">
                  <c:v>TA</c:v>
                </c:pt>
                <c:pt idx="1">
                  <c:v>SK</c:v>
                </c:pt>
                <c:pt idx="2">
                  <c:v>UK</c:v>
                </c:pt>
              </c:strCache>
            </c:strRef>
          </c:cat>
          <c:val>
            <c:numRef>
              <c:f>[1]Arkusz1!$B$56:$B$58</c:f>
              <c:numCache>
                <c:formatCode>General</c:formatCode>
                <c:ptCount val="3"/>
                <c:pt idx="0">
                  <c:v>8495</c:v>
                </c:pt>
                <c:pt idx="1">
                  <c:v>62644</c:v>
                </c:pt>
                <c:pt idx="2">
                  <c:v>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42-4B9F-92C5-5E55E6B20FF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effectLst>
          <a:softEdge rad="31750"/>
        </a:effectLst>
        <a:scene3d>
          <a:camera prst="orthographicFront"/>
          <a:lightRig rig="threePt" dir="t"/>
        </a:scene3d>
        <a:sp3d>
          <a:bevelB w="165100" prst="coolSlant"/>
        </a:sp3d>
      </c:spPr>
    </c:plotArea>
    <c:legend>
      <c:legendPos val="r"/>
      <c:layout>
        <c:manualLayout>
          <c:xMode val="edge"/>
          <c:yMode val="edge"/>
          <c:x val="0.92668024439920005"/>
          <c:y val="0.51515303963375869"/>
          <c:w val="6.4096305680730839E-2"/>
          <c:h val="0.17447846796928171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0"/>
    <c:dispBlanksAs val="zero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3175">
      <a:solidFill>
        <a:srgbClr val="000000"/>
      </a:solidFill>
      <a:prstDash val="solid"/>
    </a:ln>
    <a:scene3d>
      <a:camera prst="orthographicFront"/>
      <a:lightRig rig="threePt" dir="t"/>
    </a:scene3d>
    <a:sp3d prstMaterial="metal">
      <a:bevelT w="165100" prst="coolSlant"/>
    </a:sp3d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50"/>
      <c:rotY val="0"/>
      <c:rAngAx val="0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20649018169744907"/>
          <c:y val="4.673335289452988E-2"/>
          <c:w val="0.58450105863304869"/>
          <c:h val="0.91553543995976849"/>
        </c:manualLayout>
      </c:layout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0CC99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1651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7D8D-4B12-8E8F-4B32842E3971}"/>
              </c:ext>
            </c:extLst>
          </c:dPt>
          <c:dPt>
            <c:idx val="1"/>
            <c:bubble3D val="0"/>
            <c:spPr>
              <a:solidFill>
                <a:srgbClr val="7030A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1651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D8D-4B12-8E8F-4B32842E3971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  <a:ln w="12700">
                <a:noFill/>
                <a:prstDash val="solid"/>
              </a:ln>
              <a:scene3d>
                <a:camera prst="orthographicFront"/>
                <a:lightRig rig="threePt" dir="t"/>
              </a:scene3d>
              <a:sp3d prstMaterial="metal">
                <a:bevelT w="165100" prst="coolSlant"/>
                <a:bevelB w="165100" prst="coolSlant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2-7D8D-4B12-8E8F-4B32842E3971}"/>
              </c:ext>
            </c:extLst>
          </c:dPt>
          <c:dLbls>
            <c:dLbl>
              <c:idx val="0"/>
              <c:layout>
                <c:manualLayout>
                  <c:x val="1.4076728985326739E-2"/>
                  <c:y val="2.5157232704402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8D-4B12-8E8F-4B32842E3971}"/>
                </c:ext>
              </c:extLst>
            </c:dLbl>
            <c:dLbl>
              <c:idx val="1"/>
              <c:layout>
                <c:manualLayout>
                  <c:x val="6.1040366439256602E-2"/>
                  <c:y val="-0.2473794549266249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8D-4B12-8E8F-4B32842E3971}"/>
                </c:ext>
              </c:extLst>
            </c:dLbl>
            <c:dLbl>
              <c:idx val="2"/>
              <c:layout>
                <c:manualLayout>
                  <c:x val="-8.0421054573802248E-3"/>
                  <c:y val="1.2578616352200978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8D-4B12-8E8F-4B32842E397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[1]Arkusz1!$C$56:$C$58</c:f>
              <c:strCache>
                <c:ptCount val="3"/>
                <c:pt idx="0">
                  <c:v>TA</c:v>
                </c:pt>
                <c:pt idx="1">
                  <c:v>SK</c:v>
                </c:pt>
                <c:pt idx="2">
                  <c:v>UK</c:v>
                </c:pt>
              </c:strCache>
            </c:strRef>
          </c:cat>
          <c:val>
            <c:numRef>
              <c:f>[1]Arkusz1!$D$56:$D$58</c:f>
              <c:numCache>
                <c:formatCode>General</c:formatCode>
                <c:ptCount val="3"/>
                <c:pt idx="0">
                  <c:v>479</c:v>
                </c:pt>
                <c:pt idx="1">
                  <c:v>2847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8D-4B12-8E8F-4B32842E397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effectLst>
          <a:outerShdw blurRad="50800" dist="50800" dir="5400000" sx="1000" sy="1000" algn="ctr" rotWithShape="0">
            <a:srgbClr val="000000">
              <a:alpha val="99000"/>
            </a:srgbClr>
          </a:outerShdw>
        </a:effectLst>
        <a:scene3d>
          <a:camera prst="orthographicFront"/>
          <a:lightRig rig="threePt" dir="t"/>
        </a:scene3d>
        <a:sp3d>
          <a:bevelT w="165100" prst="coolSlant"/>
        </a:sp3d>
      </c:spPr>
    </c:plotArea>
    <c:legend>
      <c:legendPos val="r"/>
      <c:layout>
        <c:manualLayout>
          <c:xMode val="edge"/>
          <c:yMode val="edge"/>
          <c:x val="0.92464358452138495"/>
          <c:y val="0.50955414012721356"/>
          <c:w val="6.4096305680730839E-2"/>
          <c:h val="0.17777051453473977"/>
        </c:manualLayout>
      </c:layout>
      <c:overlay val="0"/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3175">
      <a:solidFill>
        <a:srgbClr val="000000"/>
      </a:solidFill>
      <a:prstDash val="solid"/>
    </a:ln>
    <a:scene3d>
      <a:camera prst="orthographicFront"/>
      <a:lightRig rig="threePt" dir="t"/>
    </a:scene3d>
    <a:sp3d>
      <a:bevelT w="165100" prst="coolSlant"/>
    </a:sp3d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30.11.1995 do 30.04.1997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Arkusz4!$B$68:$B$85</c:f>
              <c:numCache>
                <c:formatCode>General</c:formatCode>
                <c:ptCount val="18"/>
              </c:numCache>
            </c:numRef>
          </c:cat>
          <c:val>
            <c:numRef>
              <c:f>Arkusz4!$C$68:$C$85</c:f>
              <c:numCache>
                <c:formatCode>General</c:formatCode>
                <c:ptCount val="1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0A-4B9D-AB42-F0546B3AC024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Arkusz4!$B$68:$B$85</c:f>
              <c:numCache>
                <c:formatCode>General</c:formatCode>
                <c:ptCount val="18"/>
              </c:numCache>
            </c:numRef>
          </c:cat>
          <c:val>
            <c:numRef>
              <c:f>Arkusz4!$D$68:$D$85</c:f>
              <c:numCache>
                <c:formatCode>General</c:formatCode>
                <c:ptCount val="1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0A-4B9D-AB42-F0546B3AC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34368"/>
        <c:axId val="47036672"/>
      </c:lineChart>
      <c:catAx>
        <c:axId val="47034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0366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036672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0343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30.11.1995 do 30.04.1997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Arkusz4!$B$68:$B$85</c:f>
              <c:numCache>
                <c:formatCode>General</c:formatCode>
                <c:ptCount val="18"/>
              </c:numCache>
            </c:numRef>
          </c:cat>
          <c:val>
            <c:numRef>
              <c:f>Arkusz4!$C$68:$C$85</c:f>
              <c:numCache>
                <c:formatCode>General</c:formatCode>
                <c:ptCount val="1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AB-4546-BB54-4D099FA9A69D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Arkusz4!$B$68:$B$85</c:f>
              <c:numCache>
                <c:formatCode>General</c:formatCode>
                <c:ptCount val="18"/>
              </c:numCache>
            </c:numRef>
          </c:cat>
          <c:val>
            <c:numRef>
              <c:f>Arkusz4!$D$68:$D$85</c:f>
              <c:numCache>
                <c:formatCode>General</c:formatCode>
                <c:ptCount val="1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AB-4546-BB54-4D099FA9A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53440"/>
        <c:axId val="47142016"/>
      </c:lineChart>
      <c:catAx>
        <c:axId val="47053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142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142016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0534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29.12.1995 do 30.05.1997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311-4997-B0A5-08BE4A77CB69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311-4997-B0A5-08BE4A77C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76320"/>
        <c:axId val="47150592"/>
      </c:lineChart>
      <c:catAx>
        <c:axId val="4717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15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150592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1763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29.12.1995 do 30.05.1997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F8D-48A6-98BC-67190FAF3A6B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F8D-48A6-98BC-67190FAF3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12576"/>
        <c:axId val="47114880"/>
      </c:lineChart>
      <c:catAx>
        <c:axId val="47112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1148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114880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1125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01.31.1996 do 30.06.1997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0A9-40EA-B35F-C128DCF07881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0A9-40EA-B35F-C128DCF07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7184"/>
        <c:axId val="47236608"/>
      </c:lineChart>
      <c:catAx>
        <c:axId val="4719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236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236608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1971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01.31.1996 do 30.06.1997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5DC-4B25-9D05-2DD6B710275E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5DC-4B25-9D05-2DD6B7102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23008"/>
        <c:axId val="47341952"/>
      </c:lineChart>
      <c:catAx>
        <c:axId val="4732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341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341952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32300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31.01.1996 do 30.06.1997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A16-4704-A02A-1BCD41EDD7DD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A16-4704-A02A-1BCD41EDD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95584"/>
        <c:axId val="47397888"/>
      </c:lineChart>
      <c:catAx>
        <c:axId val="47395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397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397888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39558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29.03.1996 do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B8-46C5-B418-99A63919F377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6B8-46C5-B418-99A63919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18752"/>
        <c:axId val="47441792"/>
      </c:lineChart>
      <c:catAx>
        <c:axId val="47418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441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441792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4187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30.05.1997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3F35-482D-8576-90D5CE0FA59D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35-482D-8576-90D5CE0FA59D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3F35-482D-8576-90D5CE0FA59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29.03.1996 do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44-4EF4-B77D-FA6CA461623B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444-4EF4-B77D-FA6CA4616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82432"/>
        <c:axId val="47313664"/>
      </c:lineChart>
      <c:catAx>
        <c:axId val="4728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313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313664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2824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30.04.1996 do 30.09.1997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3AE-428C-8FA8-0661CEB45F58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3AE-428C-8FA8-0661CEB45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31136"/>
        <c:axId val="47533440"/>
      </c:lineChart>
      <c:catAx>
        <c:axId val="47531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533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533440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5311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30.04.1996 do 30.09.1997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132-4D59-9412-710E00D822E7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132-4D59-9412-710E00D82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07808"/>
        <c:axId val="47610112"/>
      </c:lineChart>
      <c:catAx>
        <c:axId val="47607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610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610112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60780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31.05.1996 do 31.10.1997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72B-4AA5-A5B6-CC00D048C0C6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72B-4AA5-A5B6-CC00D048C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48064"/>
        <c:axId val="47449216"/>
      </c:lineChart>
      <c:catAx>
        <c:axId val="4744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449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449216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44806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31.05.1996 do 31.10.1997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F8A-4E41-B9A7-1983492CC8DA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F8A-4E41-B9A7-1983492CC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511040"/>
        <c:axId val="47648768"/>
      </c:lineChart>
      <c:catAx>
        <c:axId val="4751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648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648768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51104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 31.07.1996 do 31.12.1997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pojemność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B9F-46A7-B16F-39D2FA335838}"/>
            </c:ext>
          </c:extLst>
        </c:ser>
        <c:ser>
          <c:idx val="1"/>
          <c:order val="1"/>
          <c:tx>
            <c:v>L. osadz.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B9F-46A7-B16F-39D2FA335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73728"/>
        <c:axId val="47676032"/>
      </c:lineChart>
      <c:catAx>
        <c:axId val="4767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676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676032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6737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 31.07.1996 do 31.12.1997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pojemność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779-441C-8F2B-29E04F41A294}"/>
            </c:ext>
          </c:extLst>
        </c:ser>
        <c:ser>
          <c:idx val="1"/>
          <c:order val="1"/>
          <c:tx>
            <c:v>L. osadz.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779-441C-8F2B-29E04F41A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82912"/>
        <c:axId val="47801856"/>
      </c:lineChart>
      <c:catAx>
        <c:axId val="4778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801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801856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7829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 30.08.1996 do 30.01.1998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pojemność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88-4F40-B2A9-C33D62EAF3FB}"/>
            </c:ext>
          </c:extLst>
        </c:ser>
        <c:ser>
          <c:idx val="1"/>
          <c:order val="1"/>
          <c:tx>
            <c:v>L. osadz.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488-4F40-B2A9-C33D62EAF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9872"/>
        <c:axId val="47710976"/>
      </c:lineChart>
      <c:catAx>
        <c:axId val="47839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7109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710976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83987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 30.08.1996 do 30.01.1998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pojemność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FE1-4914-B955-7065C0F61B99}"/>
            </c:ext>
          </c:extLst>
        </c:ser>
        <c:ser>
          <c:idx val="1"/>
          <c:order val="1"/>
          <c:tx>
            <c:v>L. osadz.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FE1-4914-B955-7065C0F61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768320"/>
        <c:axId val="47770624"/>
      </c:lineChart>
      <c:catAx>
        <c:axId val="4776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770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770624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7683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 31.12.1996 do 29.05.1998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pojemność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083-4DDB-8E05-278FF81BB0AD}"/>
            </c:ext>
          </c:extLst>
        </c:ser>
        <c:ser>
          <c:idx val="1"/>
          <c:order val="1"/>
          <c:tx>
            <c:v>L. osadz.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083-4DDB-8E05-278FF81BB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77504"/>
        <c:axId val="47888256"/>
      </c:lineChart>
      <c:catAx>
        <c:axId val="47877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888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888256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8775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30.05.1997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6490-43EC-843B-E7F22D9EEA4C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90-43EC-843B-E7F22D9EEA4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13634</c:v>
              </c:pt>
              <c:pt idx="1">
                <c:v>44733</c:v>
              </c:pt>
              <c:pt idx="2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6490-43EC-843B-E7F22D9EEA4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 31.12.1996 do 29.05.1998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pojemność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65372</c:v>
              </c:pt>
              <c:pt idx="1">
                <c:v>65340</c:v>
              </c:pt>
              <c:pt idx="2">
                <c:v>65147</c:v>
              </c:pt>
              <c:pt idx="3">
                <c:v>65281</c:v>
              </c:pt>
              <c:pt idx="4">
                <c:v>65273</c:v>
              </c:pt>
              <c:pt idx="5">
                <c:v>65240</c:v>
              </c:pt>
              <c:pt idx="6">
                <c:v>64914</c:v>
              </c:pt>
              <c:pt idx="7">
                <c:v>64841</c:v>
              </c:pt>
              <c:pt idx="8">
                <c:v>64841</c:v>
              </c:pt>
              <c:pt idx="9">
                <c:v>64767</c:v>
              </c:pt>
              <c:pt idx="10">
                <c:v>64837</c:v>
              </c:pt>
              <c:pt idx="11">
                <c:v>64472</c:v>
              </c:pt>
              <c:pt idx="12">
                <c:v>64786</c:v>
              </c:pt>
              <c:pt idx="13">
                <c:v>64668</c:v>
              </c:pt>
              <c:pt idx="14">
                <c:v>64282</c:v>
              </c:pt>
              <c:pt idx="15">
                <c:v>64194</c:v>
              </c:pt>
              <c:pt idx="16">
                <c:v>64031</c:v>
              </c:pt>
              <c:pt idx="17">
                <c:v>64144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920-4749-8FD5-8A5747BC8B69}"/>
            </c:ext>
          </c:extLst>
        </c:ser>
        <c:ser>
          <c:idx val="1"/>
          <c:order val="1"/>
          <c:tx>
            <c:v>L. osadz.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54123</c:v>
              </c:pt>
              <c:pt idx="1">
                <c:v>55553</c:v>
              </c:pt>
              <c:pt idx="2">
                <c:v>56899</c:v>
              </c:pt>
              <c:pt idx="3">
                <c:v>56961</c:v>
              </c:pt>
              <c:pt idx="4">
                <c:v>56917</c:v>
              </c:pt>
              <c:pt idx="5">
                <c:v>56585</c:v>
              </c:pt>
              <c:pt idx="6">
                <c:v>56518</c:v>
              </c:pt>
              <c:pt idx="7">
                <c:v>56288</c:v>
              </c:pt>
              <c:pt idx="8">
                <c:v>56095</c:v>
              </c:pt>
              <c:pt idx="9">
                <c:v>55829</c:v>
              </c:pt>
              <c:pt idx="10">
                <c:v>56350</c:v>
              </c:pt>
              <c:pt idx="11">
                <c:v>57291</c:v>
              </c:pt>
              <c:pt idx="12">
                <c:v>56096</c:v>
              </c:pt>
              <c:pt idx="13">
                <c:v>57470</c:v>
              </c:pt>
              <c:pt idx="14">
                <c:v>58505</c:v>
              </c:pt>
              <c:pt idx="15">
                <c:v>59049</c:v>
              </c:pt>
              <c:pt idx="16">
                <c:v>58657</c:v>
              </c:pt>
              <c:pt idx="17">
                <c:v>58402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920-4749-8FD5-8A5747BC8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17312"/>
        <c:axId val="47928064"/>
      </c:lineChart>
      <c:catAx>
        <c:axId val="4791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928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928064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9173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 30.06.1997 do 30.11.1998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0</c:v>
              </c:pt>
              <c:pt idx="1">
                <c:v>7</c:v>
              </c:pt>
              <c:pt idx="2">
                <c:v>8</c:v>
              </c:pt>
              <c:pt idx="3">
                <c:v>9</c:v>
              </c:pt>
              <c:pt idx="4">
                <c:v>10</c:v>
              </c:pt>
              <c:pt idx="5">
                <c:v>11</c:v>
              </c:pt>
              <c:pt idx="6">
                <c:v>12</c:v>
              </c:pt>
              <c:pt idx="7">
                <c:v>1</c:v>
              </c:pt>
              <c:pt idx="8">
                <c:v>2</c:v>
              </c:pt>
              <c:pt idx="9">
                <c:v>3</c:v>
              </c:pt>
              <c:pt idx="10">
                <c:v>4</c:v>
              </c:pt>
              <c:pt idx="11">
                <c:v>5</c:v>
              </c:pt>
              <c:pt idx="12">
                <c:v>6</c:v>
              </c:pt>
              <c:pt idx="13">
                <c:v>7</c:v>
              </c:pt>
              <c:pt idx="14">
                <c:v>8</c:v>
              </c:pt>
              <c:pt idx="15">
                <c:v>9</c:v>
              </c:pt>
              <c:pt idx="16">
                <c:v>10</c:v>
              </c:pt>
              <c:pt idx="17">
                <c:v>11</c:v>
              </c:pt>
            </c:numLit>
          </c:cat>
          <c:val>
            <c:numLit>
              <c:formatCode>General</c:formatCode>
              <c:ptCount val="18"/>
              <c:pt idx="0">
                <c:v>0</c:v>
              </c:pt>
              <c:pt idx="1">
                <c:v>64157</c:v>
              </c:pt>
              <c:pt idx="2">
                <c:v>63735</c:v>
              </c:pt>
              <c:pt idx="3">
                <c:v>63190</c:v>
              </c:pt>
              <c:pt idx="4">
                <c:v>62942</c:v>
              </c:pt>
              <c:pt idx="5">
                <c:v>62994</c:v>
              </c:pt>
              <c:pt idx="6">
                <c:v>63059</c:v>
              </c:pt>
              <c:pt idx="7">
                <c:v>63216</c:v>
              </c:pt>
              <c:pt idx="8">
                <c:v>63632</c:v>
              </c:pt>
              <c:pt idx="9">
                <c:v>63868</c:v>
              </c:pt>
              <c:pt idx="10">
                <c:v>64236</c:v>
              </c:pt>
              <c:pt idx="11">
                <c:v>64425</c:v>
              </c:pt>
              <c:pt idx="12">
                <c:v>64631</c:v>
              </c:pt>
              <c:pt idx="13">
                <c:v>64598</c:v>
              </c:pt>
              <c:pt idx="14">
                <c:v>64836</c:v>
              </c:pt>
              <c:pt idx="15">
                <c:v>65276</c:v>
              </c:pt>
              <c:pt idx="16">
                <c:v>65467</c:v>
              </c:pt>
              <c:pt idx="17">
                <c:v>65605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E47-4E6C-A3AD-75578A10AC63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0</c:v>
              </c:pt>
              <c:pt idx="1">
                <c:v>7</c:v>
              </c:pt>
              <c:pt idx="2">
                <c:v>8</c:v>
              </c:pt>
              <c:pt idx="3">
                <c:v>9</c:v>
              </c:pt>
              <c:pt idx="4">
                <c:v>10</c:v>
              </c:pt>
              <c:pt idx="5">
                <c:v>11</c:v>
              </c:pt>
              <c:pt idx="6">
                <c:v>12</c:v>
              </c:pt>
              <c:pt idx="7">
                <c:v>1</c:v>
              </c:pt>
              <c:pt idx="8">
                <c:v>2</c:v>
              </c:pt>
              <c:pt idx="9">
                <c:v>3</c:v>
              </c:pt>
              <c:pt idx="10">
                <c:v>4</c:v>
              </c:pt>
              <c:pt idx="11">
                <c:v>5</c:v>
              </c:pt>
              <c:pt idx="12">
                <c:v>6</c:v>
              </c:pt>
              <c:pt idx="13">
                <c:v>7</c:v>
              </c:pt>
              <c:pt idx="14">
                <c:v>8</c:v>
              </c:pt>
              <c:pt idx="15">
                <c:v>9</c:v>
              </c:pt>
              <c:pt idx="16">
                <c:v>10</c:v>
              </c:pt>
              <c:pt idx="17">
                <c:v>11</c:v>
              </c:pt>
            </c:numLit>
          </c:cat>
          <c:val>
            <c:numLit>
              <c:formatCode>General</c:formatCode>
              <c:ptCount val="18"/>
              <c:pt idx="0">
                <c:v>0</c:v>
              </c:pt>
              <c:pt idx="1">
                <c:v>53432</c:v>
              </c:pt>
              <c:pt idx="2">
                <c:v>53940</c:v>
              </c:pt>
              <c:pt idx="3">
                <c:v>54500</c:v>
              </c:pt>
              <c:pt idx="4">
                <c:v>55183</c:v>
              </c:pt>
              <c:pt idx="5">
                <c:v>56206</c:v>
              </c:pt>
              <c:pt idx="6">
                <c:v>55960</c:v>
              </c:pt>
              <c:pt idx="7">
                <c:v>57841</c:v>
              </c:pt>
              <c:pt idx="8">
                <c:v>59603</c:v>
              </c:pt>
              <c:pt idx="9">
                <c:v>61016</c:v>
              </c:pt>
              <c:pt idx="10">
                <c:v>61054</c:v>
              </c:pt>
              <c:pt idx="11">
                <c:v>61201</c:v>
              </c:pt>
              <c:pt idx="12">
                <c:v>61387</c:v>
              </c:pt>
              <c:pt idx="13">
                <c:v>62420</c:v>
              </c:pt>
              <c:pt idx="14">
                <c:v>64629</c:v>
              </c:pt>
              <c:pt idx="15">
                <c:v>65889</c:v>
              </c:pt>
              <c:pt idx="16">
                <c:v>67594</c:v>
              </c:pt>
              <c:pt idx="17">
                <c:v>69937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E47-4E6C-A3AD-75578A10A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973504"/>
        <c:axId val="47975808"/>
      </c:lineChart>
      <c:catAx>
        <c:axId val="4797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975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975808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797350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 30.06.1997 do 30.11.1998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0</c:v>
              </c:pt>
              <c:pt idx="1">
                <c:v>7</c:v>
              </c:pt>
              <c:pt idx="2">
                <c:v>8</c:v>
              </c:pt>
              <c:pt idx="3">
                <c:v>9</c:v>
              </c:pt>
              <c:pt idx="4">
                <c:v>10</c:v>
              </c:pt>
              <c:pt idx="5">
                <c:v>11</c:v>
              </c:pt>
              <c:pt idx="6">
                <c:v>12</c:v>
              </c:pt>
              <c:pt idx="7">
                <c:v>1</c:v>
              </c:pt>
              <c:pt idx="8">
                <c:v>2</c:v>
              </c:pt>
              <c:pt idx="9">
                <c:v>3</c:v>
              </c:pt>
              <c:pt idx="10">
                <c:v>4</c:v>
              </c:pt>
              <c:pt idx="11">
                <c:v>5</c:v>
              </c:pt>
              <c:pt idx="12">
                <c:v>6</c:v>
              </c:pt>
              <c:pt idx="13">
                <c:v>7</c:v>
              </c:pt>
              <c:pt idx="14">
                <c:v>8</c:v>
              </c:pt>
              <c:pt idx="15">
                <c:v>9</c:v>
              </c:pt>
              <c:pt idx="16">
                <c:v>10</c:v>
              </c:pt>
              <c:pt idx="17">
                <c:v>11</c:v>
              </c:pt>
            </c:numLit>
          </c:cat>
          <c:val>
            <c:numLit>
              <c:formatCode>General</c:formatCode>
              <c:ptCount val="18"/>
              <c:pt idx="0">
                <c:v>0</c:v>
              </c:pt>
              <c:pt idx="1">
                <c:v>64157</c:v>
              </c:pt>
              <c:pt idx="2">
                <c:v>63735</c:v>
              </c:pt>
              <c:pt idx="3">
                <c:v>63190</c:v>
              </c:pt>
              <c:pt idx="4">
                <c:v>62942</c:v>
              </c:pt>
              <c:pt idx="5">
                <c:v>62994</c:v>
              </c:pt>
              <c:pt idx="6">
                <c:v>63059</c:v>
              </c:pt>
              <c:pt idx="7">
                <c:v>63216</c:v>
              </c:pt>
              <c:pt idx="8">
                <c:v>63632</c:v>
              </c:pt>
              <c:pt idx="9">
                <c:v>63868</c:v>
              </c:pt>
              <c:pt idx="10">
                <c:v>64236</c:v>
              </c:pt>
              <c:pt idx="11">
                <c:v>64425</c:v>
              </c:pt>
              <c:pt idx="12">
                <c:v>64631</c:v>
              </c:pt>
              <c:pt idx="13">
                <c:v>64598</c:v>
              </c:pt>
              <c:pt idx="14">
                <c:v>64836</c:v>
              </c:pt>
              <c:pt idx="15">
                <c:v>65276</c:v>
              </c:pt>
              <c:pt idx="16">
                <c:v>65467</c:v>
              </c:pt>
              <c:pt idx="17">
                <c:v>65605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951-4373-877C-5F9C72A33CF3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0</c:v>
              </c:pt>
              <c:pt idx="1">
                <c:v>7</c:v>
              </c:pt>
              <c:pt idx="2">
                <c:v>8</c:v>
              </c:pt>
              <c:pt idx="3">
                <c:v>9</c:v>
              </c:pt>
              <c:pt idx="4">
                <c:v>10</c:v>
              </c:pt>
              <c:pt idx="5">
                <c:v>11</c:v>
              </c:pt>
              <c:pt idx="6">
                <c:v>12</c:v>
              </c:pt>
              <c:pt idx="7">
                <c:v>1</c:v>
              </c:pt>
              <c:pt idx="8">
                <c:v>2</c:v>
              </c:pt>
              <c:pt idx="9">
                <c:v>3</c:v>
              </c:pt>
              <c:pt idx="10">
                <c:v>4</c:v>
              </c:pt>
              <c:pt idx="11">
                <c:v>5</c:v>
              </c:pt>
              <c:pt idx="12">
                <c:v>6</c:v>
              </c:pt>
              <c:pt idx="13">
                <c:v>7</c:v>
              </c:pt>
              <c:pt idx="14">
                <c:v>8</c:v>
              </c:pt>
              <c:pt idx="15">
                <c:v>9</c:v>
              </c:pt>
              <c:pt idx="16">
                <c:v>10</c:v>
              </c:pt>
              <c:pt idx="17">
                <c:v>11</c:v>
              </c:pt>
            </c:numLit>
          </c:cat>
          <c:val>
            <c:numLit>
              <c:formatCode>General</c:formatCode>
              <c:ptCount val="18"/>
              <c:pt idx="0">
                <c:v>0</c:v>
              </c:pt>
              <c:pt idx="1">
                <c:v>53432</c:v>
              </c:pt>
              <c:pt idx="2">
                <c:v>53940</c:v>
              </c:pt>
              <c:pt idx="3">
                <c:v>54500</c:v>
              </c:pt>
              <c:pt idx="4">
                <c:v>55183</c:v>
              </c:pt>
              <c:pt idx="5">
                <c:v>56206</c:v>
              </c:pt>
              <c:pt idx="6">
                <c:v>55960</c:v>
              </c:pt>
              <c:pt idx="7">
                <c:v>57841</c:v>
              </c:pt>
              <c:pt idx="8">
                <c:v>59603</c:v>
              </c:pt>
              <c:pt idx="9">
                <c:v>61016</c:v>
              </c:pt>
              <c:pt idx="10">
                <c:v>61054</c:v>
              </c:pt>
              <c:pt idx="11">
                <c:v>61201</c:v>
              </c:pt>
              <c:pt idx="12">
                <c:v>61387</c:v>
              </c:pt>
              <c:pt idx="13">
                <c:v>62420</c:v>
              </c:pt>
              <c:pt idx="14">
                <c:v>64629</c:v>
              </c:pt>
              <c:pt idx="15">
                <c:v>65889</c:v>
              </c:pt>
              <c:pt idx="16">
                <c:v>67594</c:v>
              </c:pt>
              <c:pt idx="17">
                <c:v>69937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951-4373-877C-5F9C72A33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29696"/>
        <c:axId val="48032000"/>
      </c:lineChart>
      <c:catAx>
        <c:axId val="48029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803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032000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80296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 31.07.1997 do 31.12.1998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0</c:v>
              </c:pt>
              <c:pt idx="1">
                <c:v>7</c:v>
              </c:pt>
              <c:pt idx="2">
                <c:v>8</c:v>
              </c:pt>
              <c:pt idx="3">
                <c:v>9</c:v>
              </c:pt>
              <c:pt idx="4">
                <c:v>10</c:v>
              </c:pt>
              <c:pt idx="5">
                <c:v>11</c:v>
              </c:pt>
              <c:pt idx="6">
                <c:v>12</c:v>
              </c:pt>
              <c:pt idx="7">
                <c:v>1</c:v>
              </c:pt>
              <c:pt idx="8">
                <c:v>2</c:v>
              </c:pt>
              <c:pt idx="9">
                <c:v>3</c:v>
              </c:pt>
              <c:pt idx="10">
                <c:v>4</c:v>
              </c:pt>
              <c:pt idx="11">
                <c:v>5</c:v>
              </c:pt>
              <c:pt idx="12">
                <c:v>6</c:v>
              </c:pt>
              <c:pt idx="13">
                <c:v>7</c:v>
              </c:pt>
              <c:pt idx="14">
                <c:v>8</c:v>
              </c:pt>
              <c:pt idx="15">
                <c:v>9</c:v>
              </c:pt>
              <c:pt idx="16">
                <c:v>10</c:v>
              </c:pt>
              <c:pt idx="17">
                <c:v>11</c:v>
              </c:pt>
            </c:numLit>
          </c:cat>
          <c:val>
            <c:numLit>
              <c:formatCode>General</c:formatCode>
              <c:ptCount val="18"/>
              <c:pt idx="0">
                <c:v>0</c:v>
              </c:pt>
              <c:pt idx="1">
                <c:v>64157</c:v>
              </c:pt>
              <c:pt idx="2">
                <c:v>63735</c:v>
              </c:pt>
              <c:pt idx="3">
                <c:v>63190</c:v>
              </c:pt>
              <c:pt idx="4">
                <c:v>62942</c:v>
              </c:pt>
              <c:pt idx="5">
                <c:v>62994</c:v>
              </c:pt>
              <c:pt idx="6">
                <c:v>63059</c:v>
              </c:pt>
              <c:pt idx="7">
                <c:v>63216</c:v>
              </c:pt>
              <c:pt idx="8">
                <c:v>63632</c:v>
              </c:pt>
              <c:pt idx="9">
                <c:v>63868</c:v>
              </c:pt>
              <c:pt idx="10">
                <c:v>64236</c:v>
              </c:pt>
              <c:pt idx="11">
                <c:v>64425</c:v>
              </c:pt>
              <c:pt idx="12">
                <c:v>64631</c:v>
              </c:pt>
              <c:pt idx="13">
                <c:v>64598</c:v>
              </c:pt>
              <c:pt idx="14">
                <c:v>64836</c:v>
              </c:pt>
              <c:pt idx="15">
                <c:v>65276</c:v>
              </c:pt>
              <c:pt idx="16">
                <c:v>65467</c:v>
              </c:pt>
              <c:pt idx="17">
                <c:v>65605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95B-4DA8-BD98-71A2327751C0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0</c:v>
              </c:pt>
              <c:pt idx="1">
                <c:v>7</c:v>
              </c:pt>
              <c:pt idx="2">
                <c:v>8</c:v>
              </c:pt>
              <c:pt idx="3">
                <c:v>9</c:v>
              </c:pt>
              <c:pt idx="4">
                <c:v>10</c:v>
              </c:pt>
              <c:pt idx="5">
                <c:v>11</c:v>
              </c:pt>
              <c:pt idx="6">
                <c:v>12</c:v>
              </c:pt>
              <c:pt idx="7">
                <c:v>1</c:v>
              </c:pt>
              <c:pt idx="8">
                <c:v>2</c:v>
              </c:pt>
              <c:pt idx="9">
                <c:v>3</c:v>
              </c:pt>
              <c:pt idx="10">
                <c:v>4</c:v>
              </c:pt>
              <c:pt idx="11">
                <c:v>5</c:v>
              </c:pt>
              <c:pt idx="12">
                <c:v>6</c:v>
              </c:pt>
              <c:pt idx="13">
                <c:v>7</c:v>
              </c:pt>
              <c:pt idx="14">
                <c:v>8</c:v>
              </c:pt>
              <c:pt idx="15">
                <c:v>9</c:v>
              </c:pt>
              <c:pt idx="16">
                <c:v>10</c:v>
              </c:pt>
              <c:pt idx="17">
                <c:v>11</c:v>
              </c:pt>
            </c:numLit>
          </c:cat>
          <c:val>
            <c:numLit>
              <c:formatCode>General</c:formatCode>
              <c:ptCount val="18"/>
              <c:pt idx="0">
                <c:v>0</c:v>
              </c:pt>
              <c:pt idx="1">
                <c:v>53432</c:v>
              </c:pt>
              <c:pt idx="2">
                <c:v>53940</c:v>
              </c:pt>
              <c:pt idx="3">
                <c:v>54500</c:v>
              </c:pt>
              <c:pt idx="4">
                <c:v>55183</c:v>
              </c:pt>
              <c:pt idx="5">
                <c:v>56206</c:v>
              </c:pt>
              <c:pt idx="6">
                <c:v>55960</c:v>
              </c:pt>
              <c:pt idx="7">
                <c:v>57841</c:v>
              </c:pt>
              <c:pt idx="8">
                <c:v>59603</c:v>
              </c:pt>
              <c:pt idx="9">
                <c:v>61016</c:v>
              </c:pt>
              <c:pt idx="10">
                <c:v>61054</c:v>
              </c:pt>
              <c:pt idx="11">
                <c:v>61201</c:v>
              </c:pt>
              <c:pt idx="12">
                <c:v>61387</c:v>
              </c:pt>
              <c:pt idx="13">
                <c:v>62420</c:v>
              </c:pt>
              <c:pt idx="14">
                <c:v>64629</c:v>
              </c:pt>
              <c:pt idx="15">
                <c:v>65889</c:v>
              </c:pt>
              <c:pt idx="16">
                <c:v>67594</c:v>
              </c:pt>
              <c:pt idx="17">
                <c:v>69937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95B-4DA8-BD98-71A232775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073344"/>
        <c:axId val="48080000"/>
      </c:lineChart>
      <c:catAx>
        <c:axId val="48073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808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080000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80733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Pojemność jednostek i faktyczna liczba osadzonych w okresie od  31.07.1997 do 31.12.1998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0</c:v>
              </c:pt>
              <c:pt idx="1">
                <c:v>7</c:v>
              </c:pt>
              <c:pt idx="2">
                <c:v>8</c:v>
              </c:pt>
              <c:pt idx="3">
                <c:v>9</c:v>
              </c:pt>
              <c:pt idx="4">
                <c:v>10</c:v>
              </c:pt>
              <c:pt idx="5">
                <c:v>11</c:v>
              </c:pt>
              <c:pt idx="6">
                <c:v>12</c:v>
              </c:pt>
              <c:pt idx="7">
                <c:v>1</c:v>
              </c:pt>
              <c:pt idx="8">
                <c:v>2</c:v>
              </c:pt>
              <c:pt idx="9">
                <c:v>3</c:v>
              </c:pt>
              <c:pt idx="10">
                <c:v>4</c:v>
              </c:pt>
              <c:pt idx="11">
                <c:v>5</c:v>
              </c:pt>
              <c:pt idx="12">
                <c:v>6</c:v>
              </c:pt>
              <c:pt idx="13">
                <c:v>7</c:v>
              </c:pt>
              <c:pt idx="14">
                <c:v>8</c:v>
              </c:pt>
              <c:pt idx="15">
                <c:v>9</c:v>
              </c:pt>
              <c:pt idx="16">
                <c:v>10</c:v>
              </c:pt>
              <c:pt idx="17">
                <c:v>11</c:v>
              </c:pt>
            </c:numLit>
          </c:cat>
          <c:val>
            <c:numLit>
              <c:formatCode>General</c:formatCode>
              <c:ptCount val="18"/>
              <c:pt idx="0">
                <c:v>0</c:v>
              </c:pt>
              <c:pt idx="1">
                <c:v>64157</c:v>
              </c:pt>
              <c:pt idx="2">
                <c:v>63735</c:v>
              </c:pt>
              <c:pt idx="3">
                <c:v>63190</c:v>
              </c:pt>
              <c:pt idx="4">
                <c:v>62942</c:v>
              </c:pt>
              <c:pt idx="5">
                <c:v>62994</c:v>
              </c:pt>
              <c:pt idx="6">
                <c:v>63059</c:v>
              </c:pt>
              <c:pt idx="7">
                <c:v>63216</c:v>
              </c:pt>
              <c:pt idx="8">
                <c:v>63632</c:v>
              </c:pt>
              <c:pt idx="9">
                <c:v>63868</c:v>
              </c:pt>
              <c:pt idx="10">
                <c:v>64236</c:v>
              </c:pt>
              <c:pt idx="11">
                <c:v>64425</c:v>
              </c:pt>
              <c:pt idx="12">
                <c:v>64631</c:v>
              </c:pt>
              <c:pt idx="13">
                <c:v>64598</c:v>
              </c:pt>
              <c:pt idx="14">
                <c:v>64836</c:v>
              </c:pt>
              <c:pt idx="15">
                <c:v>65276</c:v>
              </c:pt>
              <c:pt idx="16">
                <c:v>65467</c:v>
              </c:pt>
              <c:pt idx="17">
                <c:v>65605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58-47C1-AE25-5E7ABD9831CA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0</c:v>
              </c:pt>
              <c:pt idx="1">
                <c:v>7</c:v>
              </c:pt>
              <c:pt idx="2">
                <c:v>8</c:v>
              </c:pt>
              <c:pt idx="3">
                <c:v>9</c:v>
              </c:pt>
              <c:pt idx="4">
                <c:v>10</c:v>
              </c:pt>
              <c:pt idx="5">
                <c:v>11</c:v>
              </c:pt>
              <c:pt idx="6">
                <c:v>12</c:v>
              </c:pt>
              <c:pt idx="7">
                <c:v>1</c:v>
              </c:pt>
              <c:pt idx="8">
                <c:v>2</c:v>
              </c:pt>
              <c:pt idx="9">
                <c:v>3</c:v>
              </c:pt>
              <c:pt idx="10">
                <c:v>4</c:v>
              </c:pt>
              <c:pt idx="11">
                <c:v>5</c:v>
              </c:pt>
              <c:pt idx="12">
                <c:v>6</c:v>
              </c:pt>
              <c:pt idx="13">
                <c:v>7</c:v>
              </c:pt>
              <c:pt idx="14">
                <c:v>8</c:v>
              </c:pt>
              <c:pt idx="15">
                <c:v>9</c:v>
              </c:pt>
              <c:pt idx="16">
                <c:v>10</c:v>
              </c:pt>
              <c:pt idx="17">
                <c:v>11</c:v>
              </c:pt>
            </c:numLit>
          </c:cat>
          <c:val>
            <c:numLit>
              <c:formatCode>General</c:formatCode>
              <c:ptCount val="18"/>
              <c:pt idx="0">
                <c:v>0</c:v>
              </c:pt>
              <c:pt idx="1">
                <c:v>53432</c:v>
              </c:pt>
              <c:pt idx="2">
                <c:v>53940</c:v>
              </c:pt>
              <c:pt idx="3">
                <c:v>54500</c:v>
              </c:pt>
              <c:pt idx="4">
                <c:v>55183</c:v>
              </c:pt>
              <c:pt idx="5">
                <c:v>56206</c:v>
              </c:pt>
              <c:pt idx="6">
                <c:v>55960</c:v>
              </c:pt>
              <c:pt idx="7">
                <c:v>57841</c:v>
              </c:pt>
              <c:pt idx="8">
                <c:v>59603</c:v>
              </c:pt>
              <c:pt idx="9">
                <c:v>61016</c:v>
              </c:pt>
              <c:pt idx="10">
                <c:v>61054</c:v>
              </c:pt>
              <c:pt idx="11">
                <c:v>61201</c:v>
              </c:pt>
              <c:pt idx="12">
                <c:v>61387</c:v>
              </c:pt>
              <c:pt idx="13">
                <c:v>62420</c:v>
              </c:pt>
              <c:pt idx="14">
                <c:v>64629</c:v>
              </c:pt>
              <c:pt idx="15">
                <c:v>65889</c:v>
              </c:pt>
              <c:pt idx="16">
                <c:v>67594</c:v>
              </c:pt>
              <c:pt idx="17">
                <c:v>69937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058-47C1-AE25-5E7ABD983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190976"/>
        <c:axId val="48205824"/>
      </c:lineChart>
      <c:catAx>
        <c:axId val="48190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8205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8205824"/>
        <c:scaling>
          <c:orientation val="minMax"/>
          <c:max val="68000"/>
          <c:min val="52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81909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orientation="landscape" horizontalDpi="360" verticalDpi="36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70914903811498"/>
          <c:y val="0.10897440944882029"/>
          <c:w val="0.85507246376811663"/>
          <c:h val="0.69471153846154265"/>
        </c:manualLayout>
      </c:layout>
      <c:lineChart>
        <c:grouping val="standard"/>
        <c:varyColors val="0"/>
        <c:ser>
          <c:idx val="0"/>
          <c:order val="0"/>
          <c:tx>
            <c:strRef>
              <c:f>[1]Arkusz2!$C$58</c:f>
              <c:strCache>
                <c:ptCount val="1"/>
                <c:pt idx="0">
                  <c:v>Ewidencyjna liczba osadzonych</c:v>
                </c:pt>
              </c:strCache>
            </c:strRef>
          </c:tx>
          <c:spPr>
            <a:ln w="22225">
              <a:solidFill>
                <a:srgbClr val="FF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</c:marker>
          <c:cat>
            <c:numRef>
              <c:f>[1]Arkusz2!$B$59:$B$71</c:f>
              <c:numCache>
                <c:formatCode>General</c:formatCode>
                <c:ptCount val="13"/>
                <c:pt idx="0">
                  <c:v>12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[1]Arkusz2!$C$59:$C$71</c:f>
              <c:numCache>
                <c:formatCode>General</c:formatCode>
                <c:ptCount val="13"/>
                <c:pt idx="0">
                  <c:v>67894</c:v>
                </c:pt>
                <c:pt idx="1">
                  <c:v>68852</c:v>
                </c:pt>
                <c:pt idx="2">
                  <c:v>70117</c:v>
                </c:pt>
                <c:pt idx="3">
                  <c:v>71297</c:v>
                </c:pt>
                <c:pt idx="4">
                  <c:v>71258</c:v>
                </c:pt>
                <c:pt idx="5">
                  <c:v>71375</c:v>
                </c:pt>
                <c:pt idx="6">
                  <c:v>71640</c:v>
                </c:pt>
                <c:pt idx="7">
                  <c:v>71960</c:v>
                </c:pt>
                <c:pt idx="8">
                  <c:v>71907</c:v>
                </c:pt>
                <c:pt idx="9">
                  <c:v>71291</c:v>
                </c:pt>
                <c:pt idx="10">
                  <c:v>71391</c:v>
                </c:pt>
                <c:pt idx="11">
                  <c:v>71546</c:v>
                </c:pt>
                <c:pt idx="12">
                  <c:v>71874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7A-46AE-9652-FBE840A1E264}"/>
            </c:ext>
          </c:extLst>
        </c:ser>
        <c:ser>
          <c:idx val="1"/>
          <c:order val="1"/>
          <c:tx>
            <c:strRef>
              <c:f>[1]Arkusz2!$D$58</c:f>
              <c:strCache>
                <c:ptCount val="1"/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[1]Arkusz2!$B$59:$B$71</c:f>
              <c:numCache>
                <c:formatCode>General</c:formatCode>
                <c:ptCount val="13"/>
                <c:pt idx="0">
                  <c:v>12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</c:numCache>
            </c:numRef>
          </c:cat>
          <c:val>
            <c:numRef>
              <c:f>[1]Arkusz2!$D$59:$D$71</c:f>
              <c:numCache>
                <c:formatCode>General</c:formatCode>
                <c:ptCount val="1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7A-46AE-9652-FBE840A1E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68416"/>
        <c:axId val="48270720"/>
      </c:lineChart>
      <c:catAx>
        <c:axId val="48268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miesiąc</a:t>
                </a:r>
              </a:p>
            </c:rich>
          </c:tx>
          <c:layout>
            <c:manualLayout>
              <c:xMode val="edge"/>
              <c:yMode val="edge"/>
              <c:x val="0.46608695652173915"/>
              <c:y val="0.92467948717964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8270720"/>
        <c:crossesAt val="67000"/>
        <c:auto val="1"/>
        <c:lblAlgn val="ctr"/>
        <c:lblOffset val="100"/>
        <c:tickLblSkip val="1"/>
        <c:tickMarkSkip val="1"/>
        <c:noMultiLvlLbl val="0"/>
      </c:catAx>
      <c:valAx>
        <c:axId val="48270720"/>
        <c:scaling>
          <c:orientation val="minMax"/>
          <c:max val="78000"/>
          <c:min val="67000"/>
        </c:scaling>
        <c:delete val="0"/>
        <c:axPos val="l"/>
        <c:title>
          <c:tx>
            <c:rich>
              <a:bodyPr/>
              <a:lstStyle/>
              <a:p>
                <a:pPr>
                  <a:defRPr sz="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liczba</a:t>
                </a:r>
              </a:p>
            </c:rich>
          </c:tx>
          <c:layout>
            <c:manualLayout>
              <c:xMode val="edge"/>
              <c:yMode val="edge"/>
              <c:x val="8.6956521739130748E-3"/>
              <c:y val="0.427884615384825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48268416"/>
        <c:crosses val="autoZero"/>
        <c:crossBetween val="between"/>
        <c:majorUnit val="1000"/>
        <c:minorUnit val="400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12700">
      <a:solidFill>
        <a:srgbClr val="000000"/>
      </a:solidFill>
      <a:prstDash val="solid"/>
    </a:ln>
    <a:scene3d>
      <a:camera prst="orthographicFront"/>
      <a:lightRig rig="threePt" dir="t"/>
    </a:scene3d>
    <a:sp3d>
      <a:bevelT w="165100" prst="coolSlant"/>
      <a:bevelB w="165100" prst="coolSlant"/>
    </a:sp3d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01.03.1996 do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5633</c:v>
              </c:pt>
              <c:pt idx="1">
                <c:v>7104</c:v>
              </c:pt>
              <c:pt idx="2">
                <c:v>6671</c:v>
              </c:pt>
              <c:pt idx="3">
                <c:v>6406</c:v>
              </c:pt>
              <c:pt idx="4">
                <c:v>7136</c:v>
              </c:pt>
              <c:pt idx="5">
                <c:v>6282</c:v>
              </c:pt>
              <c:pt idx="6">
                <c:v>6275</c:v>
              </c:pt>
              <c:pt idx="7">
                <c:v>7302</c:v>
              </c:pt>
              <c:pt idx="8">
                <c:v>6117</c:v>
              </c:pt>
              <c:pt idx="9">
                <c:v>5743</c:v>
              </c:pt>
              <c:pt idx="10">
                <c:v>6998</c:v>
              </c:pt>
              <c:pt idx="11">
                <c:v>6230</c:v>
              </c:pt>
              <c:pt idx="12">
                <c:v>6234</c:v>
              </c:pt>
              <c:pt idx="13">
                <c:v>7115</c:v>
              </c:pt>
              <c:pt idx="14">
                <c:v>7238</c:v>
              </c:pt>
              <c:pt idx="15">
                <c:v>7191</c:v>
              </c:pt>
              <c:pt idx="16">
                <c:v>6646</c:v>
              </c:pt>
              <c:pt idx="17">
                <c:v>6617</c:v>
              </c:pt>
            </c:numLit>
          </c:val>
          <c:extLst>
            <c:ext xmlns:c16="http://schemas.microsoft.com/office/drawing/2014/chart" uri="{C3380CC4-5D6E-409C-BE32-E72D297353CC}">
              <c16:uniqueId val="{00000000-E8D0-41F8-9572-63B159906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13408"/>
        <c:axId val="49353856"/>
      </c:barChart>
      <c:catAx>
        <c:axId val="4891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353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9353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89134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01.03.1996 do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5633</c:v>
              </c:pt>
              <c:pt idx="1">
                <c:v>7104</c:v>
              </c:pt>
              <c:pt idx="2">
                <c:v>6671</c:v>
              </c:pt>
              <c:pt idx="3">
                <c:v>6406</c:v>
              </c:pt>
              <c:pt idx="4">
                <c:v>7136</c:v>
              </c:pt>
              <c:pt idx="5">
                <c:v>6282</c:v>
              </c:pt>
              <c:pt idx="6">
                <c:v>6275</c:v>
              </c:pt>
              <c:pt idx="7">
                <c:v>7302</c:v>
              </c:pt>
              <c:pt idx="8">
                <c:v>6117</c:v>
              </c:pt>
              <c:pt idx="9">
                <c:v>5743</c:v>
              </c:pt>
              <c:pt idx="10">
                <c:v>6998</c:v>
              </c:pt>
              <c:pt idx="11">
                <c:v>6230</c:v>
              </c:pt>
              <c:pt idx="12">
                <c:v>6234</c:v>
              </c:pt>
              <c:pt idx="13">
                <c:v>7115</c:v>
              </c:pt>
              <c:pt idx="14">
                <c:v>7238</c:v>
              </c:pt>
              <c:pt idx="15">
                <c:v>7191</c:v>
              </c:pt>
              <c:pt idx="16">
                <c:v>6646</c:v>
              </c:pt>
              <c:pt idx="17">
                <c:v>6617</c:v>
              </c:pt>
            </c:numLit>
          </c:val>
          <c:extLst>
            <c:ext xmlns:c16="http://schemas.microsoft.com/office/drawing/2014/chart" uri="{C3380CC4-5D6E-409C-BE32-E72D297353CC}">
              <c16:uniqueId val="{00000000-B93E-4031-A2AC-1E2BF4293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410816"/>
        <c:axId val="49412736"/>
      </c:barChart>
      <c:catAx>
        <c:axId val="49410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4127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9412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410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Ruch osadzonych w okresie od 01.03.1996 do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6009</c:v>
              </c:pt>
              <c:pt idx="1">
                <c:v>7052</c:v>
              </c:pt>
              <c:pt idx="2">
                <c:v>7319</c:v>
              </c:pt>
              <c:pt idx="3">
                <c:v>6914</c:v>
              </c:pt>
              <c:pt idx="4">
                <c:v>6843</c:v>
              </c:pt>
              <c:pt idx="5">
                <c:v>6151</c:v>
              </c:pt>
              <c:pt idx="6">
                <c:v>6375</c:v>
              </c:pt>
              <c:pt idx="7">
                <c:v>6046</c:v>
              </c:pt>
              <c:pt idx="8">
                <c:v>5340</c:v>
              </c:pt>
              <c:pt idx="9">
                <c:v>6130</c:v>
              </c:pt>
              <c:pt idx="10">
                <c:v>7206</c:v>
              </c:pt>
              <c:pt idx="11">
                <c:v>6787</c:v>
              </c:pt>
              <c:pt idx="12">
                <c:v>7275</c:v>
              </c:pt>
              <c:pt idx="13">
                <c:v>7222</c:v>
              </c:pt>
              <c:pt idx="14">
                <c:v>7538</c:v>
              </c:pt>
              <c:pt idx="15">
                <c:v>8131</c:v>
              </c:pt>
              <c:pt idx="16">
                <c:v>6931</c:v>
              </c:pt>
              <c:pt idx="17">
                <c:v>6429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4A4-4E53-B316-11244E3B612B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7520</c:v>
              </c:pt>
              <c:pt idx="1">
                <c:v>5677</c:v>
              </c:pt>
              <c:pt idx="2">
                <c:v>5998</c:v>
              </c:pt>
              <c:pt idx="3">
                <c:v>6968</c:v>
              </c:pt>
              <c:pt idx="4">
                <c:v>6832</c:v>
              </c:pt>
              <c:pt idx="5">
                <c:v>6467</c:v>
              </c:pt>
              <c:pt idx="6">
                <c:v>6435</c:v>
              </c:pt>
              <c:pt idx="7">
                <c:v>6218</c:v>
              </c:pt>
              <c:pt idx="8">
                <c:v>5486</c:v>
              </c:pt>
              <c:pt idx="9">
                <c:v>6399</c:v>
              </c:pt>
              <c:pt idx="10">
                <c:v>6738</c:v>
              </c:pt>
              <c:pt idx="11">
                <c:v>5881</c:v>
              </c:pt>
              <c:pt idx="12">
                <c:v>8427</c:v>
              </c:pt>
              <c:pt idx="13">
                <c:v>5916</c:v>
              </c:pt>
              <c:pt idx="14">
                <c:v>6454</c:v>
              </c:pt>
              <c:pt idx="15">
                <c:v>7612</c:v>
              </c:pt>
              <c:pt idx="16">
                <c:v>7308</c:v>
              </c:pt>
              <c:pt idx="17">
                <c:v>6688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4A4-4E53-B316-11244E3B6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40704"/>
        <c:axId val="49251456"/>
      </c:lineChart>
      <c:catAx>
        <c:axId val="49240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251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9251456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2407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01.03.1996 do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5633</c:v>
              </c:pt>
              <c:pt idx="1">
                <c:v>7104</c:v>
              </c:pt>
              <c:pt idx="2">
                <c:v>6671</c:v>
              </c:pt>
              <c:pt idx="3">
                <c:v>6406</c:v>
              </c:pt>
              <c:pt idx="4">
                <c:v>7136</c:v>
              </c:pt>
              <c:pt idx="5">
                <c:v>6282</c:v>
              </c:pt>
              <c:pt idx="6">
                <c:v>6275</c:v>
              </c:pt>
              <c:pt idx="7">
                <c:v>7302</c:v>
              </c:pt>
              <c:pt idx="8">
                <c:v>6117</c:v>
              </c:pt>
              <c:pt idx="9">
                <c:v>5743</c:v>
              </c:pt>
              <c:pt idx="10">
                <c:v>6998</c:v>
              </c:pt>
              <c:pt idx="11">
                <c:v>6230</c:v>
              </c:pt>
              <c:pt idx="12">
                <c:v>6234</c:v>
              </c:pt>
              <c:pt idx="13">
                <c:v>7115</c:v>
              </c:pt>
              <c:pt idx="14">
                <c:v>7238</c:v>
              </c:pt>
              <c:pt idx="15">
                <c:v>7191</c:v>
              </c:pt>
              <c:pt idx="16">
                <c:v>6646</c:v>
              </c:pt>
              <c:pt idx="17">
                <c:v>6617</c:v>
              </c:pt>
            </c:numLit>
          </c:val>
          <c:extLst>
            <c:ext xmlns:c16="http://schemas.microsoft.com/office/drawing/2014/chart" uri="{C3380CC4-5D6E-409C-BE32-E72D297353CC}">
              <c16:uniqueId val="{00000000-9A2B-4300-BB4E-85C11A7F8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403008"/>
        <c:axId val="49404928"/>
      </c:barChart>
      <c:catAx>
        <c:axId val="4940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404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9404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403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w dniu 30.05.1997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5883-48A5-80CF-9369AB32D862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83-48A5-80CF-9369AB32D862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503</c:v>
              </c:pt>
              <c:pt idx="1">
                <c:v>890</c:v>
              </c:pt>
              <c:pt idx="2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2-5883-48A5-80CF-9369AB32D862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00" verticalDpi="30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Ruch osadzonych w okresie od 01.03.1996 do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6009</c:v>
              </c:pt>
              <c:pt idx="1">
                <c:v>7052</c:v>
              </c:pt>
              <c:pt idx="2">
                <c:v>7319</c:v>
              </c:pt>
              <c:pt idx="3">
                <c:v>6914</c:v>
              </c:pt>
              <c:pt idx="4">
                <c:v>6843</c:v>
              </c:pt>
              <c:pt idx="5">
                <c:v>6151</c:v>
              </c:pt>
              <c:pt idx="6">
                <c:v>6375</c:v>
              </c:pt>
              <c:pt idx="7">
                <c:v>6046</c:v>
              </c:pt>
              <c:pt idx="8">
                <c:v>5340</c:v>
              </c:pt>
              <c:pt idx="9">
                <c:v>6130</c:v>
              </c:pt>
              <c:pt idx="10">
                <c:v>7206</c:v>
              </c:pt>
              <c:pt idx="11">
                <c:v>6787</c:v>
              </c:pt>
              <c:pt idx="12">
                <c:v>7275</c:v>
              </c:pt>
              <c:pt idx="13">
                <c:v>7222</c:v>
              </c:pt>
              <c:pt idx="14">
                <c:v>7538</c:v>
              </c:pt>
              <c:pt idx="15">
                <c:v>8131</c:v>
              </c:pt>
              <c:pt idx="16">
                <c:v>6931</c:v>
              </c:pt>
              <c:pt idx="17">
                <c:v>6429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38-4137-8D5F-C4998B8C8568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7520</c:v>
              </c:pt>
              <c:pt idx="1">
                <c:v>5677</c:v>
              </c:pt>
              <c:pt idx="2">
                <c:v>5998</c:v>
              </c:pt>
              <c:pt idx="3">
                <c:v>6968</c:v>
              </c:pt>
              <c:pt idx="4">
                <c:v>6832</c:v>
              </c:pt>
              <c:pt idx="5">
                <c:v>6467</c:v>
              </c:pt>
              <c:pt idx="6">
                <c:v>6435</c:v>
              </c:pt>
              <c:pt idx="7">
                <c:v>6218</c:v>
              </c:pt>
              <c:pt idx="8">
                <c:v>5486</c:v>
              </c:pt>
              <c:pt idx="9">
                <c:v>6399</c:v>
              </c:pt>
              <c:pt idx="10">
                <c:v>6738</c:v>
              </c:pt>
              <c:pt idx="11">
                <c:v>5881</c:v>
              </c:pt>
              <c:pt idx="12">
                <c:v>8427</c:v>
              </c:pt>
              <c:pt idx="13">
                <c:v>5916</c:v>
              </c:pt>
              <c:pt idx="14">
                <c:v>6454</c:v>
              </c:pt>
              <c:pt idx="15">
                <c:v>7612</c:v>
              </c:pt>
              <c:pt idx="16">
                <c:v>7308</c:v>
              </c:pt>
              <c:pt idx="17">
                <c:v>6688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638-4137-8D5F-C4998B8C8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18624"/>
        <c:axId val="49507328"/>
      </c:lineChart>
      <c:catAx>
        <c:axId val="49418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507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9507328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41862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01.03.1996 do 29.08.1997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5633</c:v>
              </c:pt>
              <c:pt idx="1">
                <c:v>7104</c:v>
              </c:pt>
              <c:pt idx="2">
                <c:v>6671</c:v>
              </c:pt>
              <c:pt idx="3">
                <c:v>6406</c:v>
              </c:pt>
              <c:pt idx="4">
                <c:v>7136</c:v>
              </c:pt>
              <c:pt idx="5">
                <c:v>6282</c:v>
              </c:pt>
              <c:pt idx="6">
                <c:v>6275</c:v>
              </c:pt>
              <c:pt idx="7">
                <c:v>7302</c:v>
              </c:pt>
              <c:pt idx="8">
                <c:v>6117</c:v>
              </c:pt>
              <c:pt idx="9">
                <c:v>5743</c:v>
              </c:pt>
              <c:pt idx="10">
                <c:v>6998</c:v>
              </c:pt>
              <c:pt idx="11">
                <c:v>6230</c:v>
              </c:pt>
              <c:pt idx="12">
                <c:v>6234</c:v>
              </c:pt>
              <c:pt idx="13">
                <c:v>7115</c:v>
              </c:pt>
              <c:pt idx="14">
                <c:v>7238</c:v>
              </c:pt>
              <c:pt idx="15">
                <c:v>7191</c:v>
              </c:pt>
              <c:pt idx="16">
                <c:v>6646</c:v>
              </c:pt>
              <c:pt idx="17">
                <c:v>6617</c:v>
              </c:pt>
            </c:numLit>
          </c:val>
          <c:extLst>
            <c:ext xmlns:c16="http://schemas.microsoft.com/office/drawing/2014/chart" uri="{C3380CC4-5D6E-409C-BE32-E72D297353CC}">
              <c16:uniqueId val="{00000000-D31A-43F3-BB05-72F2F2FB3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452544"/>
        <c:axId val="49454464"/>
      </c:barChart>
      <c:catAx>
        <c:axId val="49452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454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9454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4525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Ruch osadzonych w okresie od 01.04.1996 do 30.09.1997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6009</c:v>
              </c:pt>
              <c:pt idx="1">
                <c:v>7052</c:v>
              </c:pt>
              <c:pt idx="2">
                <c:v>7319</c:v>
              </c:pt>
              <c:pt idx="3">
                <c:v>6914</c:v>
              </c:pt>
              <c:pt idx="4">
                <c:v>6843</c:v>
              </c:pt>
              <c:pt idx="5">
                <c:v>6151</c:v>
              </c:pt>
              <c:pt idx="6">
                <c:v>6375</c:v>
              </c:pt>
              <c:pt idx="7">
                <c:v>6046</c:v>
              </c:pt>
              <c:pt idx="8">
                <c:v>5340</c:v>
              </c:pt>
              <c:pt idx="9">
                <c:v>6130</c:v>
              </c:pt>
              <c:pt idx="10">
                <c:v>7206</c:v>
              </c:pt>
              <c:pt idx="11">
                <c:v>6787</c:v>
              </c:pt>
              <c:pt idx="12">
                <c:v>7275</c:v>
              </c:pt>
              <c:pt idx="13">
                <c:v>7222</c:v>
              </c:pt>
              <c:pt idx="14">
                <c:v>7538</c:v>
              </c:pt>
              <c:pt idx="15">
                <c:v>8131</c:v>
              </c:pt>
              <c:pt idx="16">
                <c:v>6931</c:v>
              </c:pt>
              <c:pt idx="17">
                <c:v>6429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281-4743-A795-AC29A76823A7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7520</c:v>
              </c:pt>
              <c:pt idx="1">
                <c:v>5677</c:v>
              </c:pt>
              <c:pt idx="2">
                <c:v>5998</c:v>
              </c:pt>
              <c:pt idx="3">
                <c:v>6968</c:v>
              </c:pt>
              <c:pt idx="4">
                <c:v>6832</c:v>
              </c:pt>
              <c:pt idx="5">
                <c:v>6467</c:v>
              </c:pt>
              <c:pt idx="6">
                <c:v>6435</c:v>
              </c:pt>
              <c:pt idx="7">
                <c:v>6218</c:v>
              </c:pt>
              <c:pt idx="8">
                <c:v>5486</c:v>
              </c:pt>
              <c:pt idx="9">
                <c:v>6399</c:v>
              </c:pt>
              <c:pt idx="10">
                <c:v>6738</c:v>
              </c:pt>
              <c:pt idx="11">
                <c:v>5881</c:v>
              </c:pt>
              <c:pt idx="12">
                <c:v>8427</c:v>
              </c:pt>
              <c:pt idx="13">
                <c:v>5916</c:v>
              </c:pt>
              <c:pt idx="14">
                <c:v>6454</c:v>
              </c:pt>
              <c:pt idx="15">
                <c:v>7612</c:v>
              </c:pt>
              <c:pt idx="16">
                <c:v>7308</c:v>
              </c:pt>
              <c:pt idx="17">
                <c:v>6688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281-4743-A795-AC29A7682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52768"/>
        <c:axId val="49575808"/>
      </c:lineChart>
      <c:catAx>
        <c:axId val="4955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575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9575808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5527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01.04.1996 do 30.09.1997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5633</c:v>
              </c:pt>
              <c:pt idx="1">
                <c:v>7104</c:v>
              </c:pt>
              <c:pt idx="2">
                <c:v>6671</c:v>
              </c:pt>
              <c:pt idx="3">
                <c:v>6406</c:v>
              </c:pt>
              <c:pt idx="4">
                <c:v>7136</c:v>
              </c:pt>
              <c:pt idx="5">
                <c:v>6282</c:v>
              </c:pt>
              <c:pt idx="6">
                <c:v>6275</c:v>
              </c:pt>
              <c:pt idx="7">
                <c:v>7302</c:v>
              </c:pt>
              <c:pt idx="8">
                <c:v>6117</c:v>
              </c:pt>
              <c:pt idx="9">
                <c:v>5743</c:v>
              </c:pt>
              <c:pt idx="10">
                <c:v>6998</c:v>
              </c:pt>
              <c:pt idx="11">
                <c:v>6230</c:v>
              </c:pt>
              <c:pt idx="12">
                <c:v>6234</c:v>
              </c:pt>
              <c:pt idx="13">
                <c:v>7115</c:v>
              </c:pt>
              <c:pt idx="14">
                <c:v>7238</c:v>
              </c:pt>
              <c:pt idx="15">
                <c:v>7191</c:v>
              </c:pt>
              <c:pt idx="16">
                <c:v>6646</c:v>
              </c:pt>
              <c:pt idx="17">
                <c:v>6617</c:v>
              </c:pt>
            </c:numLit>
          </c:val>
          <c:extLst>
            <c:ext xmlns:c16="http://schemas.microsoft.com/office/drawing/2014/chart" uri="{C3380CC4-5D6E-409C-BE32-E72D297353CC}">
              <c16:uniqueId val="{00000000-0514-4B91-BBBF-95B5CCF5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616768"/>
        <c:axId val="49618944"/>
      </c:barChart>
      <c:catAx>
        <c:axId val="49616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618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961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6167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Ruch osadzonych w okresie od 01.04.1996 do 30.09.1997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6009</c:v>
              </c:pt>
              <c:pt idx="1">
                <c:v>7052</c:v>
              </c:pt>
              <c:pt idx="2">
                <c:v>7319</c:v>
              </c:pt>
              <c:pt idx="3">
                <c:v>6914</c:v>
              </c:pt>
              <c:pt idx="4">
                <c:v>6843</c:v>
              </c:pt>
              <c:pt idx="5">
                <c:v>6151</c:v>
              </c:pt>
              <c:pt idx="6">
                <c:v>6375</c:v>
              </c:pt>
              <c:pt idx="7">
                <c:v>6046</c:v>
              </c:pt>
              <c:pt idx="8">
                <c:v>5340</c:v>
              </c:pt>
              <c:pt idx="9">
                <c:v>6130</c:v>
              </c:pt>
              <c:pt idx="10">
                <c:v>7206</c:v>
              </c:pt>
              <c:pt idx="11">
                <c:v>6787</c:v>
              </c:pt>
              <c:pt idx="12">
                <c:v>7275</c:v>
              </c:pt>
              <c:pt idx="13">
                <c:v>7222</c:v>
              </c:pt>
              <c:pt idx="14">
                <c:v>7538</c:v>
              </c:pt>
              <c:pt idx="15">
                <c:v>8131</c:v>
              </c:pt>
              <c:pt idx="16">
                <c:v>6931</c:v>
              </c:pt>
              <c:pt idx="17">
                <c:v>6429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C99-419A-9FE3-A2FFDF2AC86C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7520</c:v>
              </c:pt>
              <c:pt idx="1">
                <c:v>5677</c:v>
              </c:pt>
              <c:pt idx="2">
                <c:v>5998</c:v>
              </c:pt>
              <c:pt idx="3">
                <c:v>6968</c:v>
              </c:pt>
              <c:pt idx="4">
                <c:v>6832</c:v>
              </c:pt>
              <c:pt idx="5">
                <c:v>6467</c:v>
              </c:pt>
              <c:pt idx="6">
                <c:v>6435</c:v>
              </c:pt>
              <c:pt idx="7">
                <c:v>6218</c:v>
              </c:pt>
              <c:pt idx="8">
                <c:v>5486</c:v>
              </c:pt>
              <c:pt idx="9">
                <c:v>6399</c:v>
              </c:pt>
              <c:pt idx="10">
                <c:v>6738</c:v>
              </c:pt>
              <c:pt idx="11">
                <c:v>5881</c:v>
              </c:pt>
              <c:pt idx="12">
                <c:v>8427</c:v>
              </c:pt>
              <c:pt idx="13">
                <c:v>5916</c:v>
              </c:pt>
              <c:pt idx="14">
                <c:v>6454</c:v>
              </c:pt>
              <c:pt idx="15">
                <c:v>7612</c:v>
              </c:pt>
              <c:pt idx="16">
                <c:v>7308</c:v>
              </c:pt>
              <c:pt idx="17">
                <c:v>6688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C99-419A-9FE3-A2FFDF2AC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659904"/>
        <c:axId val="49662208"/>
      </c:lineChart>
      <c:catAx>
        <c:axId val="49659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662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9662208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65990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01.04.1996 do 30.09.1997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5633</c:v>
              </c:pt>
              <c:pt idx="1">
                <c:v>7104</c:v>
              </c:pt>
              <c:pt idx="2">
                <c:v>6671</c:v>
              </c:pt>
              <c:pt idx="3">
                <c:v>6406</c:v>
              </c:pt>
              <c:pt idx="4">
                <c:v>7136</c:v>
              </c:pt>
              <c:pt idx="5">
                <c:v>6282</c:v>
              </c:pt>
              <c:pt idx="6">
                <c:v>6275</c:v>
              </c:pt>
              <c:pt idx="7">
                <c:v>7302</c:v>
              </c:pt>
              <c:pt idx="8">
                <c:v>6117</c:v>
              </c:pt>
              <c:pt idx="9">
                <c:v>5743</c:v>
              </c:pt>
              <c:pt idx="10">
                <c:v>6998</c:v>
              </c:pt>
              <c:pt idx="11">
                <c:v>6230</c:v>
              </c:pt>
              <c:pt idx="12">
                <c:v>6234</c:v>
              </c:pt>
              <c:pt idx="13">
                <c:v>7115</c:v>
              </c:pt>
              <c:pt idx="14">
                <c:v>7238</c:v>
              </c:pt>
              <c:pt idx="15">
                <c:v>7191</c:v>
              </c:pt>
              <c:pt idx="16">
                <c:v>6646</c:v>
              </c:pt>
              <c:pt idx="17">
                <c:v>6617</c:v>
              </c:pt>
            </c:numLit>
          </c:val>
          <c:extLst>
            <c:ext xmlns:c16="http://schemas.microsoft.com/office/drawing/2014/chart" uri="{C3380CC4-5D6E-409C-BE32-E72D297353CC}">
              <c16:uniqueId val="{00000000-EF0D-4116-89A0-57A6A6830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707264"/>
        <c:axId val="49717632"/>
      </c:barChart>
      <c:catAx>
        <c:axId val="49707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717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9717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7072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Ruch osadzonych w okresie od 01.05.1996 do 31.10.1997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6009</c:v>
              </c:pt>
              <c:pt idx="1">
                <c:v>7052</c:v>
              </c:pt>
              <c:pt idx="2">
                <c:v>7319</c:v>
              </c:pt>
              <c:pt idx="3">
                <c:v>6914</c:v>
              </c:pt>
              <c:pt idx="4">
                <c:v>6843</c:v>
              </c:pt>
              <c:pt idx="5">
                <c:v>6151</c:v>
              </c:pt>
              <c:pt idx="6">
                <c:v>6375</c:v>
              </c:pt>
              <c:pt idx="7">
                <c:v>6046</c:v>
              </c:pt>
              <c:pt idx="8">
                <c:v>5340</c:v>
              </c:pt>
              <c:pt idx="9">
                <c:v>6130</c:v>
              </c:pt>
              <c:pt idx="10">
                <c:v>7206</c:v>
              </c:pt>
              <c:pt idx="11">
                <c:v>6787</c:v>
              </c:pt>
              <c:pt idx="12">
                <c:v>7275</c:v>
              </c:pt>
              <c:pt idx="13">
                <c:v>7222</c:v>
              </c:pt>
              <c:pt idx="14">
                <c:v>7538</c:v>
              </c:pt>
              <c:pt idx="15">
                <c:v>8131</c:v>
              </c:pt>
              <c:pt idx="16">
                <c:v>6931</c:v>
              </c:pt>
              <c:pt idx="17">
                <c:v>6429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BB9-45BF-B87A-1BE5D71284CE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7520</c:v>
              </c:pt>
              <c:pt idx="1">
                <c:v>5677</c:v>
              </c:pt>
              <c:pt idx="2">
                <c:v>5998</c:v>
              </c:pt>
              <c:pt idx="3">
                <c:v>6968</c:v>
              </c:pt>
              <c:pt idx="4">
                <c:v>6832</c:v>
              </c:pt>
              <c:pt idx="5">
                <c:v>6467</c:v>
              </c:pt>
              <c:pt idx="6">
                <c:v>6435</c:v>
              </c:pt>
              <c:pt idx="7">
                <c:v>6218</c:v>
              </c:pt>
              <c:pt idx="8">
                <c:v>5486</c:v>
              </c:pt>
              <c:pt idx="9">
                <c:v>6399</c:v>
              </c:pt>
              <c:pt idx="10">
                <c:v>6738</c:v>
              </c:pt>
              <c:pt idx="11">
                <c:v>5881</c:v>
              </c:pt>
              <c:pt idx="12">
                <c:v>8427</c:v>
              </c:pt>
              <c:pt idx="13">
                <c:v>5916</c:v>
              </c:pt>
              <c:pt idx="14">
                <c:v>6454</c:v>
              </c:pt>
              <c:pt idx="15">
                <c:v>7612</c:v>
              </c:pt>
              <c:pt idx="16">
                <c:v>7308</c:v>
              </c:pt>
              <c:pt idx="17">
                <c:v>6688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BB9-45BF-B87A-1BE5D7128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820032"/>
        <c:axId val="49822336"/>
      </c:lineChart>
      <c:catAx>
        <c:axId val="49820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822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9822336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8200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01.05.1996 do 31.10.1997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5633</c:v>
              </c:pt>
              <c:pt idx="1">
                <c:v>7104</c:v>
              </c:pt>
              <c:pt idx="2">
                <c:v>6671</c:v>
              </c:pt>
              <c:pt idx="3">
                <c:v>6406</c:v>
              </c:pt>
              <c:pt idx="4">
                <c:v>7136</c:v>
              </c:pt>
              <c:pt idx="5">
                <c:v>6282</c:v>
              </c:pt>
              <c:pt idx="6">
                <c:v>6275</c:v>
              </c:pt>
              <c:pt idx="7">
                <c:v>7302</c:v>
              </c:pt>
              <c:pt idx="8">
                <c:v>6117</c:v>
              </c:pt>
              <c:pt idx="9">
                <c:v>5743</c:v>
              </c:pt>
              <c:pt idx="10">
                <c:v>6998</c:v>
              </c:pt>
              <c:pt idx="11">
                <c:v>6230</c:v>
              </c:pt>
              <c:pt idx="12">
                <c:v>6234</c:v>
              </c:pt>
              <c:pt idx="13">
                <c:v>7115</c:v>
              </c:pt>
              <c:pt idx="14">
                <c:v>7238</c:v>
              </c:pt>
              <c:pt idx="15">
                <c:v>7191</c:v>
              </c:pt>
              <c:pt idx="16">
                <c:v>6646</c:v>
              </c:pt>
              <c:pt idx="17">
                <c:v>6617</c:v>
              </c:pt>
            </c:numLit>
          </c:val>
          <c:extLst>
            <c:ext xmlns:c16="http://schemas.microsoft.com/office/drawing/2014/chart" uri="{C3380CC4-5D6E-409C-BE32-E72D297353CC}">
              <c16:uniqueId val="{00000000-6D08-4A6A-A573-9FFBA633F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846912"/>
        <c:axId val="49861376"/>
      </c:barChart>
      <c:catAx>
        <c:axId val="49846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8613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9861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8469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Ruch osadzonych w okresie od 01.05.1996 do 31.10.1997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#ADR!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6009</c:v>
              </c:pt>
              <c:pt idx="1">
                <c:v>7052</c:v>
              </c:pt>
              <c:pt idx="2">
                <c:v>7319</c:v>
              </c:pt>
              <c:pt idx="3">
                <c:v>6914</c:v>
              </c:pt>
              <c:pt idx="4">
                <c:v>6843</c:v>
              </c:pt>
              <c:pt idx="5">
                <c:v>6151</c:v>
              </c:pt>
              <c:pt idx="6">
                <c:v>6375</c:v>
              </c:pt>
              <c:pt idx="7">
                <c:v>6046</c:v>
              </c:pt>
              <c:pt idx="8">
                <c:v>5340</c:v>
              </c:pt>
              <c:pt idx="9">
                <c:v>6130</c:v>
              </c:pt>
              <c:pt idx="10">
                <c:v>7206</c:v>
              </c:pt>
              <c:pt idx="11">
                <c:v>6787</c:v>
              </c:pt>
              <c:pt idx="12">
                <c:v>7275</c:v>
              </c:pt>
              <c:pt idx="13">
                <c:v>7222</c:v>
              </c:pt>
              <c:pt idx="14">
                <c:v>7538</c:v>
              </c:pt>
              <c:pt idx="15">
                <c:v>8131</c:v>
              </c:pt>
              <c:pt idx="16">
                <c:v>6931</c:v>
              </c:pt>
              <c:pt idx="17">
                <c:v>6429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681-4C67-8B85-C14B301BF2D8}"/>
            </c:ext>
          </c:extLst>
        </c:ser>
        <c:ser>
          <c:idx val="1"/>
          <c:order val="1"/>
          <c:tx>
            <c:v>#ADR!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7520</c:v>
              </c:pt>
              <c:pt idx="1">
                <c:v>5677</c:v>
              </c:pt>
              <c:pt idx="2">
                <c:v>5998</c:v>
              </c:pt>
              <c:pt idx="3">
                <c:v>6968</c:v>
              </c:pt>
              <c:pt idx="4">
                <c:v>6832</c:v>
              </c:pt>
              <c:pt idx="5">
                <c:v>6467</c:v>
              </c:pt>
              <c:pt idx="6">
                <c:v>6435</c:v>
              </c:pt>
              <c:pt idx="7">
                <c:v>6218</c:v>
              </c:pt>
              <c:pt idx="8">
                <c:v>5486</c:v>
              </c:pt>
              <c:pt idx="9">
                <c:v>6399</c:v>
              </c:pt>
              <c:pt idx="10">
                <c:v>6738</c:v>
              </c:pt>
              <c:pt idx="11">
                <c:v>5881</c:v>
              </c:pt>
              <c:pt idx="12">
                <c:v>8427</c:v>
              </c:pt>
              <c:pt idx="13">
                <c:v>5916</c:v>
              </c:pt>
              <c:pt idx="14">
                <c:v>6454</c:v>
              </c:pt>
              <c:pt idx="15">
                <c:v>7612</c:v>
              </c:pt>
              <c:pt idx="16">
                <c:v>7308</c:v>
              </c:pt>
              <c:pt idx="17">
                <c:v>6688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681-4C67-8B85-C14B301BF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10528"/>
        <c:axId val="49912832"/>
      </c:lineChart>
      <c:catAx>
        <c:axId val="49910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912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9912832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9105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01.05.1996 do 31.10.1997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5633</c:v>
              </c:pt>
              <c:pt idx="1">
                <c:v>7104</c:v>
              </c:pt>
              <c:pt idx="2">
                <c:v>6671</c:v>
              </c:pt>
              <c:pt idx="3">
                <c:v>6406</c:v>
              </c:pt>
              <c:pt idx="4">
                <c:v>7136</c:v>
              </c:pt>
              <c:pt idx="5">
                <c:v>6282</c:v>
              </c:pt>
              <c:pt idx="6">
                <c:v>6275</c:v>
              </c:pt>
              <c:pt idx="7">
                <c:v>7302</c:v>
              </c:pt>
              <c:pt idx="8">
                <c:v>6117</c:v>
              </c:pt>
              <c:pt idx="9">
                <c:v>5743</c:v>
              </c:pt>
              <c:pt idx="10">
                <c:v>6998</c:v>
              </c:pt>
              <c:pt idx="11">
                <c:v>6230</c:v>
              </c:pt>
              <c:pt idx="12">
                <c:v>6234</c:v>
              </c:pt>
              <c:pt idx="13">
                <c:v>7115</c:v>
              </c:pt>
              <c:pt idx="14">
                <c:v>7238</c:v>
              </c:pt>
              <c:pt idx="15">
                <c:v>7191</c:v>
              </c:pt>
              <c:pt idx="16">
                <c:v>6646</c:v>
              </c:pt>
              <c:pt idx="17">
                <c:v>6617</c:v>
              </c:pt>
            </c:numLit>
          </c:val>
          <c:extLst>
            <c:ext xmlns:c16="http://schemas.microsoft.com/office/drawing/2014/chart" uri="{C3380CC4-5D6E-409C-BE32-E72D297353CC}">
              <c16:uniqueId val="{00000000-388E-4B09-B446-FD21BA3DB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33312"/>
        <c:axId val="49763456"/>
      </c:barChart>
      <c:catAx>
        <c:axId val="49933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763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9763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499333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Struktura populacji osadzonych kobiet i mężczyzn stan w dniu 30.06.1997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CC54-4602-BD50-E878E2483C3A}"/>
              </c:ext>
            </c:extLst>
          </c:dPt>
          <c:dPt>
            <c:idx val="2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54-4602-BD50-E878E2483C3A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pl-PL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TA</c:v>
              </c:pt>
              <c:pt idx="1">
                <c:v>SK</c:v>
              </c:pt>
              <c:pt idx="2">
                <c:v>UK</c:v>
              </c:pt>
            </c:strLit>
          </c:cat>
          <c:val>
            <c:numLit>
              <c:formatCode>General</c:formatCode>
              <c:ptCount val="3"/>
              <c:pt idx="0">
                <c:v>13634</c:v>
              </c:pt>
              <c:pt idx="1">
                <c:v>44733</c:v>
              </c:pt>
              <c:pt idx="2">
                <c:v>1158</c:v>
              </c:pt>
            </c:numLit>
          </c:val>
          <c:extLst>
            <c:ext xmlns:c16="http://schemas.microsoft.com/office/drawing/2014/chart" uri="{C3380CC4-5D6E-409C-BE32-E72D297353CC}">
              <c16:uniqueId val="{00000002-CC54-4602-BD50-E878E2483C3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Ruch osadzonych w okresie od 01.07.1996 do 31.12.1997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Przybyli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6009</c:v>
              </c:pt>
              <c:pt idx="1">
                <c:v>7052</c:v>
              </c:pt>
              <c:pt idx="2">
                <c:v>7319</c:v>
              </c:pt>
              <c:pt idx="3">
                <c:v>6914</c:v>
              </c:pt>
              <c:pt idx="4">
                <c:v>6843</c:v>
              </c:pt>
              <c:pt idx="5">
                <c:v>6151</c:v>
              </c:pt>
              <c:pt idx="6">
                <c:v>6375</c:v>
              </c:pt>
              <c:pt idx="7">
                <c:v>6046</c:v>
              </c:pt>
              <c:pt idx="8">
                <c:v>5340</c:v>
              </c:pt>
              <c:pt idx="9">
                <c:v>6130</c:v>
              </c:pt>
              <c:pt idx="10">
                <c:v>7206</c:v>
              </c:pt>
              <c:pt idx="11">
                <c:v>6787</c:v>
              </c:pt>
              <c:pt idx="12">
                <c:v>7275</c:v>
              </c:pt>
              <c:pt idx="13">
                <c:v>7222</c:v>
              </c:pt>
              <c:pt idx="14">
                <c:v>7538</c:v>
              </c:pt>
              <c:pt idx="15">
                <c:v>8131</c:v>
              </c:pt>
              <c:pt idx="16">
                <c:v>6931</c:v>
              </c:pt>
              <c:pt idx="17">
                <c:v>6429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D2-4AA8-B46C-1A2F0522551B}"/>
            </c:ext>
          </c:extLst>
        </c:ser>
        <c:ser>
          <c:idx val="1"/>
          <c:order val="1"/>
          <c:tx>
            <c:v>Ubyli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7520</c:v>
              </c:pt>
              <c:pt idx="1">
                <c:v>5677</c:v>
              </c:pt>
              <c:pt idx="2">
                <c:v>5998</c:v>
              </c:pt>
              <c:pt idx="3">
                <c:v>6968</c:v>
              </c:pt>
              <c:pt idx="4">
                <c:v>6832</c:v>
              </c:pt>
              <c:pt idx="5">
                <c:v>6467</c:v>
              </c:pt>
              <c:pt idx="6">
                <c:v>6435</c:v>
              </c:pt>
              <c:pt idx="7">
                <c:v>6218</c:v>
              </c:pt>
              <c:pt idx="8">
                <c:v>5486</c:v>
              </c:pt>
              <c:pt idx="9">
                <c:v>6399</c:v>
              </c:pt>
              <c:pt idx="10">
                <c:v>6738</c:v>
              </c:pt>
              <c:pt idx="11">
                <c:v>5881</c:v>
              </c:pt>
              <c:pt idx="12">
                <c:v>8427</c:v>
              </c:pt>
              <c:pt idx="13">
                <c:v>5916</c:v>
              </c:pt>
              <c:pt idx="14">
                <c:v>6454</c:v>
              </c:pt>
              <c:pt idx="15">
                <c:v>7612</c:v>
              </c:pt>
              <c:pt idx="16">
                <c:v>7308</c:v>
              </c:pt>
              <c:pt idx="17">
                <c:v>6688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FD2-4AA8-B46C-1A2F05225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5120"/>
        <c:axId val="50007424"/>
      </c:lineChart>
      <c:catAx>
        <c:axId val="5000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007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0007424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0051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01.07.1996 d0 31.12.1997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5633</c:v>
              </c:pt>
              <c:pt idx="1">
                <c:v>7104</c:v>
              </c:pt>
              <c:pt idx="2">
                <c:v>6671</c:v>
              </c:pt>
              <c:pt idx="3">
                <c:v>6406</c:v>
              </c:pt>
              <c:pt idx="4">
                <c:v>7136</c:v>
              </c:pt>
              <c:pt idx="5">
                <c:v>6282</c:v>
              </c:pt>
              <c:pt idx="6">
                <c:v>6275</c:v>
              </c:pt>
              <c:pt idx="7">
                <c:v>7302</c:v>
              </c:pt>
              <c:pt idx="8">
                <c:v>6117</c:v>
              </c:pt>
              <c:pt idx="9">
                <c:v>5743</c:v>
              </c:pt>
              <c:pt idx="10">
                <c:v>6998</c:v>
              </c:pt>
              <c:pt idx="11">
                <c:v>6230</c:v>
              </c:pt>
              <c:pt idx="12">
                <c:v>6234</c:v>
              </c:pt>
              <c:pt idx="13">
                <c:v>7115</c:v>
              </c:pt>
              <c:pt idx="14">
                <c:v>7238</c:v>
              </c:pt>
              <c:pt idx="15">
                <c:v>7191</c:v>
              </c:pt>
              <c:pt idx="16">
                <c:v>6646</c:v>
              </c:pt>
              <c:pt idx="17">
                <c:v>6617</c:v>
              </c:pt>
            </c:numLit>
          </c:val>
          <c:extLst>
            <c:ext xmlns:c16="http://schemas.microsoft.com/office/drawing/2014/chart" uri="{C3380CC4-5D6E-409C-BE32-E72D297353CC}">
              <c16:uniqueId val="{00000000-7F84-4C4A-A21C-84797510B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27904"/>
        <c:axId val="50058752"/>
      </c:barChart>
      <c:catAx>
        <c:axId val="5002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058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0058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0279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Ruch osadzonych w okresie od 01.08.1996 do 30.01.1998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Przybyli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6009</c:v>
              </c:pt>
              <c:pt idx="1">
                <c:v>7052</c:v>
              </c:pt>
              <c:pt idx="2">
                <c:v>7319</c:v>
              </c:pt>
              <c:pt idx="3">
                <c:v>6914</c:v>
              </c:pt>
              <c:pt idx="4">
                <c:v>6843</c:v>
              </c:pt>
              <c:pt idx="5">
                <c:v>6151</c:v>
              </c:pt>
              <c:pt idx="6">
                <c:v>6375</c:v>
              </c:pt>
              <c:pt idx="7">
                <c:v>6046</c:v>
              </c:pt>
              <c:pt idx="8">
                <c:v>5340</c:v>
              </c:pt>
              <c:pt idx="9">
                <c:v>6130</c:v>
              </c:pt>
              <c:pt idx="10">
                <c:v>7206</c:v>
              </c:pt>
              <c:pt idx="11">
                <c:v>6787</c:v>
              </c:pt>
              <c:pt idx="12">
                <c:v>7275</c:v>
              </c:pt>
              <c:pt idx="13">
                <c:v>7222</c:v>
              </c:pt>
              <c:pt idx="14">
                <c:v>7538</c:v>
              </c:pt>
              <c:pt idx="15">
                <c:v>8131</c:v>
              </c:pt>
              <c:pt idx="16">
                <c:v>6931</c:v>
              </c:pt>
              <c:pt idx="17">
                <c:v>6429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1D9-4C09-81E9-7C9838799907}"/>
            </c:ext>
          </c:extLst>
        </c:ser>
        <c:ser>
          <c:idx val="1"/>
          <c:order val="1"/>
          <c:tx>
            <c:v>Ubyli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7520</c:v>
              </c:pt>
              <c:pt idx="1">
                <c:v>5677</c:v>
              </c:pt>
              <c:pt idx="2">
                <c:v>5998</c:v>
              </c:pt>
              <c:pt idx="3">
                <c:v>6968</c:v>
              </c:pt>
              <c:pt idx="4">
                <c:v>6832</c:v>
              </c:pt>
              <c:pt idx="5">
                <c:v>6467</c:v>
              </c:pt>
              <c:pt idx="6">
                <c:v>6435</c:v>
              </c:pt>
              <c:pt idx="7">
                <c:v>6218</c:v>
              </c:pt>
              <c:pt idx="8">
                <c:v>5486</c:v>
              </c:pt>
              <c:pt idx="9">
                <c:v>6399</c:v>
              </c:pt>
              <c:pt idx="10">
                <c:v>6738</c:v>
              </c:pt>
              <c:pt idx="11">
                <c:v>5881</c:v>
              </c:pt>
              <c:pt idx="12">
                <c:v>8427</c:v>
              </c:pt>
              <c:pt idx="13">
                <c:v>5916</c:v>
              </c:pt>
              <c:pt idx="14">
                <c:v>6454</c:v>
              </c:pt>
              <c:pt idx="15">
                <c:v>7612</c:v>
              </c:pt>
              <c:pt idx="16">
                <c:v>7308</c:v>
              </c:pt>
              <c:pt idx="17">
                <c:v>6688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1D9-4C09-81E9-7C9838799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91520"/>
        <c:axId val="50118656"/>
      </c:lineChart>
      <c:catAx>
        <c:axId val="50091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1186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0118656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09152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01.08.1996 do 30.01.1998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5633</c:v>
              </c:pt>
              <c:pt idx="1">
                <c:v>7104</c:v>
              </c:pt>
              <c:pt idx="2">
                <c:v>6671</c:v>
              </c:pt>
              <c:pt idx="3">
                <c:v>6406</c:v>
              </c:pt>
              <c:pt idx="4">
                <c:v>7136</c:v>
              </c:pt>
              <c:pt idx="5">
                <c:v>6282</c:v>
              </c:pt>
              <c:pt idx="6">
                <c:v>6275</c:v>
              </c:pt>
              <c:pt idx="7">
                <c:v>7302</c:v>
              </c:pt>
              <c:pt idx="8">
                <c:v>6117</c:v>
              </c:pt>
              <c:pt idx="9">
                <c:v>5743</c:v>
              </c:pt>
              <c:pt idx="10">
                <c:v>6998</c:v>
              </c:pt>
              <c:pt idx="11">
                <c:v>6230</c:v>
              </c:pt>
              <c:pt idx="12">
                <c:v>6234</c:v>
              </c:pt>
              <c:pt idx="13">
                <c:v>7115</c:v>
              </c:pt>
              <c:pt idx="14">
                <c:v>7238</c:v>
              </c:pt>
              <c:pt idx="15">
                <c:v>7191</c:v>
              </c:pt>
              <c:pt idx="16">
                <c:v>6646</c:v>
              </c:pt>
              <c:pt idx="17">
                <c:v>6617</c:v>
              </c:pt>
            </c:numLit>
          </c:val>
          <c:extLst>
            <c:ext xmlns:c16="http://schemas.microsoft.com/office/drawing/2014/chart" uri="{C3380CC4-5D6E-409C-BE32-E72D297353CC}">
              <c16:uniqueId val="{00000000-D43A-4936-A2F0-04BCBF54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6960"/>
        <c:axId val="50218880"/>
      </c:barChart>
      <c:catAx>
        <c:axId val="5021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2188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0218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2169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Ruch osadzonych w okresie od 01.08.1996 do 30.01.1998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Przybyli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6009</c:v>
              </c:pt>
              <c:pt idx="1">
                <c:v>7052</c:v>
              </c:pt>
              <c:pt idx="2">
                <c:v>7319</c:v>
              </c:pt>
              <c:pt idx="3">
                <c:v>6914</c:v>
              </c:pt>
              <c:pt idx="4">
                <c:v>6843</c:v>
              </c:pt>
              <c:pt idx="5">
                <c:v>6151</c:v>
              </c:pt>
              <c:pt idx="6">
                <c:v>6375</c:v>
              </c:pt>
              <c:pt idx="7">
                <c:v>6046</c:v>
              </c:pt>
              <c:pt idx="8">
                <c:v>5340</c:v>
              </c:pt>
              <c:pt idx="9">
                <c:v>6130</c:v>
              </c:pt>
              <c:pt idx="10">
                <c:v>7206</c:v>
              </c:pt>
              <c:pt idx="11">
                <c:v>6787</c:v>
              </c:pt>
              <c:pt idx="12">
                <c:v>7275</c:v>
              </c:pt>
              <c:pt idx="13">
                <c:v>7222</c:v>
              </c:pt>
              <c:pt idx="14">
                <c:v>7538</c:v>
              </c:pt>
              <c:pt idx="15">
                <c:v>8131</c:v>
              </c:pt>
              <c:pt idx="16">
                <c:v>6931</c:v>
              </c:pt>
              <c:pt idx="17">
                <c:v>6429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460-449A-9161-9DCBA344F219}"/>
            </c:ext>
          </c:extLst>
        </c:ser>
        <c:ser>
          <c:idx val="1"/>
          <c:order val="1"/>
          <c:tx>
            <c:v>Ubyli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7520</c:v>
              </c:pt>
              <c:pt idx="1">
                <c:v>5677</c:v>
              </c:pt>
              <c:pt idx="2">
                <c:v>5998</c:v>
              </c:pt>
              <c:pt idx="3">
                <c:v>6968</c:v>
              </c:pt>
              <c:pt idx="4">
                <c:v>6832</c:v>
              </c:pt>
              <c:pt idx="5">
                <c:v>6467</c:v>
              </c:pt>
              <c:pt idx="6">
                <c:v>6435</c:v>
              </c:pt>
              <c:pt idx="7">
                <c:v>6218</c:v>
              </c:pt>
              <c:pt idx="8">
                <c:v>5486</c:v>
              </c:pt>
              <c:pt idx="9">
                <c:v>6399</c:v>
              </c:pt>
              <c:pt idx="10">
                <c:v>6738</c:v>
              </c:pt>
              <c:pt idx="11">
                <c:v>5881</c:v>
              </c:pt>
              <c:pt idx="12">
                <c:v>8427</c:v>
              </c:pt>
              <c:pt idx="13">
                <c:v>5916</c:v>
              </c:pt>
              <c:pt idx="14">
                <c:v>6454</c:v>
              </c:pt>
              <c:pt idx="15">
                <c:v>7612</c:v>
              </c:pt>
              <c:pt idx="16">
                <c:v>7308</c:v>
              </c:pt>
              <c:pt idx="17">
                <c:v>6688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460-449A-9161-9DCBA344F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63936"/>
        <c:axId val="50139520"/>
      </c:lineChart>
      <c:catAx>
        <c:axId val="50263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139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0139520"/>
        <c:scaling>
          <c:orientation val="minMax"/>
          <c:min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2639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 paperSize="9" orientation="landscape" horizontalDpi="360" verticalDpi="360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01.08.1996 do 30.01.1998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5633</c:v>
              </c:pt>
              <c:pt idx="1">
                <c:v>7104</c:v>
              </c:pt>
              <c:pt idx="2">
                <c:v>6671</c:v>
              </c:pt>
              <c:pt idx="3">
                <c:v>6406</c:v>
              </c:pt>
              <c:pt idx="4">
                <c:v>7136</c:v>
              </c:pt>
              <c:pt idx="5">
                <c:v>6282</c:v>
              </c:pt>
              <c:pt idx="6">
                <c:v>6275</c:v>
              </c:pt>
              <c:pt idx="7">
                <c:v>7302</c:v>
              </c:pt>
              <c:pt idx="8">
                <c:v>6117</c:v>
              </c:pt>
              <c:pt idx="9">
                <c:v>5743</c:v>
              </c:pt>
              <c:pt idx="10">
                <c:v>6998</c:v>
              </c:pt>
              <c:pt idx="11">
                <c:v>6230</c:v>
              </c:pt>
              <c:pt idx="12">
                <c:v>6234</c:v>
              </c:pt>
              <c:pt idx="13">
                <c:v>7115</c:v>
              </c:pt>
              <c:pt idx="14">
                <c:v>7238</c:v>
              </c:pt>
              <c:pt idx="15">
                <c:v>7191</c:v>
              </c:pt>
              <c:pt idx="16">
                <c:v>6646</c:v>
              </c:pt>
              <c:pt idx="17">
                <c:v>6617</c:v>
              </c:pt>
            </c:numLit>
          </c:val>
          <c:extLst>
            <c:ext xmlns:c16="http://schemas.microsoft.com/office/drawing/2014/chart" uri="{C3380CC4-5D6E-409C-BE32-E72D297353CC}">
              <c16:uniqueId val="{00000000-7EEA-4F53-A7B1-A85DE7975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184576"/>
        <c:axId val="50186496"/>
      </c:barChart>
      <c:catAx>
        <c:axId val="5018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186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0186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1845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>
      <c:oddHeader>&amp;A</c:oddHeader>
      <c:oddFooter>Strona &amp;P</c:oddFooter>
    </c:headerFooter>
    <c:pageMargins b="1" l="0.75000000000001465" r="0.75000000000001465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Ruch osadzonych w okresie od 01.12.1996 do 29.05.1998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Przybyli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6009</c:v>
              </c:pt>
              <c:pt idx="1">
                <c:v>7052</c:v>
              </c:pt>
              <c:pt idx="2">
                <c:v>7319</c:v>
              </c:pt>
              <c:pt idx="3">
                <c:v>6914</c:v>
              </c:pt>
              <c:pt idx="4">
                <c:v>6843</c:v>
              </c:pt>
              <c:pt idx="5">
                <c:v>6151</c:v>
              </c:pt>
              <c:pt idx="6">
                <c:v>6375</c:v>
              </c:pt>
              <c:pt idx="7">
                <c:v>6046</c:v>
              </c:pt>
              <c:pt idx="8">
                <c:v>5340</c:v>
              </c:pt>
              <c:pt idx="9">
                <c:v>6130</c:v>
              </c:pt>
              <c:pt idx="10">
                <c:v>7206</c:v>
              </c:pt>
              <c:pt idx="11">
                <c:v>6787</c:v>
              </c:pt>
              <c:pt idx="12">
                <c:v>7275</c:v>
              </c:pt>
              <c:pt idx="13">
                <c:v>7222</c:v>
              </c:pt>
              <c:pt idx="14">
                <c:v>7538</c:v>
              </c:pt>
              <c:pt idx="15">
                <c:v>8131</c:v>
              </c:pt>
              <c:pt idx="16">
                <c:v>6931</c:v>
              </c:pt>
              <c:pt idx="17">
                <c:v>6429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9F6-485A-BDDC-A88A863EFBA7}"/>
            </c:ext>
          </c:extLst>
        </c:ser>
        <c:ser>
          <c:idx val="1"/>
          <c:order val="1"/>
          <c:tx>
            <c:v>Ubyli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7520</c:v>
              </c:pt>
              <c:pt idx="1">
                <c:v>5677</c:v>
              </c:pt>
              <c:pt idx="2">
                <c:v>5998</c:v>
              </c:pt>
              <c:pt idx="3">
                <c:v>6968</c:v>
              </c:pt>
              <c:pt idx="4">
                <c:v>6832</c:v>
              </c:pt>
              <c:pt idx="5">
                <c:v>6467</c:v>
              </c:pt>
              <c:pt idx="6">
                <c:v>6435</c:v>
              </c:pt>
              <c:pt idx="7">
                <c:v>6218</c:v>
              </c:pt>
              <c:pt idx="8">
                <c:v>5486</c:v>
              </c:pt>
              <c:pt idx="9">
                <c:v>6399</c:v>
              </c:pt>
              <c:pt idx="10">
                <c:v>6738</c:v>
              </c:pt>
              <c:pt idx="11">
                <c:v>5881</c:v>
              </c:pt>
              <c:pt idx="12">
                <c:v>8427</c:v>
              </c:pt>
              <c:pt idx="13">
                <c:v>5916</c:v>
              </c:pt>
              <c:pt idx="14">
                <c:v>6454</c:v>
              </c:pt>
              <c:pt idx="15">
                <c:v>7612</c:v>
              </c:pt>
              <c:pt idx="16">
                <c:v>7308</c:v>
              </c:pt>
              <c:pt idx="17">
                <c:v>6688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9F6-485A-BDDC-A88A863EF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50336"/>
        <c:axId val="50361088"/>
      </c:lineChart>
      <c:catAx>
        <c:axId val="5035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36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361088"/>
        <c:scaling>
          <c:orientation val="minMax"/>
          <c:max val="9000"/>
          <c:min val="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350336"/>
        <c:crosses val="autoZero"/>
        <c:crossBetween val="midCat"/>
        <c:majorUnit val="500"/>
        <c:minorUnit val="1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01.12.1996 do 29.05.1998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Przetrans.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5633</c:v>
              </c:pt>
              <c:pt idx="1">
                <c:v>7104</c:v>
              </c:pt>
              <c:pt idx="2">
                <c:v>6671</c:v>
              </c:pt>
              <c:pt idx="3">
                <c:v>6406</c:v>
              </c:pt>
              <c:pt idx="4">
                <c:v>7136</c:v>
              </c:pt>
              <c:pt idx="5">
                <c:v>6282</c:v>
              </c:pt>
              <c:pt idx="6">
                <c:v>6275</c:v>
              </c:pt>
              <c:pt idx="7">
                <c:v>7302</c:v>
              </c:pt>
              <c:pt idx="8">
                <c:v>6117</c:v>
              </c:pt>
              <c:pt idx="9">
                <c:v>5743</c:v>
              </c:pt>
              <c:pt idx="10">
                <c:v>6998</c:v>
              </c:pt>
              <c:pt idx="11">
                <c:v>6230</c:v>
              </c:pt>
              <c:pt idx="12">
                <c:v>6234</c:v>
              </c:pt>
              <c:pt idx="13">
                <c:v>7115</c:v>
              </c:pt>
              <c:pt idx="14">
                <c:v>7238</c:v>
              </c:pt>
              <c:pt idx="15">
                <c:v>7191</c:v>
              </c:pt>
              <c:pt idx="16">
                <c:v>6646</c:v>
              </c:pt>
              <c:pt idx="17">
                <c:v>6617</c:v>
              </c:pt>
            </c:numLit>
          </c:val>
          <c:extLst>
            <c:ext xmlns:c16="http://schemas.microsoft.com/office/drawing/2014/chart" uri="{C3380CC4-5D6E-409C-BE32-E72D297353CC}">
              <c16:uniqueId val="{00000000-B391-46CD-B584-1D0E65C54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467584"/>
        <c:axId val="50469504"/>
      </c:barChart>
      <c:catAx>
        <c:axId val="50467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46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469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467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Ruch osadzonych w okresie od 01.12.1996 do 29.05.1998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Przybyli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6009</c:v>
              </c:pt>
              <c:pt idx="1">
                <c:v>7052</c:v>
              </c:pt>
              <c:pt idx="2">
                <c:v>7319</c:v>
              </c:pt>
              <c:pt idx="3">
                <c:v>6914</c:v>
              </c:pt>
              <c:pt idx="4">
                <c:v>6843</c:v>
              </c:pt>
              <c:pt idx="5">
                <c:v>6151</c:v>
              </c:pt>
              <c:pt idx="6">
                <c:v>6375</c:v>
              </c:pt>
              <c:pt idx="7">
                <c:v>6046</c:v>
              </c:pt>
              <c:pt idx="8">
                <c:v>5340</c:v>
              </c:pt>
              <c:pt idx="9">
                <c:v>6130</c:v>
              </c:pt>
              <c:pt idx="10">
                <c:v>7206</c:v>
              </c:pt>
              <c:pt idx="11">
                <c:v>6787</c:v>
              </c:pt>
              <c:pt idx="12">
                <c:v>7275</c:v>
              </c:pt>
              <c:pt idx="13">
                <c:v>7222</c:v>
              </c:pt>
              <c:pt idx="14">
                <c:v>7538</c:v>
              </c:pt>
              <c:pt idx="15">
                <c:v>8131</c:v>
              </c:pt>
              <c:pt idx="16">
                <c:v>6931</c:v>
              </c:pt>
              <c:pt idx="17">
                <c:v>6429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77-4E75-88A4-7A8A9E525BB5}"/>
            </c:ext>
          </c:extLst>
        </c:ser>
        <c:ser>
          <c:idx val="1"/>
          <c:order val="1"/>
          <c:tx>
            <c:v>Ubyli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7520</c:v>
              </c:pt>
              <c:pt idx="1">
                <c:v>5677</c:v>
              </c:pt>
              <c:pt idx="2">
                <c:v>5998</c:v>
              </c:pt>
              <c:pt idx="3">
                <c:v>6968</c:v>
              </c:pt>
              <c:pt idx="4">
                <c:v>6832</c:v>
              </c:pt>
              <c:pt idx="5">
                <c:v>6467</c:v>
              </c:pt>
              <c:pt idx="6">
                <c:v>6435</c:v>
              </c:pt>
              <c:pt idx="7">
                <c:v>6218</c:v>
              </c:pt>
              <c:pt idx="8">
                <c:v>5486</c:v>
              </c:pt>
              <c:pt idx="9">
                <c:v>6399</c:v>
              </c:pt>
              <c:pt idx="10">
                <c:v>6738</c:v>
              </c:pt>
              <c:pt idx="11">
                <c:v>5881</c:v>
              </c:pt>
              <c:pt idx="12">
                <c:v>8427</c:v>
              </c:pt>
              <c:pt idx="13">
                <c:v>5916</c:v>
              </c:pt>
              <c:pt idx="14">
                <c:v>6454</c:v>
              </c:pt>
              <c:pt idx="15">
                <c:v>7612</c:v>
              </c:pt>
              <c:pt idx="16">
                <c:v>7308</c:v>
              </c:pt>
              <c:pt idx="17">
                <c:v>6688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977-4E75-88A4-7A8A9E525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54816"/>
        <c:axId val="50504832"/>
      </c:lineChart>
      <c:catAx>
        <c:axId val="5035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50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04832"/>
        <c:scaling>
          <c:orientation val="minMax"/>
          <c:max val="9000"/>
          <c:min val="5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354816"/>
        <c:crosses val="autoZero"/>
        <c:crossBetween val="midCat"/>
        <c:majorUnit val="500"/>
        <c:minorUnit val="100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 CE"/>
              <a:ea typeface="Arial CE"/>
              <a:cs typeface="Arial CE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pl-PL"/>
              <a:t>Transporty osadzonych w okresie od 01.12.1996 do 29.05.1998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Przetrans.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8"/>
              <c:pt idx="0">
                <c:v>12</c:v>
              </c:pt>
              <c:pt idx="1">
                <c:v>1</c:v>
              </c:pt>
              <c:pt idx="2">
                <c:v>2</c:v>
              </c:pt>
              <c:pt idx="3">
                <c:v>3</c:v>
              </c:pt>
              <c:pt idx="4">
                <c:v>4</c:v>
              </c:pt>
              <c:pt idx="5">
                <c:v>5</c:v>
              </c:pt>
              <c:pt idx="6">
                <c:v>6</c:v>
              </c:pt>
              <c:pt idx="7">
                <c:v>7</c:v>
              </c:pt>
              <c:pt idx="8">
                <c:v>8</c:v>
              </c:pt>
              <c:pt idx="9">
                <c:v>9</c:v>
              </c:pt>
              <c:pt idx="10">
                <c:v>10</c:v>
              </c:pt>
              <c:pt idx="11">
                <c:v>11</c:v>
              </c:pt>
              <c:pt idx="12">
                <c:v>12</c:v>
              </c:pt>
              <c:pt idx="13">
                <c:v>1</c:v>
              </c:pt>
              <c:pt idx="14">
                <c:v>2</c:v>
              </c:pt>
              <c:pt idx="15">
                <c:v>3</c:v>
              </c:pt>
              <c:pt idx="16">
                <c:v>4</c:v>
              </c:pt>
              <c:pt idx="17">
                <c:v>5</c:v>
              </c:pt>
            </c:numLit>
          </c:cat>
          <c:val>
            <c:numLit>
              <c:formatCode>General</c:formatCode>
              <c:ptCount val="18"/>
              <c:pt idx="0">
                <c:v>5633</c:v>
              </c:pt>
              <c:pt idx="1">
                <c:v>7104</c:v>
              </c:pt>
              <c:pt idx="2">
                <c:v>6671</c:v>
              </c:pt>
              <c:pt idx="3">
                <c:v>6406</c:v>
              </c:pt>
              <c:pt idx="4">
                <c:v>7136</c:v>
              </c:pt>
              <c:pt idx="5">
                <c:v>6282</c:v>
              </c:pt>
              <c:pt idx="6">
                <c:v>6275</c:v>
              </c:pt>
              <c:pt idx="7">
                <c:v>7302</c:v>
              </c:pt>
              <c:pt idx="8">
                <c:v>6117</c:v>
              </c:pt>
              <c:pt idx="9">
                <c:v>5743</c:v>
              </c:pt>
              <c:pt idx="10">
                <c:v>6998</c:v>
              </c:pt>
              <c:pt idx="11">
                <c:v>6230</c:v>
              </c:pt>
              <c:pt idx="12">
                <c:v>6234</c:v>
              </c:pt>
              <c:pt idx="13">
                <c:v>7115</c:v>
              </c:pt>
              <c:pt idx="14">
                <c:v>7238</c:v>
              </c:pt>
              <c:pt idx="15">
                <c:v>7191</c:v>
              </c:pt>
              <c:pt idx="16">
                <c:v>6646</c:v>
              </c:pt>
              <c:pt idx="17">
                <c:v>6617</c:v>
              </c:pt>
            </c:numLit>
          </c:val>
          <c:extLst>
            <c:ext xmlns:c16="http://schemas.microsoft.com/office/drawing/2014/chart" uri="{C3380CC4-5D6E-409C-BE32-E72D297353CC}">
              <c16:uniqueId val="{00000000-3993-4557-9A0A-01BBF7AEB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566272"/>
        <c:axId val="50568192"/>
      </c:barChart>
      <c:catAx>
        <c:axId val="5056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miesiąc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56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568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r>
                  <a:rPr lang="pl-PL"/>
                  <a:t>liczba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pl-PL"/>
          </a:p>
        </c:txPr>
        <c:crossAx val="50566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pl-PL"/>
    </a:p>
  </c:txPr>
  <c:printSettings>
    <c:headerFooter alignWithMargins="0"/>
    <c:pageMargins b="1" l="0.75000000000001465" r="0.7500000000000146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hyperlink" Target="#'spis tre&#347;ci'!C5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spis tre&#347;ci'!C5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spis tre&#347;ci'!C5"/></Relationships>
</file>

<file path=xl/drawings/_rels/drawing1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88.xml"/><Relationship Id="rId18" Type="http://schemas.openxmlformats.org/officeDocument/2006/relationships/chart" Target="../charts/chart93.xml"/><Relationship Id="rId26" Type="http://schemas.openxmlformats.org/officeDocument/2006/relationships/chart" Target="../charts/chart101.xml"/><Relationship Id="rId3" Type="http://schemas.openxmlformats.org/officeDocument/2006/relationships/chart" Target="../charts/chart78.xml"/><Relationship Id="rId21" Type="http://schemas.openxmlformats.org/officeDocument/2006/relationships/chart" Target="../charts/chart96.xml"/><Relationship Id="rId34" Type="http://schemas.openxmlformats.org/officeDocument/2006/relationships/hyperlink" Target="#'spis tre&#347;ci'!C5"/><Relationship Id="rId7" Type="http://schemas.openxmlformats.org/officeDocument/2006/relationships/chart" Target="../charts/chart82.xml"/><Relationship Id="rId12" Type="http://schemas.openxmlformats.org/officeDocument/2006/relationships/chart" Target="../charts/chart87.xml"/><Relationship Id="rId17" Type="http://schemas.openxmlformats.org/officeDocument/2006/relationships/chart" Target="../charts/chart92.xml"/><Relationship Id="rId25" Type="http://schemas.openxmlformats.org/officeDocument/2006/relationships/chart" Target="../charts/chart100.xml"/><Relationship Id="rId33" Type="http://schemas.openxmlformats.org/officeDocument/2006/relationships/chart" Target="../charts/chart108.xml"/><Relationship Id="rId2" Type="http://schemas.openxmlformats.org/officeDocument/2006/relationships/chart" Target="../charts/chart77.xml"/><Relationship Id="rId16" Type="http://schemas.openxmlformats.org/officeDocument/2006/relationships/chart" Target="../charts/chart91.xml"/><Relationship Id="rId20" Type="http://schemas.openxmlformats.org/officeDocument/2006/relationships/chart" Target="../charts/chart95.xml"/><Relationship Id="rId29" Type="http://schemas.openxmlformats.org/officeDocument/2006/relationships/chart" Target="../charts/chart104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11" Type="http://schemas.openxmlformats.org/officeDocument/2006/relationships/chart" Target="../charts/chart86.xml"/><Relationship Id="rId24" Type="http://schemas.openxmlformats.org/officeDocument/2006/relationships/chart" Target="../charts/chart99.xml"/><Relationship Id="rId32" Type="http://schemas.openxmlformats.org/officeDocument/2006/relationships/chart" Target="../charts/chart107.xml"/><Relationship Id="rId5" Type="http://schemas.openxmlformats.org/officeDocument/2006/relationships/chart" Target="../charts/chart80.xml"/><Relationship Id="rId15" Type="http://schemas.openxmlformats.org/officeDocument/2006/relationships/chart" Target="../charts/chart90.xml"/><Relationship Id="rId23" Type="http://schemas.openxmlformats.org/officeDocument/2006/relationships/chart" Target="../charts/chart98.xml"/><Relationship Id="rId28" Type="http://schemas.openxmlformats.org/officeDocument/2006/relationships/chart" Target="../charts/chart103.xml"/><Relationship Id="rId10" Type="http://schemas.openxmlformats.org/officeDocument/2006/relationships/chart" Target="../charts/chart85.xml"/><Relationship Id="rId19" Type="http://schemas.openxmlformats.org/officeDocument/2006/relationships/chart" Target="../charts/chart94.xml"/><Relationship Id="rId31" Type="http://schemas.openxmlformats.org/officeDocument/2006/relationships/chart" Target="../charts/chart106.xml"/><Relationship Id="rId4" Type="http://schemas.openxmlformats.org/officeDocument/2006/relationships/chart" Target="../charts/chart79.xml"/><Relationship Id="rId9" Type="http://schemas.openxmlformats.org/officeDocument/2006/relationships/chart" Target="../charts/chart84.xml"/><Relationship Id="rId14" Type="http://schemas.openxmlformats.org/officeDocument/2006/relationships/chart" Target="../charts/chart89.xml"/><Relationship Id="rId22" Type="http://schemas.openxmlformats.org/officeDocument/2006/relationships/chart" Target="../charts/chart97.xml"/><Relationship Id="rId27" Type="http://schemas.openxmlformats.org/officeDocument/2006/relationships/chart" Target="../charts/chart102.xml"/><Relationship Id="rId30" Type="http://schemas.openxmlformats.org/officeDocument/2006/relationships/chart" Target="../charts/chart105.xml"/><Relationship Id="rId8" Type="http://schemas.openxmlformats.org/officeDocument/2006/relationships/chart" Target="../charts/chart8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spis tre&#347;ci'!C5"/><Relationship Id="rId1" Type="http://schemas.openxmlformats.org/officeDocument/2006/relationships/chart" Target="../charts/chart109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2.xml"/><Relationship Id="rId2" Type="http://schemas.openxmlformats.org/officeDocument/2006/relationships/chart" Target="../charts/chart111.xml"/><Relationship Id="rId1" Type="http://schemas.openxmlformats.org/officeDocument/2006/relationships/chart" Target="../charts/chart110.xml"/><Relationship Id="rId6" Type="http://schemas.openxmlformats.org/officeDocument/2006/relationships/hyperlink" Target="#'spis tre&#347;ci'!C5"/><Relationship Id="rId5" Type="http://schemas.openxmlformats.org/officeDocument/2006/relationships/chart" Target="../charts/chart114.xml"/><Relationship Id="rId4" Type="http://schemas.openxmlformats.org/officeDocument/2006/relationships/chart" Target="../charts/chart11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spis tre&#347;ci'!C5"/><Relationship Id="rId1" Type="http://schemas.openxmlformats.org/officeDocument/2006/relationships/chart" Target="../charts/chart115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3.xml"/><Relationship Id="rId3" Type="http://schemas.openxmlformats.org/officeDocument/2006/relationships/chart" Target="../charts/chart118.xml"/><Relationship Id="rId7" Type="http://schemas.openxmlformats.org/officeDocument/2006/relationships/chart" Target="../charts/chart122.xml"/><Relationship Id="rId12" Type="http://schemas.openxmlformats.org/officeDocument/2006/relationships/hyperlink" Target="#'spis tre&#347;ci'!C5"/><Relationship Id="rId2" Type="http://schemas.openxmlformats.org/officeDocument/2006/relationships/chart" Target="../charts/chart117.xml"/><Relationship Id="rId1" Type="http://schemas.openxmlformats.org/officeDocument/2006/relationships/chart" Target="../charts/chart116.xml"/><Relationship Id="rId6" Type="http://schemas.openxmlformats.org/officeDocument/2006/relationships/chart" Target="../charts/chart121.xml"/><Relationship Id="rId11" Type="http://schemas.openxmlformats.org/officeDocument/2006/relationships/chart" Target="../charts/chart126.xml"/><Relationship Id="rId5" Type="http://schemas.openxmlformats.org/officeDocument/2006/relationships/chart" Target="../charts/chart120.xml"/><Relationship Id="rId10" Type="http://schemas.openxmlformats.org/officeDocument/2006/relationships/chart" Target="../charts/chart125.xml"/><Relationship Id="rId4" Type="http://schemas.openxmlformats.org/officeDocument/2006/relationships/chart" Target="../charts/chart119.xml"/><Relationship Id="rId9" Type="http://schemas.openxmlformats.org/officeDocument/2006/relationships/chart" Target="../charts/chart124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4.xml"/><Relationship Id="rId13" Type="http://schemas.openxmlformats.org/officeDocument/2006/relationships/chart" Target="../charts/chart139.xml"/><Relationship Id="rId18" Type="http://schemas.openxmlformats.org/officeDocument/2006/relationships/chart" Target="../charts/chart144.xml"/><Relationship Id="rId3" Type="http://schemas.openxmlformats.org/officeDocument/2006/relationships/chart" Target="../charts/chart129.xml"/><Relationship Id="rId21" Type="http://schemas.openxmlformats.org/officeDocument/2006/relationships/chart" Target="../charts/chart147.xml"/><Relationship Id="rId7" Type="http://schemas.openxmlformats.org/officeDocument/2006/relationships/chart" Target="../charts/chart133.xml"/><Relationship Id="rId12" Type="http://schemas.openxmlformats.org/officeDocument/2006/relationships/chart" Target="../charts/chart138.xml"/><Relationship Id="rId17" Type="http://schemas.openxmlformats.org/officeDocument/2006/relationships/chart" Target="../charts/chart143.xml"/><Relationship Id="rId2" Type="http://schemas.openxmlformats.org/officeDocument/2006/relationships/chart" Target="../charts/chart128.xml"/><Relationship Id="rId16" Type="http://schemas.openxmlformats.org/officeDocument/2006/relationships/chart" Target="../charts/chart142.xml"/><Relationship Id="rId20" Type="http://schemas.openxmlformats.org/officeDocument/2006/relationships/chart" Target="../charts/chart146.xml"/><Relationship Id="rId1" Type="http://schemas.openxmlformats.org/officeDocument/2006/relationships/chart" Target="../charts/chart127.xml"/><Relationship Id="rId6" Type="http://schemas.openxmlformats.org/officeDocument/2006/relationships/chart" Target="../charts/chart132.xml"/><Relationship Id="rId11" Type="http://schemas.openxmlformats.org/officeDocument/2006/relationships/chart" Target="../charts/chart137.xml"/><Relationship Id="rId24" Type="http://schemas.openxmlformats.org/officeDocument/2006/relationships/hyperlink" Target="#'spis tre&#347;ci'!C5"/><Relationship Id="rId5" Type="http://schemas.openxmlformats.org/officeDocument/2006/relationships/chart" Target="../charts/chart131.xml"/><Relationship Id="rId15" Type="http://schemas.openxmlformats.org/officeDocument/2006/relationships/chart" Target="../charts/chart141.xml"/><Relationship Id="rId23" Type="http://schemas.openxmlformats.org/officeDocument/2006/relationships/chart" Target="../charts/chart149.xml"/><Relationship Id="rId10" Type="http://schemas.openxmlformats.org/officeDocument/2006/relationships/chart" Target="../charts/chart136.xml"/><Relationship Id="rId19" Type="http://schemas.openxmlformats.org/officeDocument/2006/relationships/chart" Target="../charts/chart145.xml"/><Relationship Id="rId4" Type="http://schemas.openxmlformats.org/officeDocument/2006/relationships/chart" Target="../charts/chart130.xml"/><Relationship Id="rId9" Type="http://schemas.openxmlformats.org/officeDocument/2006/relationships/chart" Target="../charts/chart135.xml"/><Relationship Id="rId14" Type="http://schemas.openxmlformats.org/officeDocument/2006/relationships/chart" Target="../charts/chart140.xml"/><Relationship Id="rId22" Type="http://schemas.openxmlformats.org/officeDocument/2006/relationships/chart" Target="../charts/chart148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'spis tre&#347;ci'!C5"/><Relationship Id="rId1" Type="http://schemas.openxmlformats.org/officeDocument/2006/relationships/chart" Target="../charts/chart150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spis tre&#347;ci'!C5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.xml"/><Relationship Id="rId13" Type="http://schemas.openxmlformats.org/officeDocument/2006/relationships/chart" Target="../charts/chart64.xml"/><Relationship Id="rId18" Type="http://schemas.openxmlformats.org/officeDocument/2006/relationships/chart" Target="../charts/chart69.xml"/><Relationship Id="rId3" Type="http://schemas.openxmlformats.org/officeDocument/2006/relationships/chart" Target="../charts/chart54.xml"/><Relationship Id="rId21" Type="http://schemas.openxmlformats.org/officeDocument/2006/relationships/chart" Target="../charts/chart72.xml"/><Relationship Id="rId7" Type="http://schemas.openxmlformats.org/officeDocument/2006/relationships/chart" Target="../charts/chart58.xml"/><Relationship Id="rId12" Type="http://schemas.openxmlformats.org/officeDocument/2006/relationships/chart" Target="../charts/chart63.xml"/><Relationship Id="rId17" Type="http://schemas.openxmlformats.org/officeDocument/2006/relationships/chart" Target="../charts/chart68.xml"/><Relationship Id="rId25" Type="http://schemas.openxmlformats.org/officeDocument/2006/relationships/chart" Target="../charts/chart75.xml"/><Relationship Id="rId2" Type="http://schemas.openxmlformats.org/officeDocument/2006/relationships/chart" Target="../charts/chart53.xml"/><Relationship Id="rId16" Type="http://schemas.openxmlformats.org/officeDocument/2006/relationships/chart" Target="../charts/chart67.xml"/><Relationship Id="rId20" Type="http://schemas.openxmlformats.org/officeDocument/2006/relationships/chart" Target="../charts/chart71.xml"/><Relationship Id="rId1" Type="http://schemas.openxmlformats.org/officeDocument/2006/relationships/chart" Target="../charts/chart52.xml"/><Relationship Id="rId6" Type="http://schemas.openxmlformats.org/officeDocument/2006/relationships/chart" Target="../charts/chart57.xml"/><Relationship Id="rId11" Type="http://schemas.openxmlformats.org/officeDocument/2006/relationships/chart" Target="../charts/chart62.xml"/><Relationship Id="rId24" Type="http://schemas.openxmlformats.org/officeDocument/2006/relationships/hyperlink" Target="#'spis tre&#347;ci'!C5"/><Relationship Id="rId5" Type="http://schemas.openxmlformats.org/officeDocument/2006/relationships/chart" Target="../charts/chart56.xml"/><Relationship Id="rId15" Type="http://schemas.openxmlformats.org/officeDocument/2006/relationships/chart" Target="../charts/chart66.xml"/><Relationship Id="rId23" Type="http://schemas.openxmlformats.org/officeDocument/2006/relationships/chart" Target="../charts/chart74.xml"/><Relationship Id="rId10" Type="http://schemas.openxmlformats.org/officeDocument/2006/relationships/chart" Target="../charts/chart61.xml"/><Relationship Id="rId19" Type="http://schemas.openxmlformats.org/officeDocument/2006/relationships/chart" Target="../charts/chart70.xml"/><Relationship Id="rId4" Type="http://schemas.openxmlformats.org/officeDocument/2006/relationships/chart" Target="../charts/chart55.xml"/><Relationship Id="rId9" Type="http://schemas.openxmlformats.org/officeDocument/2006/relationships/chart" Target="../charts/chart60.xml"/><Relationship Id="rId14" Type="http://schemas.openxmlformats.org/officeDocument/2006/relationships/chart" Target="../charts/chart65.xml"/><Relationship Id="rId22" Type="http://schemas.openxmlformats.org/officeDocument/2006/relationships/chart" Target="../charts/chart73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spis tre&#347;ci'!C5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spis tre&#347;ci'!C5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2.xml"/><Relationship Id="rId13" Type="http://schemas.openxmlformats.org/officeDocument/2006/relationships/chart" Target="../charts/chart167.xml"/><Relationship Id="rId18" Type="http://schemas.openxmlformats.org/officeDocument/2006/relationships/chart" Target="../charts/chart172.xml"/><Relationship Id="rId3" Type="http://schemas.openxmlformats.org/officeDocument/2006/relationships/chart" Target="../charts/chart157.xml"/><Relationship Id="rId21" Type="http://schemas.openxmlformats.org/officeDocument/2006/relationships/chart" Target="../charts/chart175.xml"/><Relationship Id="rId7" Type="http://schemas.openxmlformats.org/officeDocument/2006/relationships/chart" Target="../charts/chart161.xml"/><Relationship Id="rId12" Type="http://schemas.openxmlformats.org/officeDocument/2006/relationships/chart" Target="../charts/chart166.xml"/><Relationship Id="rId17" Type="http://schemas.openxmlformats.org/officeDocument/2006/relationships/chart" Target="../charts/chart171.xml"/><Relationship Id="rId2" Type="http://schemas.openxmlformats.org/officeDocument/2006/relationships/chart" Target="../charts/chart156.xml"/><Relationship Id="rId16" Type="http://schemas.openxmlformats.org/officeDocument/2006/relationships/chart" Target="../charts/chart170.xml"/><Relationship Id="rId20" Type="http://schemas.openxmlformats.org/officeDocument/2006/relationships/chart" Target="../charts/chart174.xml"/><Relationship Id="rId1" Type="http://schemas.openxmlformats.org/officeDocument/2006/relationships/chart" Target="../charts/chart155.xml"/><Relationship Id="rId6" Type="http://schemas.openxmlformats.org/officeDocument/2006/relationships/chart" Target="../charts/chart160.xml"/><Relationship Id="rId11" Type="http://schemas.openxmlformats.org/officeDocument/2006/relationships/chart" Target="../charts/chart165.xml"/><Relationship Id="rId24" Type="http://schemas.openxmlformats.org/officeDocument/2006/relationships/hyperlink" Target="#'spis tre&#347;ci'!C5"/><Relationship Id="rId5" Type="http://schemas.openxmlformats.org/officeDocument/2006/relationships/chart" Target="../charts/chart159.xml"/><Relationship Id="rId15" Type="http://schemas.openxmlformats.org/officeDocument/2006/relationships/chart" Target="../charts/chart169.xml"/><Relationship Id="rId23" Type="http://schemas.openxmlformats.org/officeDocument/2006/relationships/chart" Target="../charts/chart177.xml"/><Relationship Id="rId10" Type="http://schemas.openxmlformats.org/officeDocument/2006/relationships/chart" Target="../charts/chart164.xml"/><Relationship Id="rId19" Type="http://schemas.openxmlformats.org/officeDocument/2006/relationships/chart" Target="../charts/chart173.xml"/><Relationship Id="rId4" Type="http://schemas.openxmlformats.org/officeDocument/2006/relationships/chart" Target="../charts/chart158.xml"/><Relationship Id="rId9" Type="http://schemas.openxmlformats.org/officeDocument/2006/relationships/chart" Target="../charts/chart163.xml"/><Relationship Id="rId14" Type="http://schemas.openxmlformats.org/officeDocument/2006/relationships/chart" Target="../charts/chart168.xml"/><Relationship Id="rId22" Type="http://schemas.openxmlformats.org/officeDocument/2006/relationships/chart" Target="../charts/chart176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spis tre&#347;ci'!C5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spis tre&#347;ci'!C5"/></Relationships>
</file>

<file path=xl/drawings/_rels/drawing2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90.xml"/><Relationship Id="rId18" Type="http://schemas.openxmlformats.org/officeDocument/2006/relationships/chart" Target="../charts/chart195.xml"/><Relationship Id="rId26" Type="http://schemas.openxmlformats.org/officeDocument/2006/relationships/chart" Target="../charts/chart203.xml"/><Relationship Id="rId3" Type="http://schemas.openxmlformats.org/officeDocument/2006/relationships/chart" Target="../charts/chart180.xml"/><Relationship Id="rId21" Type="http://schemas.openxmlformats.org/officeDocument/2006/relationships/chart" Target="../charts/chart198.xml"/><Relationship Id="rId34" Type="http://schemas.openxmlformats.org/officeDocument/2006/relationships/chart" Target="../charts/chart211.xml"/><Relationship Id="rId7" Type="http://schemas.openxmlformats.org/officeDocument/2006/relationships/chart" Target="../charts/chart184.xml"/><Relationship Id="rId12" Type="http://schemas.openxmlformats.org/officeDocument/2006/relationships/chart" Target="../charts/chart189.xml"/><Relationship Id="rId17" Type="http://schemas.openxmlformats.org/officeDocument/2006/relationships/chart" Target="../charts/chart194.xml"/><Relationship Id="rId25" Type="http://schemas.openxmlformats.org/officeDocument/2006/relationships/chart" Target="../charts/chart202.xml"/><Relationship Id="rId33" Type="http://schemas.openxmlformats.org/officeDocument/2006/relationships/chart" Target="../charts/chart210.xml"/><Relationship Id="rId2" Type="http://schemas.openxmlformats.org/officeDocument/2006/relationships/chart" Target="../charts/chart179.xml"/><Relationship Id="rId16" Type="http://schemas.openxmlformats.org/officeDocument/2006/relationships/chart" Target="../charts/chart193.xml"/><Relationship Id="rId20" Type="http://schemas.openxmlformats.org/officeDocument/2006/relationships/chart" Target="../charts/chart197.xml"/><Relationship Id="rId29" Type="http://schemas.openxmlformats.org/officeDocument/2006/relationships/chart" Target="../charts/chart206.xml"/><Relationship Id="rId1" Type="http://schemas.openxmlformats.org/officeDocument/2006/relationships/chart" Target="../charts/chart178.xml"/><Relationship Id="rId6" Type="http://schemas.openxmlformats.org/officeDocument/2006/relationships/chart" Target="../charts/chart183.xml"/><Relationship Id="rId11" Type="http://schemas.openxmlformats.org/officeDocument/2006/relationships/chart" Target="../charts/chart188.xml"/><Relationship Id="rId24" Type="http://schemas.openxmlformats.org/officeDocument/2006/relationships/chart" Target="../charts/chart201.xml"/><Relationship Id="rId32" Type="http://schemas.openxmlformats.org/officeDocument/2006/relationships/chart" Target="../charts/chart209.xml"/><Relationship Id="rId5" Type="http://schemas.openxmlformats.org/officeDocument/2006/relationships/chart" Target="../charts/chart182.xml"/><Relationship Id="rId15" Type="http://schemas.openxmlformats.org/officeDocument/2006/relationships/chart" Target="../charts/chart192.xml"/><Relationship Id="rId23" Type="http://schemas.openxmlformats.org/officeDocument/2006/relationships/chart" Target="../charts/chart200.xml"/><Relationship Id="rId28" Type="http://schemas.openxmlformats.org/officeDocument/2006/relationships/chart" Target="../charts/chart205.xml"/><Relationship Id="rId10" Type="http://schemas.openxmlformats.org/officeDocument/2006/relationships/chart" Target="../charts/chart187.xml"/><Relationship Id="rId19" Type="http://schemas.openxmlformats.org/officeDocument/2006/relationships/chart" Target="../charts/chart196.xml"/><Relationship Id="rId31" Type="http://schemas.openxmlformats.org/officeDocument/2006/relationships/chart" Target="../charts/chart208.xml"/><Relationship Id="rId4" Type="http://schemas.openxmlformats.org/officeDocument/2006/relationships/chart" Target="../charts/chart181.xml"/><Relationship Id="rId9" Type="http://schemas.openxmlformats.org/officeDocument/2006/relationships/chart" Target="../charts/chart186.xml"/><Relationship Id="rId14" Type="http://schemas.openxmlformats.org/officeDocument/2006/relationships/chart" Target="../charts/chart191.xml"/><Relationship Id="rId22" Type="http://schemas.openxmlformats.org/officeDocument/2006/relationships/chart" Target="../charts/chart199.xml"/><Relationship Id="rId27" Type="http://schemas.openxmlformats.org/officeDocument/2006/relationships/chart" Target="../charts/chart204.xml"/><Relationship Id="rId30" Type="http://schemas.openxmlformats.org/officeDocument/2006/relationships/chart" Target="../charts/chart207.xml"/><Relationship Id="rId35" Type="http://schemas.openxmlformats.org/officeDocument/2006/relationships/hyperlink" Target="#'spis tre&#347;ci'!C5"/><Relationship Id="rId8" Type="http://schemas.openxmlformats.org/officeDocument/2006/relationships/chart" Target="../charts/chart185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4.xml"/><Relationship Id="rId2" Type="http://schemas.openxmlformats.org/officeDocument/2006/relationships/chart" Target="../charts/chart213.xml"/><Relationship Id="rId1" Type="http://schemas.openxmlformats.org/officeDocument/2006/relationships/chart" Target="../charts/chart212.xml"/><Relationship Id="rId4" Type="http://schemas.openxmlformats.org/officeDocument/2006/relationships/hyperlink" Target="#'spis tre&#347;ci'!C5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2.xml"/><Relationship Id="rId3" Type="http://schemas.openxmlformats.org/officeDocument/2006/relationships/chart" Target="../charts/chart217.xml"/><Relationship Id="rId7" Type="http://schemas.openxmlformats.org/officeDocument/2006/relationships/chart" Target="../charts/chart221.xml"/><Relationship Id="rId2" Type="http://schemas.openxmlformats.org/officeDocument/2006/relationships/chart" Target="../charts/chart216.xml"/><Relationship Id="rId1" Type="http://schemas.openxmlformats.org/officeDocument/2006/relationships/chart" Target="../charts/chart215.xml"/><Relationship Id="rId6" Type="http://schemas.openxmlformats.org/officeDocument/2006/relationships/chart" Target="../charts/chart220.xml"/><Relationship Id="rId5" Type="http://schemas.openxmlformats.org/officeDocument/2006/relationships/chart" Target="../charts/chart219.xml"/><Relationship Id="rId4" Type="http://schemas.openxmlformats.org/officeDocument/2006/relationships/chart" Target="../charts/chart218.xml"/><Relationship Id="rId9" Type="http://schemas.openxmlformats.org/officeDocument/2006/relationships/hyperlink" Target="#'spis tre&#347;ci'!C5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spis tre&#347;ci'!C5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0.xml"/><Relationship Id="rId13" Type="http://schemas.openxmlformats.org/officeDocument/2006/relationships/chart" Target="../charts/chart235.xml"/><Relationship Id="rId3" Type="http://schemas.openxmlformats.org/officeDocument/2006/relationships/chart" Target="../charts/chart225.xml"/><Relationship Id="rId7" Type="http://schemas.openxmlformats.org/officeDocument/2006/relationships/chart" Target="../charts/chart229.xml"/><Relationship Id="rId12" Type="http://schemas.openxmlformats.org/officeDocument/2006/relationships/chart" Target="../charts/chart234.xml"/><Relationship Id="rId17" Type="http://schemas.openxmlformats.org/officeDocument/2006/relationships/hyperlink" Target="#'spis tre&#347;ci'!C5"/><Relationship Id="rId2" Type="http://schemas.openxmlformats.org/officeDocument/2006/relationships/chart" Target="../charts/chart224.xml"/><Relationship Id="rId16" Type="http://schemas.openxmlformats.org/officeDocument/2006/relationships/chart" Target="../charts/chart238.xml"/><Relationship Id="rId1" Type="http://schemas.openxmlformats.org/officeDocument/2006/relationships/chart" Target="../charts/chart223.xml"/><Relationship Id="rId6" Type="http://schemas.openxmlformats.org/officeDocument/2006/relationships/chart" Target="../charts/chart228.xml"/><Relationship Id="rId11" Type="http://schemas.openxmlformats.org/officeDocument/2006/relationships/chart" Target="../charts/chart233.xml"/><Relationship Id="rId5" Type="http://schemas.openxmlformats.org/officeDocument/2006/relationships/chart" Target="../charts/chart227.xml"/><Relationship Id="rId15" Type="http://schemas.openxmlformats.org/officeDocument/2006/relationships/chart" Target="../charts/chart237.xml"/><Relationship Id="rId10" Type="http://schemas.openxmlformats.org/officeDocument/2006/relationships/chart" Target="../charts/chart232.xml"/><Relationship Id="rId4" Type="http://schemas.openxmlformats.org/officeDocument/2006/relationships/chart" Target="../charts/chart226.xml"/><Relationship Id="rId9" Type="http://schemas.openxmlformats.org/officeDocument/2006/relationships/chart" Target="../charts/chart231.xml"/><Relationship Id="rId14" Type="http://schemas.openxmlformats.org/officeDocument/2006/relationships/chart" Target="../charts/chart23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spis tre&#347;ci'!C5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'spis tre&#347;ci'!C5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6.xml"/><Relationship Id="rId3" Type="http://schemas.openxmlformats.org/officeDocument/2006/relationships/chart" Target="../charts/chart241.xml"/><Relationship Id="rId7" Type="http://schemas.openxmlformats.org/officeDocument/2006/relationships/chart" Target="../charts/chart245.xml"/><Relationship Id="rId2" Type="http://schemas.openxmlformats.org/officeDocument/2006/relationships/chart" Target="../charts/chart240.xml"/><Relationship Id="rId1" Type="http://schemas.openxmlformats.org/officeDocument/2006/relationships/chart" Target="../charts/chart239.xml"/><Relationship Id="rId6" Type="http://schemas.openxmlformats.org/officeDocument/2006/relationships/chart" Target="../charts/chart244.xml"/><Relationship Id="rId5" Type="http://schemas.openxmlformats.org/officeDocument/2006/relationships/chart" Target="../charts/chart243.xml"/><Relationship Id="rId10" Type="http://schemas.openxmlformats.org/officeDocument/2006/relationships/chart" Target="../charts/chart247.xml"/><Relationship Id="rId4" Type="http://schemas.openxmlformats.org/officeDocument/2006/relationships/chart" Target="../charts/chart242.xml"/><Relationship Id="rId9" Type="http://schemas.openxmlformats.org/officeDocument/2006/relationships/hyperlink" Target="#'spis tre&#347;ci'!C5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spis tre&#347;ci'!C5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'spis tre&#347;ci'!C5"/><Relationship Id="rId2" Type="http://schemas.openxmlformats.org/officeDocument/2006/relationships/chart" Target="../charts/chart249.xml"/><Relationship Id="rId1" Type="http://schemas.openxmlformats.org/officeDocument/2006/relationships/chart" Target="../charts/chart248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'spis tre&#347;ci'!C5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'spis tre&#347;ci'!C5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spis tre&#347;ci'!C5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spis tre&#347;ci'!C5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spis tre&#347;ci'!C5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spis tre&#347;ci'!C5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25" name="Chart 1">
          <a:extLst>
            <a:ext uri="{FF2B5EF4-FFF2-40B4-BE49-F238E27FC236}">
              <a16:creationId xmlns:a16="http://schemas.microsoft.com/office/drawing/2014/main" id="{00000000-0008-0000-0200-00000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26" name="Chart 2">
          <a:extLst>
            <a:ext uri="{FF2B5EF4-FFF2-40B4-BE49-F238E27FC236}">
              <a16:creationId xmlns:a16="http://schemas.microsoft.com/office/drawing/2014/main" id="{00000000-0008-0000-02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27" name="Chart 3">
          <a:extLst>
            <a:ext uri="{FF2B5EF4-FFF2-40B4-BE49-F238E27FC236}">
              <a16:creationId xmlns:a16="http://schemas.microsoft.com/office/drawing/2014/main" id="{00000000-0008-0000-02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28" name="Chart 4">
          <a:extLst>
            <a:ext uri="{FF2B5EF4-FFF2-40B4-BE49-F238E27FC236}">
              <a16:creationId xmlns:a16="http://schemas.microsoft.com/office/drawing/2014/main" id="{00000000-0008-0000-02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29" name="Chart 5">
          <a:extLst>
            <a:ext uri="{FF2B5EF4-FFF2-40B4-BE49-F238E27FC236}">
              <a16:creationId xmlns:a16="http://schemas.microsoft.com/office/drawing/2014/main" id="{00000000-0008-0000-02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30" name="Chart 6">
          <a:extLst>
            <a:ext uri="{FF2B5EF4-FFF2-40B4-BE49-F238E27FC236}">
              <a16:creationId xmlns:a16="http://schemas.microsoft.com/office/drawing/2014/main" id="{00000000-0008-0000-02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31" name="Chart 7">
          <a:extLst>
            <a:ext uri="{FF2B5EF4-FFF2-40B4-BE49-F238E27FC236}">
              <a16:creationId xmlns:a16="http://schemas.microsoft.com/office/drawing/2014/main" id="{00000000-0008-0000-0200-000007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32" name="Chart 8">
          <a:extLst>
            <a:ext uri="{FF2B5EF4-FFF2-40B4-BE49-F238E27FC236}">
              <a16:creationId xmlns:a16="http://schemas.microsoft.com/office/drawing/2014/main" id="{00000000-0008-0000-0200-000008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33" name="Chart 9">
          <a:extLst>
            <a:ext uri="{FF2B5EF4-FFF2-40B4-BE49-F238E27FC236}">
              <a16:creationId xmlns:a16="http://schemas.microsoft.com/office/drawing/2014/main" id="{00000000-0008-0000-0200-000009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34" name="Chart 10">
          <a:extLst>
            <a:ext uri="{FF2B5EF4-FFF2-40B4-BE49-F238E27FC236}">
              <a16:creationId xmlns:a16="http://schemas.microsoft.com/office/drawing/2014/main" id="{00000000-0008-0000-0200-00000A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35" name="Chart 11">
          <a:extLst>
            <a:ext uri="{FF2B5EF4-FFF2-40B4-BE49-F238E27FC236}">
              <a16:creationId xmlns:a16="http://schemas.microsoft.com/office/drawing/2014/main" id="{00000000-0008-0000-0200-00000B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36" name="Chart 12">
          <a:extLst>
            <a:ext uri="{FF2B5EF4-FFF2-40B4-BE49-F238E27FC236}">
              <a16:creationId xmlns:a16="http://schemas.microsoft.com/office/drawing/2014/main" id="{00000000-0008-0000-0200-00000C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37" name="Chart 13">
          <a:extLst>
            <a:ext uri="{FF2B5EF4-FFF2-40B4-BE49-F238E27FC236}">
              <a16:creationId xmlns:a16="http://schemas.microsoft.com/office/drawing/2014/main" id="{00000000-0008-0000-0200-00000D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38" name="Chart 14">
          <a:extLst>
            <a:ext uri="{FF2B5EF4-FFF2-40B4-BE49-F238E27FC236}">
              <a16:creationId xmlns:a16="http://schemas.microsoft.com/office/drawing/2014/main" id="{00000000-0008-0000-0200-00000E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40" name="Chart 16">
          <a:extLst>
            <a:ext uri="{FF2B5EF4-FFF2-40B4-BE49-F238E27FC236}">
              <a16:creationId xmlns:a16="http://schemas.microsoft.com/office/drawing/2014/main" id="{00000000-0008-0000-0200-000010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42" name="Chart 18">
          <a:extLst>
            <a:ext uri="{FF2B5EF4-FFF2-40B4-BE49-F238E27FC236}">
              <a16:creationId xmlns:a16="http://schemas.microsoft.com/office/drawing/2014/main" id="{00000000-0008-0000-0200-00001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43" name="Chart 19">
          <a:extLst>
            <a:ext uri="{FF2B5EF4-FFF2-40B4-BE49-F238E27FC236}">
              <a16:creationId xmlns:a16="http://schemas.microsoft.com/office/drawing/2014/main" id="{00000000-0008-0000-0200-00001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44" name="Chart 20">
          <a:extLst>
            <a:ext uri="{FF2B5EF4-FFF2-40B4-BE49-F238E27FC236}">
              <a16:creationId xmlns:a16="http://schemas.microsoft.com/office/drawing/2014/main" id="{00000000-0008-0000-0200-00001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45" name="Chart 21">
          <a:extLst>
            <a:ext uri="{FF2B5EF4-FFF2-40B4-BE49-F238E27FC236}">
              <a16:creationId xmlns:a16="http://schemas.microsoft.com/office/drawing/2014/main" id="{00000000-0008-0000-0200-00001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46" name="Chart 22">
          <a:extLst>
            <a:ext uri="{FF2B5EF4-FFF2-40B4-BE49-F238E27FC236}">
              <a16:creationId xmlns:a16="http://schemas.microsoft.com/office/drawing/2014/main" id="{00000000-0008-0000-0200-00001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47" name="Chart 23">
          <a:extLst>
            <a:ext uri="{FF2B5EF4-FFF2-40B4-BE49-F238E27FC236}">
              <a16:creationId xmlns:a16="http://schemas.microsoft.com/office/drawing/2014/main" id="{00000000-0008-0000-0200-000017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48" name="Chart 24">
          <a:extLst>
            <a:ext uri="{FF2B5EF4-FFF2-40B4-BE49-F238E27FC236}">
              <a16:creationId xmlns:a16="http://schemas.microsoft.com/office/drawing/2014/main" id="{00000000-0008-0000-0200-000018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49" name="Chart 25">
          <a:extLst>
            <a:ext uri="{FF2B5EF4-FFF2-40B4-BE49-F238E27FC236}">
              <a16:creationId xmlns:a16="http://schemas.microsoft.com/office/drawing/2014/main" id="{00000000-0008-0000-0200-000019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1050" name="Chart 26">
          <a:extLst>
            <a:ext uri="{FF2B5EF4-FFF2-40B4-BE49-F238E27FC236}">
              <a16:creationId xmlns:a16="http://schemas.microsoft.com/office/drawing/2014/main" id="{00000000-0008-0000-0200-00001A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51" name="Chart 27">
          <a:extLst>
            <a:ext uri="{FF2B5EF4-FFF2-40B4-BE49-F238E27FC236}">
              <a16:creationId xmlns:a16="http://schemas.microsoft.com/office/drawing/2014/main" id="{00000000-0008-0000-0200-00001B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52" name="Chart 28">
          <a:extLst>
            <a:ext uri="{FF2B5EF4-FFF2-40B4-BE49-F238E27FC236}">
              <a16:creationId xmlns:a16="http://schemas.microsoft.com/office/drawing/2014/main" id="{00000000-0008-0000-0200-00001C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53" name="Chart 29">
          <a:extLst>
            <a:ext uri="{FF2B5EF4-FFF2-40B4-BE49-F238E27FC236}">
              <a16:creationId xmlns:a16="http://schemas.microsoft.com/office/drawing/2014/main" id="{00000000-0008-0000-0200-00001D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54" name="Chart 30">
          <a:extLst>
            <a:ext uri="{FF2B5EF4-FFF2-40B4-BE49-F238E27FC236}">
              <a16:creationId xmlns:a16="http://schemas.microsoft.com/office/drawing/2014/main" id="{00000000-0008-0000-0200-00001E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55" name="Chart 31">
          <a:extLst>
            <a:ext uri="{FF2B5EF4-FFF2-40B4-BE49-F238E27FC236}">
              <a16:creationId xmlns:a16="http://schemas.microsoft.com/office/drawing/2014/main" id="{00000000-0008-0000-0200-00001F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56" name="Chart 32">
          <a:extLst>
            <a:ext uri="{FF2B5EF4-FFF2-40B4-BE49-F238E27FC236}">
              <a16:creationId xmlns:a16="http://schemas.microsoft.com/office/drawing/2014/main" id="{00000000-0008-0000-0200-000020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57" name="Chart 33">
          <a:extLst>
            <a:ext uri="{FF2B5EF4-FFF2-40B4-BE49-F238E27FC236}">
              <a16:creationId xmlns:a16="http://schemas.microsoft.com/office/drawing/2014/main" id="{00000000-0008-0000-0200-00002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58" name="Chart 34">
          <a:extLst>
            <a:ext uri="{FF2B5EF4-FFF2-40B4-BE49-F238E27FC236}">
              <a16:creationId xmlns:a16="http://schemas.microsoft.com/office/drawing/2014/main" id="{00000000-0008-0000-0200-00002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59" name="Chart 35">
          <a:extLst>
            <a:ext uri="{FF2B5EF4-FFF2-40B4-BE49-F238E27FC236}">
              <a16:creationId xmlns:a16="http://schemas.microsoft.com/office/drawing/2014/main" id="{00000000-0008-0000-0200-00002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60" name="Chart 36">
          <a:extLst>
            <a:ext uri="{FF2B5EF4-FFF2-40B4-BE49-F238E27FC236}">
              <a16:creationId xmlns:a16="http://schemas.microsoft.com/office/drawing/2014/main" id="{00000000-0008-0000-0200-00002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61" name="Chart 37">
          <a:extLst>
            <a:ext uri="{FF2B5EF4-FFF2-40B4-BE49-F238E27FC236}">
              <a16:creationId xmlns:a16="http://schemas.microsoft.com/office/drawing/2014/main" id="{00000000-0008-0000-0200-00002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62" name="Chart 38">
          <a:extLst>
            <a:ext uri="{FF2B5EF4-FFF2-40B4-BE49-F238E27FC236}">
              <a16:creationId xmlns:a16="http://schemas.microsoft.com/office/drawing/2014/main" id="{00000000-0008-0000-0200-00002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63" name="Chart 39">
          <a:extLst>
            <a:ext uri="{FF2B5EF4-FFF2-40B4-BE49-F238E27FC236}">
              <a16:creationId xmlns:a16="http://schemas.microsoft.com/office/drawing/2014/main" id="{00000000-0008-0000-0200-000027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64" name="Chart 40">
          <a:extLst>
            <a:ext uri="{FF2B5EF4-FFF2-40B4-BE49-F238E27FC236}">
              <a16:creationId xmlns:a16="http://schemas.microsoft.com/office/drawing/2014/main" id="{00000000-0008-0000-0200-000028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65" name="Chart 41">
          <a:extLst>
            <a:ext uri="{FF2B5EF4-FFF2-40B4-BE49-F238E27FC236}">
              <a16:creationId xmlns:a16="http://schemas.microsoft.com/office/drawing/2014/main" id="{00000000-0008-0000-0200-000029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66" name="Chart 42">
          <a:extLst>
            <a:ext uri="{FF2B5EF4-FFF2-40B4-BE49-F238E27FC236}">
              <a16:creationId xmlns:a16="http://schemas.microsoft.com/office/drawing/2014/main" id="{00000000-0008-0000-0200-00002A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1067" name="Chart 43">
          <a:extLst>
            <a:ext uri="{FF2B5EF4-FFF2-40B4-BE49-F238E27FC236}">
              <a16:creationId xmlns:a16="http://schemas.microsoft.com/office/drawing/2014/main" id="{00000000-0008-0000-0200-00002B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69" name="Chart 45">
          <a:extLst>
            <a:ext uri="{FF2B5EF4-FFF2-40B4-BE49-F238E27FC236}">
              <a16:creationId xmlns:a16="http://schemas.microsoft.com/office/drawing/2014/main" id="{00000000-0008-0000-0200-00002D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70" name="Chart 46">
          <a:extLst>
            <a:ext uri="{FF2B5EF4-FFF2-40B4-BE49-F238E27FC236}">
              <a16:creationId xmlns:a16="http://schemas.microsoft.com/office/drawing/2014/main" id="{00000000-0008-0000-0200-00002E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71" name="Chart 47">
          <a:extLst>
            <a:ext uri="{FF2B5EF4-FFF2-40B4-BE49-F238E27FC236}">
              <a16:creationId xmlns:a16="http://schemas.microsoft.com/office/drawing/2014/main" id="{00000000-0008-0000-0200-00002F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72" name="Chart 48">
          <a:extLst>
            <a:ext uri="{FF2B5EF4-FFF2-40B4-BE49-F238E27FC236}">
              <a16:creationId xmlns:a16="http://schemas.microsoft.com/office/drawing/2014/main" id="{00000000-0008-0000-0200-000030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73" name="Chart 49">
          <a:extLst>
            <a:ext uri="{FF2B5EF4-FFF2-40B4-BE49-F238E27FC236}">
              <a16:creationId xmlns:a16="http://schemas.microsoft.com/office/drawing/2014/main" id="{00000000-0008-0000-0200-000031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74" name="Chart 50">
          <a:extLst>
            <a:ext uri="{FF2B5EF4-FFF2-40B4-BE49-F238E27FC236}">
              <a16:creationId xmlns:a16="http://schemas.microsoft.com/office/drawing/2014/main" id="{00000000-0008-0000-0200-00003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75" name="Chart 51">
          <a:extLst>
            <a:ext uri="{FF2B5EF4-FFF2-40B4-BE49-F238E27FC236}">
              <a16:creationId xmlns:a16="http://schemas.microsoft.com/office/drawing/2014/main" id="{00000000-0008-0000-0200-00003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133350</xdr:colOff>
      <xdr:row>0</xdr:row>
      <xdr:rowOff>0</xdr:rowOff>
    </xdr:from>
    <xdr:to>
      <xdr:col>7</xdr:col>
      <xdr:colOff>428625</xdr:colOff>
      <xdr:row>0</xdr:row>
      <xdr:rowOff>0</xdr:rowOff>
    </xdr:to>
    <xdr:graphicFrame macro="">
      <xdr:nvGraphicFramePr>
        <xdr:cNvPr id="1076" name="Chart 52">
          <a:extLst>
            <a:ext uri="{FF2B5EF4-FFF2-40B4-BE49-F238E27FC236}">
              <a16:creationId xmlns:a16="http://schemas.microsoft.com/office/drawing/2014/main" id="{00000000-0008-0000-0200-00003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123826</xdr:colOff>
      <xdr:row>14</xdr:row>
      <xdr:rowOff>123825</xdr:rowOff>
    </xdr:from>
    <xdr:to>
      <xdr:col>8</xdr:col>
      <xdr:colOff>19051</xdr:colOff>
      <xdr:row>38</xdr:row>
      <xdr:rowOff>19050</xdr:rowOff>
    </xdr:to>
    <xdr:graphicFrame macro="">
      <xdr:nvGraphicFramePr>
        <xdr:cNvPr id="55" name="Chart 10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123826</xdr:colOff>
      <xdr:row>41</xdr:row>
      <xdr:rowOff>38101</xdr:rowOff>
    </xdr:from>
    <xdr:to>
      <xdr:col>8</xdr:col>
      <xdr:colOff>19051</xdr:colOff>
      <xdr:row>63</xdr:row>
      <xdr:rowOff>142875</xdr:rowOff>
    </xdr:to>
    <xdr:graphicFrame macro="">
      <xdr:nvGraphicFramePr>
        <xdr:cNvPr id="56" name="Chart 13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oneCellAnchor>
    <xdr:from>
      <xdr:col>6</xdr:col>
      <xdr:colOff>381000</xdr:colOff>
      <xdr:row>64</xdr:row>
      <xdr:rowOff>66675</xdr:rowOff>
    </xdr:from>
    <xdr:ext cx="1028700" cy="400050"/>
    <xdr:sp macro="" textlink="">
      <xdr:nvSpPr>
        <xdr:cNvPr id="57" name="Strzałka w górę 56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/>
      </xdr:nvSpPr>
      <xdr:spPr bwMode="auto">
        <a:xfrm>
          <a:off x="4371975" y="10848975"/>
          <a:ext cx="1028700" cy="400050"/>
        </a:xfrm>
        <a:prstGeom prst="upArrow">
          <a:avLst>
            <a:gd name="adj1" fmla="val 50000"/>
            <a:gd name="adj2" fmla="val 50000"/>
          </a:avLst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1285875</xdr:colOff>
      <xdr:row>34</xdr:row>
      <xdr:rowOff>152400</xdr:rowOff>
    </xdr:from>
    <xdr:ext cx="1013459" cy="390860"/>
    <xdr:sp macro="" textlink="">
      <xdr:nvSpPr>
        <xdr:cNvPr id="3" name="Strzałka w górę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 bwMode="auto">
        <a:xfrm>
          <a:off x="5124450" y="9277350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1276350</xdr:colOff>
      <xdr:row>26</xdr:row>
      <xdr:rowOff>152400</xdr:rowOff>
    </xdr:from>
    <xdr:ext cx="1013459" cy="390860"/>
    <xdr:sp macro="" textlink="">
      <xdr:nvSpPr>
        <xdr:cNvPr id="3" name="Strzałka w górę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 bwMode="auto">
        <a:xfrm>
          <a:off x="5114925" y="5715000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>
              <a:solidFill>
                <a:sysClr val="windowText" lastClr="000000"/>
              </a:solidFill>
            </a:rPr>
            <a:t>Powrót do spisu treści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10" name="Chart 14">
          <a:extLst>
            <a:ext uri="{FF2B5EF4-FFF2-40B4-BE49-F238E27FC236}">
              <a16:creationId xmlns:a16="http://schemas.microsoft.com/office/drawing/2014/main" id="{00000000-0008-0000-0D00-00000E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12" name="Chart 16">
          <a:extLst>
            <a:ext uri="{FF2B5EF4-FFF2-40B4-BE49-F238E27FC236}">
              <a16:creationId xmlns:a16="http://schemas.microsoft.com/office/drawing/2014/main" id="{00000000-0008-0000-0D00-000010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13" name="Chart 17">
          <a:extLst>
            <a:ext uri="{FF2B5EF4-FFF2-40B4-BE49-F238E27FC236}">
              <a16:creationId xmlns:a16="http://schemas.microsoft.com/office/drawing/2014/main" id="{00000000-0008-0000-0D00-000011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28575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14" name="Chart 18">
          <a:extLst>
            <a:ext uri="{FF2B5EF4-FFF2-40B4-BE49-F238E27FC236}">
              <a16:creationId xmlns:a16="http://schemas.microsoft.com/office/drawing/2014/main" id="{00000000-0008-0000-0D00-000012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15" name="Chart 19">
          <a:extLst>
            <a:ext uri="{FF2B5EF4-FFF2-40B4-BE49-F238E27FC236}">
              <a16:creationId xmlns:a16="http://schemas.microsoft.com/office/drawing/2014/main" id="{00000000-0008-0000-0D00-000013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28575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16" name="Chart 20">
          <a:extLst>
            <a:ext uri="{FF2B5EF4-FFF2-40B4-BE49-F238E27FC236}">
              <a16:creationId xmlns:a16="http://schemas.microsoft.com/office/drawing/2014/main" id="{00000000-0008-0000-0D00-000014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17" name="Chart 21">
          <a:extLst>
            <a:ext uri="{FF2B5EF4-FFF2-40B4-BE49-F238E27FC236}">
              <a16:creationId xmlns:a16="http://schemas.microsoft.com/office/drawing/2014/main" id="{00000000-0008-0000-0D00-000015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28575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18" name="Chart 22">
          <a:extLst>
            <a:ext uri="{FF2B5EF4-FFF2-40B4-BE49-F238E27FC236}">
              <a16:creationId xmlns:a16="http://schemas.microsoft.com/office/drawing/2014/main" id="{00000000-0008-0000-0D00-000016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19" name="Chart 23">
          <a:extLst>
            <a:ext uri="{FF2B5EF4-FFF2-40B4-BE49-F238E27FC236}">
              <a16:creationId xmlns:a16="http://schemas.microsoft.com/office/drawing/2014/main" id="{00000000-0008-0000-0D00-000017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28575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20" name="Chart 24">
          <a:extLst>
            <a:ext uri="{FF2B5EF4-FFF2-40B4-BE49-F238E27FC236}">
              <a16:creationId xmlns:a16="http://schemas.microsoft.com/office/drawing/2014/main" id="{00000000-0008-0000-0D00-000018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21" name="Chart 25">
          <a:extLst>
            <a:ext uri="{FF2B5EF4-FFF2-40B4-BE49-F238E27FC236}">
              <a16:creationId xmlns:a16="http://schemas.microsoft.com/office/drawing/2014/main" id="{00000000-0008-0000-0D00-000019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28575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22" name="Chart 26">
          <a:extLst>
            <a:ext uri="{FF2B5EF4-FFF2-40B4-BE49-F238E27FC236}">
              <a16:creationId xmlns:a16="http://schemas.microsoft.com/office/drawing/2014/main" id="{00000000-0008-0000-0D00-00001A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23" name="Chart 27">
          <a:extLst>
            <a:ext uri="{FF2B5EF4-FFF2-40B4-BE49-F238E27FC236}">
              <a16:creationId xmlns:a16="http://schemas.microsoft.com/office/drawing/2014/main" id="{00000000-0008-0000-0D00-00001B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28575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24" name="Chart 28">
          <a:extLst>
            <a:ext uri="{FF2B5EF4-FFF2-40B4-BE49-F238E27FC236}">
              <a16:creationId xmlns:a16="http://schemas.microsoft.com/office/drawing/2014/main" id="{00000000-0008-0000-0D00-00001C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27" name="Chart 31">
          <a:extLst>
            <a:ext uri="{FF2B5EF4-FFF2-40B4-BE49-F238E27FC236}">
              <a16:creationId xmlns:a16="http://schemas.microsoft.com/office/drawing/2014/main" id="{00000000-0008-0000-0D00-00001F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28575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28" name="Chart 32">
          <a:extLst>
            <a:ext uri="{FF2B5EF4-FFF2-40B4-BE49-F238E27FC236}">
              <a16:creationId xmlns:a16="http://schemas.microsoft.com/office/drawing/2014/main" id="{00000000-0008-0000-0D00-000020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29" name="Chart 33">
          <a:extLst>
            <a:ext uri="{FF2B5EF4-FFF2-40B4-BE49-F238E27FC236}">
              <a16:creationId xmlns:a16="http://schemas.microsoft.com/office/drawing/2014/main" id="{00000000-0008-0000-0D00-000021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28575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30" name="Chart 34">
          <a:extLst>
            <a:ext uri="{FF2B5EF4-FFF2-40B4-BE49-F238E27FC236}">
              <a16:creationId xmlns:a16="http://schemas.microsoft.com/office/drawing/2014/main" id="{00000000-0008-0000-0D00-000022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31" name="Chart 35">
          <a:extLst>
            <a:ext uri="{FF2B5EF4-FFF2-40B4-BE49-F238E27FC236}">
              <a16:creationId xmlns:a16="http://schemas.microsoft.com/office/drawing/2014/main" id="{00000000-0008-0000-0D00-000023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28575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32" name="Chart 36">
          <a:extLst>
            <a:ext uri="{FF2B5EF4-FFF2-40B4-BE49-F238E27FC236}">
              <a16:creationId xmlns:a16="http://schemas.microsoft.com/office/drawing/2014/main" id="{00000000-0008-0000-0D00-000024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28575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4133" name="Chart 37">
          <a:extLst>
            <a:ext uri="{FF2B5EF4-FFF2-40B4-BE49-F238E27FC236}">
              <a16:creationId xmlns:a16="http://schemas.microsoft.com/office/drawing/2014/main" id="{00000000-0008-0000-0D00-000025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34" name="Chart 38">
          <a:extLst>
            <a:ext uri="{FF2B5EF4-FFF2-40B4-BE49-F238E27FC236}">
              <a16:creationId xmlns:a16="http://schemas.microsoft.com/office/drawing/2014/main" id="{00000000-0008-0000-0D00-000026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28575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4135" name="Chart 39">
          <a:extLst>
            <a:ext uri="{FF2B5EF4-FFF2-40B4-BE49-F238E27FC236}">
              <a16:creationId xmlns:a16="http://schemas.microsoft.com/office/drawing/2014/main" id="{00000000-0008-0000-0D00-000027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36" name="Chart 40">
          <a:extLst>
            <a:ext uri="{FF2B5EF4-FFF2-40B4-BE49-F238E27FC236}">
              <a16:creationId xmlns:a16="http://schemas.microsoft.com/office/drawing/2014/main" id="{00000000-0008-0000-0D00-000028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28575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4137" name="Chart 41">
          <a:extLst>
            <a:ext uri="{FF2B5EF4-FFF2-40B4-BE49-F238E27FC236}">
              <a16:creationId xmlns:a16="http://schemas.microsoft.com/office/drawing/2014/main" id="{00000000-0008-0000-0D00-000029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38" name="Chart 42">
          <a:extLst>
            <a:ext uri="{FF2B5EF4-FFF2-40B4-BE49-F238E27FC236}">
              <a16:creationId xmlns:a16="http://schemas.microsoft.com/office/drawing/2014/main" id="{00000000-0008-0000-0D00-00002A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28575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4139" name="Chart 43">
          <a:extLst>
            <a:ext uri="{FF2B5EF4-FFF2-40B4-BE49-F238E27FC236}">
              <a16:creationId xmlns:a16="http://schemas.microsoft.com/office/drawing/2014/main" id="{00000000-0008-0000-0D00-00002B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40" name="Chart 44">
          <a:extLst>
            <a:ext uri="{FF2B5EF4-FFF2-40B4-BE49-F238E27FC236}">
              <a16:creationId xmlns:a16="http://schemas.microsoft.com/office/drawing/2014/main" id="{00000000-0008-0000-0D00-00002C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28575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4141" name="Chart 45">
          <a:extLst>
            <a:ext uri="{FF2B5EF4-FFF2-40B4-BE49-F238E27FC236}">
              <a16:creationId xmlns:a16="http://schemas.microsoft.com/office/drawing/2014/main" id="{00000000-0008-0000-0D00-00002D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42" name="Chart 46">
          <a:extLst>
            <a:ext uri="{FF2B5EF4-FFF2-40B4-BE49-F238E27FC236}">
              <a16:creationId xmlns:a16="http://schemas.microsoft.com/office/drawing/2014/main" id="{00000000-0008-0000-0D00-00002E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28575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4143" name="Chart 47">
          <a:extLst>
            <a:ext uri="{FF2B5EF4-FFF2-40B4-BE49-F238E27FC236}">
              <a16:creationId xmlns:a16="http://schemas.microsoft.com/office/drawing/2014/main" id="{00000000-0008-0000-0D00-00002F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7</xdr:col>
      <xdr:colOff>581025</xdr:colOff>
      <xdr:row>0</xdr:row>
      <xdr:rowOff>0</xdr:rowOff>
    </xdr:to>
    <xdr:graphicFrame macro="">
      <xdr:nvGraphicFramePr>
        <xdr:cNvPr id="4144" name="Chart 48">
          <a:extLst>
            <a:ext uri="{FF2B5EF4-FFF2-40B4-BE49-F238E27FC236}">
              <a16:creationId xmlns:a16="http://schemas.microsoft.com/office/drawing/2014/main" id="{00000000-0008-0000-0D00-000030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9526</xdr:colOff>
      <xdr:row>14</xdr:row>
      <xdr:rowOff>123825</xdr:rowOff>
    </xdr:from>
    <xdr:to>
      <xdr:col>7</xdr:col>
      <xdr:colOff>790575</xdr:colOff>
      <xdr:row>36</xdr:row>
      <xdr:rowOff>95250</xdr:rowOff>
    </xdr:to>
    <xdr:graphicFrame macro="">
      <xdr:nvGraphicFramePr>
        <xdr:cNvPr id="35" name="Chart 16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638175</xdr:colOff>
      <xdr:row>37</xdr:row>
      <xdr:rowOff>38100</xdr:rowOff>
    </xdr:from>
    <xdr:ext cx="1013459" cy="390860"/>
    <xdr:sp macro="" textlink="">
      <xdr:nvSpPr>
        <xdr:cNvPr id="37" name="Strzałka w górę 36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SpPr/>
      </xdr:nvSpPr>
      <xdr:spPr bwMode="auto">
        <a:xfrm>
          <a:off x="4467225" y="7086600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24</xdr:row>
      <xdr:rowOff>9525</xdr:rowOff>
    </xdr:from>
    <xdr:to>
      <xdr:col>7</xdr:col>
      <xdr:colOff>781050</xdr:colOff>
      <xdr:row>48</xdr:row>
      <xdr:rowOff>142875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6</xdr:col>
      <xdr:colOff>647700</xdr:colOff>
      <xdr:row>49</xdr:row>
      <xdr:rowOff>85725</xdr:rowOff>
    </xdr:from>
    <xdr:ext cx="1013459" cy="390860"/>
    <xdr:sp macro="" textlink="">
      <xdr:nvSpPr>
        <xdr:cNvPr id="5" name="Strzałka w górę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 bwMode="auto">
        <a:xfrm>
          <a:off x="5829300" y="9486900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6</xdr:col>
      <xdr:colOff>733425</xdr:colOff>
      <xdr:row>0</xdr:row>
      <xdr:rowOff>0</xdr:rowOff>
    </xdr:to>
    <xdr:graphicFrame macro="">
      <xdr:nvGraphicFramePr>
        <xdr:cNvPr id="36865" name="Chart 1">
          <a:extLst>
            <a:ext uri="{FF2B5EF4-FFF2-40B4-BE49-F238E27FC236}">
              <a16:creationId xmlns:a16="http://schemas.microsoft.com/office/drawing/2014/main" id="{00000000-0008-0000-0F00-000001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0</xdr:row>
      <xdr:rowOff>0</xdr:rowOff>
    </xdr:from>
    <xdr:to>
      <xdr:col>6</xdr:col>
      <xdr:colOff>733425</xdr:colOff>
      <xdr:row>0</xdr:row>
      <xdr:rowOff>0</xdr:rowOff>
    </xdr:to>
    <xdr:graphicFrame macro="">
      <xdr:nvGraphicFramePr>
        <xdr:cNvPr id="36866" name="Chart 2">
          <a:extLst>
            <a:ext uri="{FF2B5EF4-FFF2-40B4-BE49-F238E27FC236}">
              <a16:creationId xmlns:a16="http://schemas.microsoft.com/office/drawing/2014/main" id="{00000000-0008-0000-0F00-000002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</xdr:colOff>
      <xdr:row>0</xdr:row>
      <xdr:rowOff>0</xdr:rowOff>
    </xdr:from>
    <xdr:to>
      <xdr:col>6</xdr:col>
      <xdr:colOff>733425</xdr:colOff>
      <xdr:row>0</xdr:row>
      <xdr:rowOff>0</xdr:rowOff>
    </xdr:to>
    <xdr:graphicFrame macro="">
      <xdr:nvGraphicFramePr>
        <xdr:cNvPr id="36867" name="Chart 3">
          <a:extLst>
            <a:ext uri="{FF2B5EF4-FFF2-40B4-BE49-F238E27FC236}">
              <a16:creationId xmlns:a16="http://schemas.microsoft.com/office/drawing/2014/main" id="{00000000-0008-0000-0F00-000003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0</xdr:row>
      <xdr:rowOff>0</xdr:rowOff>
    </xdr:from>
    <xdr:to>
      <xdr:col>7</xdr:col>
      <xdr:colOff>95250</xdr:colOff>
      <xdr:row>0</xdr:row>
      <xdr:rowOff>0</xdr:rowOff>
    </xdr:to>
    <xdr:graphicFrame macro="">
      <xdr:nvGraphicFramePr>
        <xdr:cNvPr id="36868" name="Chart 4">
          <a:extLst>
            <a:ext uri="{FF2B5EF4-FFF2-40B4-BE49-F238E27FC236}">
              <a16:creationId xmlns:a16="http://schemas.microsoft.com/office/drawing/2014/main" id="{00000000-0008-0000-0F00-0000049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76200</xdr:colOff>
      <xdr:row>16</xdr:row>
      <xdr:rowOff>19050</xdr:rowOff>
    </xdr:from>
    <xdr:to>
      <xdr:col>9</xdr:col>
      <xdr:colOff>676275</xdr:colOff>
      <xdr:row>40</xdr:row>
      <xdr:rowOff>123825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8</xdr:col>
      <xdr:colOff>333375</xdr:colOff>
      <xdr:row>41</xdr:row>
      <xdr:rowOff>76200</xdr:rowOff>
    </xdr:from>
    <xdr:ext cx="1013459" cy="390860"/>
    <xdr:sp macro="" textlink="">
      <xdr:nvSpPr>
        <xdr:cNvPr id="8" name="Strzałka w górę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/>
      </xdr:nvSpPr>
      <xdr:spPr bwMode="auto">
        <a:xfrm>
          <a:off x="5838825" y="7648575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35</xdr:row>
      <xdr:rowOff>114300</xdr:rowOff>
    </xdr:from>
    <xdr:to>
      <xdr:col>8</xdr:col>
      <xdr:colOff>723900</xdr:colOff>
      <xdr:row>59</xdr:row>
      <xdr:rowOff>95250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7</xdr:col>
      <xdr:colOff>600075</xdr:colOff>
      <xdr:row>60</xdr:row>
      <xdr:rowOff>19050</xdr:rowOff>
    </xdr:from>
    <xdr:ext cx="1013459" cy="390860"/>
    <xdr:sp macro="" textlink="">
      <xdr:nvSpPr>
        <xdr:cNvPr id="4" name="Strzałka w górę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 bwMode="auto">
        <a:xfrm>
          <a:off x="6457950" y="11001375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219075</xdr:colOff>
      <xdr:row>0</xdr:row>
      <xdr:rowOff>0</xdr:rowOff>
    </xdr:to>
    <xdr:graphicFrame macro="">
      <xdr:nvGraphicFramePr>
        <xdr:cNvPr id="5129" name="Chart 9">
          <a:extLst>
            <a:ext uri="{FF2B5EF4-FFF2-40B4-BE49-F238E27FC236}">
              <a16:creationId xmlns:a16="http://schemas.microsoft.com/office/drawing/2014/main" id="{00000000-0008-0000-1100-000009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10</xdr:col>
      <xdr:colOff>219075</xdr:colOff>
      <xdr:row>0</xdr:row>
      <xdr:rowOff>0</xdr:rowOff>
    </xdr:to>
    <xdr:graphicFrame macro="">
      <xdr:nvGraphicFramePr>
        <xdr:cNvPr id="5130" name="Chart 10">
          <a:extLst>
            <a:ext uri="{FF2B5EF4-FFF2-40B4-BE49-F238E27FC236}">
              <a16:creationId xmlns:a16="http://schemas.microsoft.com/office/drawing/2014/main" id="{00000000-0008-0000-1100-00000A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10</xdr:col>
      <xdr:colOff>219075</xdr:colOff>
      <xdr:row>0</xdr:row>
      <xdr:rowOff>0</xdr:rowOff>
    </xdr:to>
    <xdr:graphicFrame macro="">
      <xdr:nvGraphicFramePr>
        <xdr:cNvPr id="5131" name="Chart 11">
          <a:extLst>
            <a:ext uri="{FF2B5EF4-FFF2-40B4-BE49-F238E27FC236}">
              <a16:creationId xmlns:a16="http://schemas.microsoft.com/office/drawing/2014/main" id="{00000000-0008-0000-1100-00000B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10</xdr:col>
      <xdr:colOff>219075</xdr:colOff>
      <xdr:row>0</xdr:row>
      <xdr:rowOff>0</xdr:rowOff>
    </xdr:to>
    <xdr:graphicFrame macro="">
      <xdr:nvGraphicFramePr>
        <xdr:cNvPr id="5132" name="Chart 12">
          <a:extLst>
            <a:ext uri="{FF2B5EF4-FFF2-40B4-BE49-F238E27FC236}">
              <a16:creationId xmlns:a16="http://schemas.microsoft.com/office/drawing/2014/main" id="{00000000-0008-0000-1100-00000C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10</xdr:col>
      <xdr:colOff>219075</xdr:colOff>
      <xdr:row>0</xdr:row>
      <xdr:rowOff>0</xdr:rowOff>
    </xdr:to>
    <xdr:graphicFrame macro="">
      <xdr:nvGraphicFramePr>
        <xdr:cNvPr id="5133" name="Chart 13">
          <a:extLst>
            <a:ext uri="{FF2B5EF4-FFF2-40B4-BE49-F238E27FC236}">
              <a16:creationId xmlns:a16="http://schemas.microsoft.com/office/drawing/2014/main" id="{00000000-0008-0000-1100-00000D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10</xdr:col>
      <xdr:colOff>219075</xdr:colOff>
      <xdr:row>0</xdr:row>
      <xdr:rowOff>0</xdr:rowOff>
    </xdr:to>
    <xdr:graphicFrame macro="">
      <xdr:nvGraphicFramePr>
        <xdr:cNvPr id="5134" name="Chart 14">
          <a:extLst>
            <a:ext uri="{FF2B5EF4-FFF2-40B4-BE49-F238E27FC236}">
              <a16:creationId xmlns:a16="http://schemas.microsoft.com/office/drawing/2014/main" id="{00000000-0008-0000-1100-00000E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10</xdr:col>
      <xdr:colOff>219075</xdr:colOff>
      <xdr:row>0</xdr:row>
      <xdr:rowOff>0</xdr:rowOff>
    </xdr:to>
    <xdr:graphicFrame macro="">
      <xdr:nvGraphicFramePr>
        <xdr:cNvPr id="5137" name="Chart 17">
          <a:extLst>
            <a:ext uri="{FF2B5EF4-FFF2-40B4-BE49-F238E27FC236}">
              <a16:creationId xmlns:a16="http://schemas.microsoft.com/office/drawing/2014/main" id="{00000000-0008-0000-1100-000011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10</xdr:col>
      <xdr:colOff>219075</xdr:colOff>
      <xdr:row>0</xdr:row>
      <xdr:rowOff>0</xdr:rowOff>
    </xdr:to>
    <xdr:graphicFrame macro="">
      <xdr:nvGraphicFramePr>
        <xdr:cNvPr id="5138" name="Chart 18">
          <a:extLst>
            <a:ext uri="{FF2B5EF4-FFF2-40B4-BE49-F238E27FC236}">
              <a16:creationId xmlns:a16="http://schemas.microsoft.com/office/drawing/2014/main" id="{00000000-0008-0000-1100-000012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10</xdr:col>
      <xdr:colOff>219075</xdr:colOff>
      <xdr:row>0</xdr:row>
      <xdr:rowOff>0</xdr:rowOff>
    </xdr:to>
    <xdr:graphicFrame macro="">
      <xdr:nvGraphicFramePr>
        <xdr:cNvPr id="5139" name="Chart 19">
          <a:extLst>
            <a:ext uri="{FF2B5EF4-FFF2-40B4-BE49-F238E27FC236}">
              <a16:creationId xmlns:a16="http://schemas.microsoft.com/office/drawing/2014/main" id="{00000000-0008-0000-1100-000013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10</xdr:col>
      <xdr:colOff>219075</xdr:colOff>
      <xdr:row>0</xdr:row>
      <xdr:rowOff>0</xdr:rowOff>
    </xdr:to>
    <xdr:graphicFrame macro="">
      <xdr:nvGraphicFramePr>
        <xdr:cNvPr id="5140" name="Chart 20">
          <a:extLst>
            <a:ext uri="{FF2B5EF4-FFF2-40B4-BE49-F238E27FC236}">
              <a16:creationId xmlns:a16="http://schemas.microsoft.com/office/drawing/2014/main" id="{00000000-0008-0000-1100-000014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10</xdr:col>
      <xdr:colOff>219075</xdr:colOff>
      <xdr:row>0</xdr:row>
      <xdr:rowOff>0</xdr:rowOff>
    </xdr:to>
    <xdr:graphicFrame macro="">
      <xdr:nvGraphicFramePr>
        <xdr:cNvPr id="5141" name="Chart 21">
          <a:extLst>
            <a:ext uri="{FF2B5EF4-FFF2-40B4-BE49-F238E27FC236}">
              <a16:creationId xmlns:a16="http://schemas.microsoft.com/office/drawing/2014/main" id="{00000000-0008-0000-1100-000015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oneCellAnchor>
    <xdr:from>
      <xdr:col>6</xdr:col>
      <xdr:colOff>171450</xdr:colOff>
      <xdr:row>50</xdr:row>
      <xdr:rowOff>133350</xdr:rowOff>
    </xdr:from>
    <xdr:ext cx="1013459" cy="390860"/>
    <xdr:sp macro="" textlink="">
      <xdr:nvSpPr>
        <xdr:cNvPr id="13" name="Strzałka w górę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/>
      </xdr:nvSpPr>
      <xdr:spPr bwMode="auto">
        <a:xfrm>
          <a:off x="4219575" y="8610600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45" name="Chart 1">
          <a:extLst>
            <a:ext uri="{FF2B5EF4-FFF2-40B4-BE49-F238E27FC236}">
              <a16:creationId xmlns:a16="http://schemas.microsoft.com/office/drawing/2014/main" id="{00000000-0008-0000-1200-000001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46" name="Chart 2">
          <a:extLst>
            <a:ext uri="{FF2B5EF4-FFF2-40B4-BE49-F238E27FC236}">
              <a16:creationId xmlns:a16="http://schemas.microsoft.com/office/drawing/2014/main" id="{00000000-0008-0000-1200-000002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47" name="Chart 3">
          <a:extLst>
            <a:ext uri="{FF2B5EF4-FFF2-40B4-BE49-F238E27FC236}">
              <a16:creationId xmlns:a16="http://schemas.microsoft.com/office/drawing/2014/main" id="{00000000-0008-0000-1200-000003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48" name="Chart 4">
          <a:extLst>
            <a:ext uri="{FF2B5EF4-FFF2-40B4-BE49-F238E27FC236}">
              <a16:creationId xmlns:a16="http://schemas.microsoft.com/office/drawing/2014/main" id="{00000000-0008-0000-1200-000004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49" name="Chart 5">
          <a:extLst>
            <a:ext uri="{FF2B5EF4-FFF2-40B4-BE49-F238E27FC236}">
              <a16:creationId xmlns:a16="http://schemas.microsoft.com/office/drawing/2014/main" id="{00000000-0008-0000-1200-000005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50" name="Chart 6">
          <a:extLst>
            <a:ext uri="{FF2B5EF4-FFF2-40B4-BE49-F238E27FC236}">
              <a16:creationId xmlns:a16="http://schemas.microsoft.com/office/drawing/2014/main" id="{00000000-0008-0000-1200-000006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51" name="Chart 7">
          <a:extLst>
            <a:ext uri="{FF2B5EF4-FFF2-40B4-BE49-F238E27FC236}">
              <a16:creationId xmlns:a16="http://schemas.microsoft.com/office/drawing/2014/main" id="{00000000-0008-0000-1200-000007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54" name="Chart 10">
          <a:extLst>
            <a:ext uri="{FF2B5EF4-FFF2-40B4-BE49-F238E27FC236}">
              <a16:creationId xmlns:a16="http://schemas.microsoft.com/office/drawing/2014/main" id="{00000000-0008-0000-1200-00000A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55" name="Chart 11">
          <a:extLst>
            <a:ext uri="{FF2B5EF4-FFF2-40B4-BE49-F238E27FC236}">
              <a16:creationId xmlns:a16="http://schemas.microsoft.com/office/drawing/2014/main" id="{00000000-0008-0000-1200-00000B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56" name="Chart 12">
          <a:extLst>
            <a:ext uri="{FF2B5EF4-FFF2-40B4-BE49-F238E27FC236}">
              <a16:creationId xmlns:a16="http://schemas.microsoft.com/office/drawing/2014/main" id="{00000000-0008-0000-1200-00000C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57" name="Chart 13">
          <a:extLst>
            <a:ext uri="{FF2B5EF4-FFF2-40B4-BE49-F238E27FC236}">
              <a16:creationId xmlns:a16="http://schemas.microsoft.com/office/drawing/2014/main" id="{00000000-0008-0000-1200-00000D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58" name="Chart 14">
          <a:extLst>
            <a:ext uri="{FF2B5EF4-FFF2-40B4-BE49-F238E27FC236}">
              <a16:creationId xmlns:a16="http://schemas.microsoft.com/office/drawing/2014/main" id="{00000000-0008-0000-1200-00000E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59" name="Chart 15">
          <a:extLst>
            <a:ext uri="{FF2B5EF4-FFF2-40B4-BE49-F238E27FC236}">
              <a16:creationId xmlns:a16="http://schemas.microsoft.com/office/drawing/2014/main" id="{00000000-0008-0000-1200-00000F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62" name="Chart 18">
          <a:extLst>
            <a:ext uri="{FF2B5EF4-FFF2-40B4-BE49-F238E27FC236}">
              <a16:creationId xmlns:a16="http://schemas.microsoft.com/office/drawing/2014/main" id="{00000000-0008-0000-1200-000012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63" name="Chart 19">
          <a:extLst>
            <a:ext uri="{FF2B5EF4-FFF2-40B4-BE49-F238E27FC236}">
              <a16:creationId xmlns:a16="http://schemas.microsoft.com/office/drawing/2014/main" id="{00000000-0008-0000-1200-000013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64" name="Chart 20">
          <a:extLst>
            <a:ext uri="{FF2B5EF4-FFF2-40B4-BE49-F238E27FC236}">
              <a16:creationId xmlns:a16="http://schemas.microsoft.com/office/drawing/2014/main" id="{00000000-0008-0000-1200-000014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65" name="Chart 21">
          <a:extLst>
            <a:ext uri="{FF2B5EF4-FFF2-40B4-BE49-F238E27FC236}">
              <a16:creationId xmlns:a16="http://schemas.microsoft.com/office/drawing/2014/main" id="{00000000-0008-0000-1200-000015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8</xdr:col>
      <xdr:colOff>542925</xdr:colOff>
      <xdr:row>0</xdr:row>
      <xdr:rowOff>0</xdr:rowOff>
    </xdr:to>
    <xdr:graphicFrame macro="">
      <xdr:nvGraphicFramePr>
        <xdr:cNvPr id="6166" name="Chart 22">
          <a:extLst>
            <a:ext uri="{FF2B5EF4-FFF2-40B4-BE49-F238E27FC236}">
              <a16:creationId xmlns:a16="http://schemas.microsoft.com/office/drawing/2014/main" id="{00000000-0008-0000-1200-000016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6167" name="Chart 23">
          <a:extLst>
            <a:ext uri="{FF2B5EF4-FFF2-40B4-BE49-F238E27FC236}">
              <a16:creationId xmlns:a16="http://schemas.microsoft.com/office/drawing/2014/main" id="{00000000-0008-0000-1200-000017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6168" name="Chart 24">
          <a:extLst>
            <a:ext uri="{FF2B5EF4-FFF2-40B4-BE49-F238E27FC236}">
              <a16:creationId xmlns:a16="http://schemas.microsoft.com/office/drawing/2014/main" id="{00000000-0008-0000-1200-000018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6169" name="Chart 25">
          <a:extLst>
            <a:ext uri="{FF2B5EF4-FFF2-40B4-BE49-F238E27FC236}">
              <a16:creationId xmlns:a16="http://schemas.microsoft.com/office/drawing/2014/main" id="{00000000-0008-0000-1200-000019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6170" name="Chart 26">
          <a:extLst>
            <a:ext uri="{FF2B5EF4-FFF2-40B4-BE49-F238E27FC236}">
              <a16:creationId xmlns:a16="http://schemas.microsoft.com/office/drawing/2014/main" id="{00000000-0008-0000-1200-00001A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25</xdr:row>
      <xdr:rowOff>161924</xdr:rowOff>
    </xdr:from>
    <xdr:to>
      <xdr:col>8</xdr:col>
      <xdr:colOff>19050</xdr:colOff>
      <xdr:row>52</xdr:row>
      <xdr:rowOff>28574</xdr:rowOff>
    </xdr:to>
    <xdr:graphicFrame macro="">
      <xdr:nvGraphicFramePr>
        <xdr:cNvPr id="25" name="Chart 2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85725</xdr:colOff>
      <xdr:row>53</xdr:row>
      <xdr:rowOff>9525</xdr:rowOff>
    </xdr:from>
    <xdr:ext cx="1013459" cy="390860"/>
    <xdr:sp macro="" textlink="">
      <xdr:nvSpPr>
        <xdr:cNvPr id="26" name="Strzałka w górę 2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SpPr/>
      </xdr:nvSpPr>
      <xdr:spPr bwMode="auto">
        <a:xfrm>
          <a:off x="4200525" y="8867775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28576</xdr:colOff>
      <xdr:row>32</xdr:row>
      <xdr:rowOff>142875</xdr:rowOff>
    </xdr:from>
    <xdr:to>
      <xdr:col>7</xdr:col>
      <xdr:colOff>123826</xdr:colOff>
      <xdr:row>55</xdr:row>
      <xdr:rowOff>152400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619125</xdr:colOff>
      <xdr:row>56</xdr:row>
      <xdr:rowOff>95250</xdr:rowOff>
    </xdr:from>
    <xdr:ext cx="1013459" cy="390860"/>
    <xdr:sp macro="" textlink="">
      <xdr:nvSpPr>
        <xdr:cNvPr id="4" name="Strzałka w górę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 bwMode="auto">
        <a:xfrm>
          <a:off x="4371975" y="10039350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24</xdr:row>
      <xdr:rowOff>38099</xdr:rowOff>
    </xdr:from>
    <xdr:to>
      <xdr:col>7</xdr:col>
      <xdr:colOff>180975</xdr:colOff>
      <xdr:row>43</xdr:row>
      <xdr:rowOff>114299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</xdr:colOff>
      <xdr:row>46</xdr:row>
      <xdr:rowOff>47625</xdr:rowOff>
    </xdr:from>
    <xdr:to>
      <xdr:col>7</xdr:col>
      <xdr:colOff>123824</xdr:colOff>
      <xdr:row>65</xdr:row>
      <xdr:rowOff>38100</xdr:rowOff>
    </xdr:to>
    <xdr:graphicFrame macro="">
      <xdr:nvGraphicFramePr>
        <xdr:cNvPr id="6" name="Wykres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5</xdr:col>
      <xdr:colOff>161925</xdr:colOff>
      <xdr:row>65</xdr:row>
      <xdr:rowOff>142875</xdr:rowOff>
    </xdr:from>
    <xdr:ext cx="1013459" cy="390860"/>
    <xdr:sp macro="" textlink="">
      <xdr:nvSpPr>
        <xdr:cNvPr id="4" name="Strzałka w górę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 bwMode="auto">
        <a:xfrm>
          <a:off x="4962525" y="11858625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0</xdr:rowOff>
    </xdr:from>
    <xdr:to>
      <xdr:col>9</xdr:col>
      <xdr:colOff>485775</xdr:colOff>
      <xdr:row>0</xdr:row>
      <xdr:rowOff>0</xdr:rowOff>
    </xdr:to>
    <xdr:graphicFrame macro="">
      <xdr:nvGraphicFramePr>
        <xdr:cNvPr id="2049" name="Chart 1">
          <a:extLst>
            <a:ext uri="{FF2B5EF4-FFF2-40B4-BE49-F238E27FC236}">
              <a16:creationId xmlns:a16="http://schemas.microsoft.com/office/drawing/2014/main" id="{00000000-0008-0000-03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9</xdr:col>
      <xdr:colOff>485775</xdr:colOff>
      <xdr:row>0</xdr:row>
      <xdr:rowOff>0</xdr:rowOff>
    </xdr:to>
    <xdr:graphicFrame macro="">
      <xdr:nvGraphicFramePr>
        <xdr:cNvPr id="2050" name="Chart 2">
          <a:extLst>
            <a:ext uri="{FF2B5EF4-FFF2-40B4-BE49-F238E27FC236}">
              <a16:creationId xmlns:a16="http://schemas.microsoft.com/office/drawing/2014/main" id="{00000000-0008-0000-0300-00000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9</xdr:col>
      <xdr:colOff>485775</xdr:colOff>
      <xdr:row>0</xdr:row>
      <xdr:rowOff>0</xdr:rowOff>
    </xdr:to>
    <xdr:graphicFrame macro="">
      <xdr:nvGraphicFramePr>
        <xdr:cNvPr id="2051" name="Chart 3">
          <a:extLst>
            <a:ext uri="{FF2B5EF4-FFF2-40B4-BE49-F238E27FC236}">
              <a16:creationId xmlns:a16="http://schemas.microsoft.com/office/drawing/2014/main" id="{00000000-0008-0000-03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9</xdr:col>
      <xdr:colOff>485775</xdr:colOff>
      <xdr:row>0</xdr:row>
      <xdr:rowOff>0</xdr:rowOff>
    </xdr:to>
    <xdr:graphicFrame macro="">
      <xdr:nvGraphicFramePr>
        <xdr:cNvPr id="2052" name="Chart 4">
          <a:extLst>
            <a:ext uri="{FF2B5EF4-FFF2-40B4-BE49-F238E27FC236}">
              <a16:creationId xmlns:a16="http://schemas.microsoft.com/office/drawing/2014/main" id="{00000000-0008-0000-0300-00000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9</xdr:col>
      <xdr:colOff>485775</xdr:colOff>
      <xdr:row>0</xdr:row>
      <xdr:rowOff>0</xdr:rowOff>
    </xdr:to>
    <xdr:graphicFrame macro="">
      <xdr:nvGraphicFramePr>
        <xdr:cNvPr id="2053" name="Chart 5">
          <a:extLst>
            <a:ext uri="{FF2B5EF4-FFF2-40B4-BE49-F238E27FC236}">
              <a16:creationId xmlns:a16="http://schemas.microsoft.com/office/drawing/2014/main" id="{00000000-0008-0000-0300-00000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9</xdr:col>
      <xdr:colOff>485775</xdr:colOff>
      <xdr:row>0</xdr:row>
      <xdr:rowOff>0</xdr:rowOff>
    </xdr:to>
    <xdr:graphicFrame macro="">
      <xdr:nvGraphicFramePr>
        <xdr:cNvPr id="2054" name="Chart 6">
          <a:extLst>
            <a:ext uri="{FF2B5EF4-FFF2-40B4-BE49-F238E27FC236}">
              <a16:creationId xmlns:a16="http://schemas.microsoft.com/office/drawing/2014/main" id="{00000000-0008-0000-0300-000006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171450</xdr:colOff>
      <xdr:row>0</xdr:row>
      <xdr:rowOff>0</xdr:rowOff>
    </xdr:from>
    <xdr:to>
      <xdr:col>9</xdr:col>
      <xdr:colOff>485775</xdr:colOff>
      <xdr:row>0</xdr:row>
      <xdr:rowOff>0</xdr:rowOff>
    </xdr:to>
    <xdr:graphicFrame macro="">
      <xdr:nvGraphicFramePr>
        <xdr:cNvPr id="2055" name="Chart 7">
          <a:extLst>
            <a:ext uri="{FF2B5EF4-FFF2-40B4-BE49-F238E27FC236}">
              <a16:creationId xmlns:a16="http://schemas.microsoft.com/office/drawing/2014/main" id="{00000000-0008-0000-0300-00000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2056" name="Chart 8">
          <a:extLst>
            <a:ext uri="{FF2B5EF4-FFF2-40B4-BE49-F238E27FC236}">
              <a16:creationId xmlns:a16="http://schemas.microsoft.com/office/drawing/2014/main" id="{00000000-0008-0000-0300-00000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2057" name="Chart 9">
          <a:extLst>
            <a:ext uri="{FF2B5EF4-FFF2-40B4-BE49-F238E27FC236}">
              <a16:creationId xmlns:a16="http://schemas.microsoft.com/office/drawing/2014/main" id="{00000000-0008-0000-0300-00000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2058" name="Chart 10">
          <a:extLst>
            <a:ext uri="{FF2B5EF4-FFF2-40B4-BE49-F238E27FC236}">
              <a16:creationId xmlns:a16="http://schemas.microsoft.com/office/drawing/2014/main" id="{00000000-0008-0000-0300-00000A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2059" name="Chart 11">
          <a:extLst>
            <a:ext uri="{FF2B5EF4-FFF2-40B4-BE49-F238E27FC236}">
              <a16:creationId xmlns:a16="http://schemas.microsoft.com/office/drawing/2014/main" id="{00000000-0008-0000-0300-00000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2060" name="Chart 12">
          <a:extLst>
            <a:ext uri="{FF2B5EF4-FFF2-40B4-BE49-F238E27FC236}">
              <a16:creationId xmlns:a16="http://schemas.microsoft.com/office/drawing/2014/main" id="{00000000-0008-0000-0300-00000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2061" name="Chart 13">
          <a:extLst>
            <a:ext uri="{FF2B5EF4-FFF2-40B4-BE49-F238E27FC236}">
              <a16:creationId xmlns:a16="http://schemas.microsoft.com/office/drawing/2014/main" id="{00000000-0008-0000-0300-00000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2064" name="Chart 16">
          <a:extLst>
            <a:ext uri="{FF2B5EF4-FFF2-40B4-BE49-F238E27FC236}">
              <a16:creationId xmlns:a16="http://schemas.microsoft.com/office/drawing/2014/main" id="{00000000-0008-0000-0300-00001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2065" name="Chart 17">
          <a:extLst>
            <a:ext uri="{FF2B5EF4-FFF2-40B4-BE49-F238E27FC236}">
              <a16:creationId xmlns:a16="http://schemas.microsoft.com/office/drawing/2014/main" id="{00000000-0008-0000-0300-00001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2066" name="Chart 18">
          <a:extLst>
            <a:ext uri="{FF2B5EF4-FFF2-40B4-BE49-F238E27FC236}">
              <a16:creationId xmlns:a16="http://schemas.microsoft.com/office/drawing/2014/main" id="{00000000-0008-0000-0300-00001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2067" name="Chart 19">
          <a:extLst>
            <a:ext uri="{FF2B5EF4-FFF2-40B4-BE49-F238E27FC236}">
              <a16:creationId xmlns:a16="http://schemas.microsoft.com/office/drawing/2014/main" id="{00000000-0008-0000-0300-00001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2068" name="Chart 20">
          <a:extLst>
            <a:ext uri="{FF2B5EF4-FFF2-40B4-BE49-F238E27FC236}">
              <a16:creationId xmlns:a16="http://schemas.microsoft.com/office/drawing/2014/main" id="{00000000-0008-0000-0300-00001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2069" name="Chart 21">
          <a:extLst>
            <a:ext uri="{FF2B5EF4-FFF2-40B4-BE49-F238E27FC236}">
              <a16:creationId xmlns:a16="http://schemas.microsoft.com/office/drawing/2014/main" id="{00000000-0008-0000-0300-00001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2070" name="Chart 22">
          <a:extLst>
            <a:ext uri="{FF2B5EF4-FFF2-40B4-BE49-F238E27FC236}">
              <a16:creationId xmlns:a16="http://schemas.microsoft.com/office/drawing/2014/main" id="{00000000-0008-0000-0300-000016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2071" name="Chart 23">
          <a:extLst>
            <a:ext uri="{FF2B5EF4-FFF2-40B4-BE49-F238E27FC236}">
              <a16:creationId xmlns:a16="http://schemas.microsoft.com/office/drawing/2014/main" id="{00000000-0008-0000-0300-00001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2072" name="Chart 24">
          <a:extLst>
            <a:ext uri="{FF2B5EF4-FFF2-40B4-BE49-F238E27FC236}">
              <a16:creationId xmlns:a16="http://schemas.microsoft.com/office/drawing/2014/main" id="{00000000-0008-0000-0300-00001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161925</xdr:colOff>
      <xdr:row>0</xdr:row>
      <xdr:rowOff>0</xdr:rowOff>
    </xdr:from>
    <xdr:to>
      <xdr:col>9</xdr:col>
      <xdr:colOff>476250</xdr:colOff>
      <xdr:row>0</xdr:row>
      <xdr:rowOff>0</xdr:rowOff>
    </xdr:to>
    <xdr:graphicFrame macro="">
      <xdr:nvGraphicFramePr>
        <xdr:cNvPr id="2073" name="Chart 25">
          <a:extLst>
            <a:ext uri="{FF2B5EF4-FFF2-40B4-BE49-F238E27FC236}">
              <a16:creationId xmlns:a16="http://schemas.microsoft.com/office/drawing/2014/main" id="{00000000-0008-0000-0300-00001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7</xdr:col>
      <xdr:colOff>371475</xdr:colOff>
      <xdr:row>46</xdr:row>
      <xdr:rowOff>0</xdr:rowOff>
    </xdr:from>
    <xdr:ext cx="1013459" cy="390860"/>
    <xdr:sp macro="" textlink="">
      <xdr:nvSpPr>
        <xdr:cNvPr id="28" name="Strzałka w górę 2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/>
      </xdr:nvSpPr>
      <xdr:spPr bwMode="auto">
        <a:xfrm>
          <a:off x="4848225" y="8686800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  <xdr:twoCellAnchor>
    <xdr:from>
      <xdr:col>0</xdr:col>
      <xdr:colOff>85725</xdr:colOff>
      <xdr:row>22</xdr:row>
      <xdr:rowOff>152400</xdr:rowOff>
    </xdr:from>
    <xdr:to>
      <xdr:col>9</xdr:col>
      <xdr:colOff>76200</xdr:colOff>
      <xdr:row>44</xdr:row>
      <xdr:rowOff>104775</xdr:rowOff>
    </xdr:to>
    <xdr:graphicFrame macro="">
      <xdr:nvGraphicFramePr>
        <xdr:cNvPr id="27" name="Chart 3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41</xdr:row>
      <xdr:rowOff>123825</xdr:rowOff>
    </xdr:from>
    <xdr:to>
      <xdr:col>5</xdr:col>
      <xdr:colOff>581024</xdr:colOff>
      <xdr:row>59</xdr:row>
      <xdr:rowOff>114300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21</xdr:row>
      <xdr:rowOff>38101</xdr:rowOff>
    </xdr:from>
    <xdr:to>
      <xdr:col>5</xdr:col>
      <xdr:colOff>542925</xdr:colOff>
      <xdr:row>39</xdr:row>
      <xdr:rowOff>47625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4</xdr:col>
      <xdr:colOff>504825</xdr:colOff>
      <xdr:row>60</xdr:row>
      <xdr:rowOff>9525</xdr:rowOff>
    </xdr:from>
    <xdr:ext cx="1013459" cy="390860"/>
    <xdr:sp macro="" textlink="">
      <xdr:nvSpPr>
        <xdr:cNvPr id="4" name="Strzałka w górę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 bwMode="auto">
        <a:xfrm>
          <a:off x="4752975" y="10582275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451809</xdr:colOff>
      <xdr:row>81</xdr:row>
      <xdr:rowOff>29472</xdr:rowOff>
    </xdr:from>
    <xdr:ext cx="790575" cy="361949"/>
    <xdr:sp macro="" textlink="">
      <xdr:nvSpPr>
        <xdr:cNvPr id="2" name="Strzałka w górę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 bwMode="auto">
        <a:xfrm>
          <a:off x="7094149" y="14090529"/>
          <a:ext cx="790575" cy="361949"/>
        </a:xfrm>
        <a:prstGeom prst="upArrow">
          <a:avLst>
            <a:gd name="adj1" fmla="val 50000"/>
            <a:gd name="adj2" fmla="val 52273"/>
          </a:avLst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17" name="Chart 1">
          <a:extLst>
            <a:ext uri="{FF2B5EF4-FFF2-40B4-BE49-F238E27FC236}">
              <a16:creationId xmlns:a16="http://schemas.microsoft.com/office/drawing/2014/main" id="{00000000-0008-0000-1700-000001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18" name="Chart 2">
          <a:extLst>
            <a:ext uri="{FF2B5EF4-FFF2-40B4-BE49-F238E27FC236}">
              <a16:creationId xmlns:a16="http://schemas.microsoft.com/office/drawing/2014/main" id="{00000000-0008-0000-1700-000002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19" name="Chart 3">
          <a:extLst>
            <a:ext uri="{FF2B5EF4-FFF2-40B4-BE49-F238E27FC236}">
              <a16:creationId xmlns:a16="http://schemas.microsoft.com/office/drawing/2014/main" id="{00000000-0008-0000-1700-000003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20" name="Chart 4">
          <a:extLst>
            <a:ext uri="{FF2B5EF4-FFF2-40B4-BE49-F238E27FC236}">
              <a16:creationId xmlns:a16="http://schemas.microsoft.com/office/drawing/2014/main" id="{00000000-0008-0000-1700-000004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21" name="Chart 5">
          <a:extLst>
            <a:ext uri="{FF2B5EF4-FFF2-40B4-BE49-F238E27FC236}">
              <a16:creationId xmlns:a16="http://schemas.microsoft.com/office/drawing/2014/main" id="{00000000-0008-0000-1700-000005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22" name="Chart 6">
          <a:extLst>
            <a:ext uri="{FF2B5EF4-FFF2-40B4-BE49-F238E27FC236}">
              <a16:creationId xmlns:a16="http://schemas.microsoft.com/office/drawing/2014/main" id="{00000000-0008-0000-1700-000006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23" name="Chart 7">
          <a:extLst>
            <a:ext uri="{FF2B5EF4-FFF2-40B4-BE49-F238E27FC236}">
              <a16:creationId xmlns:a16="http://schemas.microsoft.com/office/drawing/2014/main" id="{00000000-0008-0000-1700-000007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24" name="Chart 8">
          <a:extLst>
            <a:ext uri="{FF2B5EF4-FFF2-40B4-BE49-F238E27FC236}">
              <a16:creationId xmlns:a16="http://schemas.microsoft.com/office/drawing/2014/main" id="{00000000-0008-0000-1700-000008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25" name="Chart 9">
          <a:extLst>
            <a:ext uri="{FF2B5EF4-FFF2-40B4-BE49-F238E27FC236}">
              <a16:creationId xmlns:a16="http://schemas.microsoft.com/office/drawing/2014/main" id="{00000000-0008-0000-1700-000009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26" name="Chart 10">
          <a:extLst>
            <a:ext uri="{FF2B5EF4-FFF2-40B4-BE49-F238E27FC236}">
              <a16:creationId xmlns:a16="http://schemas.microsoft.com/office/drawing/2014/main" id="{00000000-0008-0000-1700-00000A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27" name="Chart 11">
          <a:extLst>
            <a:ext uri="{FF2B5EF4-FFF2-40B4-BE49-F238E27FC236}">
              <a16:creationId xmlns:a16="http://schemas.microsoft.com/office/drawing/2014/main" id="{00000000-0008-0000-1700-00000B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28" name="Chart 12">
          <a:extLst>
            <a:ext uri="{FF2B5EF4-FFF2-40B4-BE49-F238E27FC236}">
              <a16:creationId xmlns:a16="http://schemas.microsoft.com/office/drawing/2014/main" id="{00000000-0008-0000-1700-00000C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29" name="Chart 13">
          <a:extLst>
            <a:ext uri="{FF2B5EF4-FFF2-40B4-BE49-F238E27FC236}">
              <a16:creationId xmlns:a16="http://schemas.microsoft.com/office/drawing/2014/main" id="{00000000-0008-0000-1700-00000D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30" name="Chart 14">
          <a:extLst>
            <a:ext uri="{FF2B5EF4-FFF2-40B4-BE49-F238E27FC236}">
              <a16:creationId xmlns:a16="http://schemas.microsoft.com/office/drawing/2014/main" id="{00000000-0008-0000-1700-00000E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33" name="Chart 17">
          <a:extLst>
            <a:ext uri="{FF2B5EF4-FFF2-40B4-BE49-F238E27FC236}">
              <a16:creationId xmlns:a16="http://schemas.microsoft.com/office/drawing/2014/main" id="{00000000-0008-0000-1700-000011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34" name="Chart 18">
          <a:extLst>
            <a:ext uri="{FF2B5EF4-FFF2-40B4-BE49-F238E27FC236}">
              <a16:creationId xmlns:a16="http://schemas.microsoft.com/office/drawing/2014/main" id="{00000000-0008-0000-1700-000012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35" name="Chart 19">
          <a:extLst>
            <a:ext uri="{FF2B5EF4-FFF2-40B4-BE49-F238E27FC236}">
              <a16:creationId xmlns:a16="http://schemas.microsoft.com/office/drawing/2014/main" id="{00000000-0008-0000-1700-000013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36" name="Chart 20">
          <a:extLst>
            <a:ext uri="{FF2B5EF4-FFF2-40B4-BE49-F238E27FC236}">
              <a16:creationId xmlns:a16="http://schemas.microsoft.com/office/drawing/2014/main" id="{00000000-0008-0000-1700-000014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9237" name="Chart 21">
          <a:extLst>
            <a:ext uri="{FF2B5EF4-FFF2-40B4-BE49-F238E27FC236}">
              <a16:creationId xmlns:a16="http://schemas.microsoft.com/office/drawing/2014/main" id="{00000000-0008-0000-1700-000015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10</xdr:col>
      <xdr:colOff>209550</xdr:colOff>
      <xdr:row>0</xdr:row>
      <xdr:rowOff>0</xdr:rowOff>
    </xdr:to>
    <xdr:graphicFrame macro="">
      <xdr:nvGraphicFramePr>
        <xdr:cNvPr id="9238" name="Chart 22">
          <a:extLst>
            <a:ext uri="{FF2B5EF4-FFF2-40B4-BE49-F238E27FC236}">
              <a16:creationId xmlns:a16="http://schemas.microsoft.com/office/drawing/2014/main" id="{00000000-0008-0000-1700-000016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10</xdr:col>
      <xdr:colOff>209550</xdr:colOff>
      <xdr:row>0</xdr:row>
      <xdr:rowOff>0</xdr:rowOff>
    </xdr:to>
    <xdr:graphicFrame macro="">
      <xdr:nvGraphicFramePr>
        <xdr:cNvPr id="9239" name="Chart 23">
          <a:extLst>
            <a:ext uri="{FF2B5EF4-FFF2-40B4-BE49-F238E27FC236}">
              <a16:creationId xmlns:a16="http://schemas.microsoft.com/office/drawing/2014/main" id="{00000000-0008-0000-1700-000017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19050</xdr:colOff>
      <xdr:row>0</xdr:row>
      <xdr:rowOff>0</xdr:rowOff>
    </xdr:from>
    <xdr:to>
      <xdr:col>9</xdr:col>
      <xdr:colOff>590550</xdr:colOff>
      <xdr:row>0</xdr:row>
      <xdr:rowOff>0</xdr:rowOff>
    </xdr:to>
    <xdr:graphicFrame macro="">
      <xdr:nvGraphicFramePr>
        <xdr:cNvPr id="9240" name="Chart 24">
          <a:extLst>
            <a:ext uri="{FF2B5EF4-FFF2-40B4-BE49-F238E27FC236}">
              <a16:creationId xmlns:a16="http://schemas.microsoft.com/office/drawing/2014/main" id="{00000000-0008-0000-1700-000018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1</xdr:row>
      <xdr:rowOff>152400</xdr:rowOff>
    </xdr:from>
    <xdr:to>
      <xdr:col>9</xdr:col>
      <xdr:colOff>590550</xdr:colOff>
      <xdr:row>23</xdr:row>
      <xdr:rowOff>38100</xdr:rowOff>
    </xdr:to>
    <xdr:graphicFrame macro="">
      <xdr:nvGraphicFramePr>
        <xdr:cNvPr id="25" name="Chart 2"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8</xdr:col>
      <xdr:colOff>180975</xdr:colOff>
      <xdr:row>40</xdr:row>
      <xdr:rowOff>47625</xdr:rowOff>
    </xdr:from>
    <xdr:ext cx="1013459" cy="390860"/>
    <xdr:sp macro="" textlink="">
      <xdr:nvSpPr>
        <xdr:cNvPr id="26" name="Strzałka w górę 2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SpPr/>
      </xdr:nvSpPr>
      <xdr:spPr bwMode="auto">
        <a:xfrm>
          <a:off x="5629275" y="9058275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228600</xdr:colOff>
      <xdr:row>43</xdr:row>
      <xdr:rowOff>38100</xdr:rowOff>
    </xdr:from>
    <xdr:ext cx="1013459" cy="390860"/>
    <xdr:sp macro="" textlink="">
      <xdr:nvSpPr>
        <xdr:cNvPr id="2" name="Strzałka w górę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 bwMode="auto">
        <a:xfrm>
          <a:off x="4695825" y="9763125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600075</xdr:colOff>
      <xdr:row>44</xdr:row>
      <xdr:rowOff>0</xdr:rowOff>
    </xdr:from>
    <xdr:ext cx="1013459" cy="390860"/>
    <xdr:sp macro="" textlink="">
      <xdr:nvSpPr>
        <xdr:cNvPr id="2" name="Strzałka w górę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 bwMode="auto">
        <a:xfrm>
          <a:off x="6581775" y="10306050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41" name="Chart 1">
          <a:extLst>
            <a:ext uri="{FF2B5EF4-FFF2-40B4-BE49-F238E27FC236}">
              <a16:creationId xmlns:a16="http://schemas.microsoft.com/office/drawing/2014/main" id="{00000000-0008-0000-1A00-000001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42" name="Chart 2">
          <a:extLst>
            <a:ext uri="{FF2B5EF4-FFF2-40B4-BE49-F238E27FC236}">
              <a16:creationId xmlns:a16="http://schemas.microsoft.com/office/drawing/2014/main" id="{00000000-0008-0000-1A00-000002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43" name="Chart 3">
          <a:extLst>
            <a:ext uri="{FF2B5EF4-FFF2-40B4-BE49-F238E27FC236}">
              <a16:creationId xmlns:a16="http://schemas.microsoft.com/office/drawing/2014/main" id="{00000000-0008-0000-1A00-000003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44" name="Chart 4">
          <a:extLst>
            <a:ext uri="{FF2B5EF4-FFF2-40B4-BE49-F238E27FC236}">
              <a16:creationId xmlns:a16="http://schemas.microsoft.com/office/drawing/2014/main" id="{00000000-0008-0000-1A00-000004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45" name="Chart 5">
          <a:extLst>
            <a:ext uri="{FF2B5EF4-FFF2-40B4-BE49-F238E27FC236}">
              <a16:creationId xmlns:a16="http://schemas.microsoft.com/office/drawing/2014/main" id="{00000000-0008-0000-1A00-000005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46" name="Chart 6">
          <a:extLst>
            <a:ext uri="{FF2B5EF4-FFF2-40B4-BE49-F238E27FC236}">
              <a16:creationId xmlns:a16="http://schemas.microsoft.com/office/drawing/2014/main" id="{00000000-0008-0000-1A00-000006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47" name="Chart 7">
          <a:extLst>
            <a:ext uri="{FF2B5EF4-FFF2-40B4-BE49-F238E27FC236}">
              <a16:creationId xmlns:a16="http://schemas.microsoft.com/office/drawing/2014/main" id="{00000000-0008-0000-1A00-000007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48" name="Chart 8">
          <a:extLst>
            <a:ext uri="{FF2B5EF4-FFF2-40B4-BE49-F238E27FC236}">
              <a16:creationId xmlns:a16="http://schemas.microsoft.com/office/drawing/2014/main" id="{00000000-0008-0000-1A00-000008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49" name="Chart 9">
          <a:extLst>
            <a:ext uri="{FF2B5EF4-FFF2-40B4-BE49-F238E27FC236}">
              <a16:creationId xmlns:a16="http://schemas.microsoft.com/office/drawing/2014/main" id="{00000000-0008-0000-1A00-000009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50" name="Chart 10">
          <a:extLst>
            <a:ext uri="{FF2B5EF4-FFF2-40B4-BE49-F238E27FC236}">
              <a16:creationId xmlns:a16="http://schemas.microsoft.com/office/drawing/2014/main" id="{00000000-0008-0000-1A00-00000A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51" name="Chart 11">
          <a:extLst>
            <a:ext uri="{FF2B5EF4-FFF2-40B4-BE49-F238E27FC236}">
              <a16:creationId xmlns:a16="http://schemas.microsoft.com/office/drawing/2014/main" id="{00000000-0008-0000-1A00-00000B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52" name="Chart 12">
          <a:extLst>
            <a:ext uri="{FF2B5EF4-FFF2-40B4-BE49-F238E27FC236}">
              <a16:creationId xmlns:a16="http://schemas.microsoft.com/office/drawing/2014/main" id="{00000000-0008-0000-1A00-00000C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53" name="Chart 13">
          <a:extLst>
            <a:ext uri="{FF2B5EF4-FFF2-40B4-BE49-F238E27FC236}">
              <a16:creationId xmlns:a16="http://schemas.microsoft.com/office/drawing/2014/main" id="{00000000-0008-0000-1A00-00000D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54" name="Chart 14">
          <a:extLst>
            <a:ext uri="{FF2B5EF4-FFF2-40B4-BE49-F238E27FC236}">
              <a16:creationId xmlns:a16="http://schemas.microsoft.com/office/drawing/2014/main" id="{00000000-0008-0000-1A00-00000E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55" name="Chart 15">
          <a:extLst>
            <a:ext uri="{FF2B5EF4-FFF2-40B4-BE49-F238E27FC236}">
              <a16:creationId xmlns:a16="http://schemas.microsoft.com/office/drawing/2014/main" id="{00000000-0008-0000-1A00-00000F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56" name="Chart 16">
          <a:extLst>
            <a:ext uri="{FF2B5EF4-FFF2-40B4-BE49-F238E27FC236}">
              <a16:creationId xmlns:a16="http://schemas.microsoft.com/office/drawing/2014/main" id="{00000000-0008-0000-1A00-000010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57" name="Chart 17">
          <a:extLst>
            <a:ext uri="{FF2B5EF4-FFF2-40B4-BE49-F238E27FC236}">
              <a16:creationId xmlns:a16="http://schemas.microsoft.com/office/drawing/2014/main" id="{00000000-0008-0000-1A00-000011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58" name="Chart 18">
          <a:extLst>
            <a:ext uri="{FF2B5EF4-FFF2-40B4-BE49-F238E27FC236}">
              <a16:creationId xmlns:a16="http://schemas.microsoft.com/office/drawing/2014/main" id="{00000000-0008-0000-1A00-000012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59" name="Chart 19">
          <a:extLst>
            <a:ext uri="{FF2B5EF4-FFF2-40B4-BE49-F238E27FC236}">
              <a16:creationId xmlns:a16="http://schemas.microsoft.com/office/drawing/2014/main" id="{00000000-0008-0000-1A00-000013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60" name="Chart 20">
          <a:extLst>
            <a:ext uri="{FF2B5EF4-FFF2-40B4-BE49-F238E27FC236}">
              <a16:creationId xmlns:a16="http://schemas.microsoft.com/office/drawing/2014/main" id="{00000000-0008-0000-1A00-000014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61" name="Chart 21">
          <a:extLst>
            <a:ext uri="{FF2B5EF4-FFF2-40B4-BE49-F238E27FC236}">
              <a16:creationId xmlns:a16="http://schemas.microsoft.com/office/drawing/2014/main" id="{00000000-0008-0000-1A00-000015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62" name="Chart 22">
          <a:extLst>
            <a:ext uri="{FF2B5EF4-FFF2-40B4-BE49-F238E27FC236}">
              <a16:creationId xmlns:a16="http://schemas.microsoft.com/office/drawing/2014/main" id="{00000000-0008-0000-1A00-000016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63" name="Chart 23">
          <a:extLst>
            <a:ext uri="{FF2B5EF4-FFF2-40B4-BE49-F238E27FC236}">
              <a16:creationId xmlns:a16="http://schemas.microsoft.com/office/drawing/2014/main" id="{00000000-0008-0000-1A00-000017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64" name="Chart 24">
          <a:extLst>
            <a:ext uri="{FF2B5EF4-FFF2-40B4-BE49-F238E27FC236}">
              <a16:creationId xmlns:a16="http://schemas.microsoft.com/office/drawing/2014/main" id="{00000000-0008-0000-1A00-000018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69" name="Chart 29">
          <a:extLst>
            <a:ext uri="{FF2B5EF4-FFF2-40B4-BE49-F238E27FC236}">
              <a16:creationId xmlns:a16="http://schemas.microsoft.com/office/drawing/2014/main" id="{00000000-0008-0000-1A00-00001D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70" name="Chart 30">
          <a:extLst>
            <a:ext uri="{FF2B5EF4-FFF2-40B4-BE49-F238E27FC236}">
              <a16:creationId xmlns:a16="http://schemas.microsoft.com/office/drawing/2014/main" id="{00000000-0008-0000-1A00-00001E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71" name="Chart 31">
          <a:extLst>
            <a:ext uri="{FF2B5EF4-FFF2-40B4-BE49-F238E27FC236}">
              <a16:creationId xmlns:a16="http://schemas.microsoft.com/office/drawing/2014/main" id="{00000000-0008-0000-1A00-00001F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72" name="Chart 32">
          <a:extLst>
            <a:ext uri="{FF2B5EF4-FFF2-40B4-BE49-F238E27FC236}">
              <a16:creationId xmlns:a16="http://schemas.microsoft.com/office/drawing/2014/main" id="{00000000-0008-0000-1A00-000020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73" name="Chart 33">
          <a:extLst>
            <a:ext uri="{FF2B5EF4-FFF2-40B4-BE49-F238E27FC236}">
              <a16:creationId xmlns:a16="http://schemas.microsoft.com/office/drawing/2014/main" id="{00000000-0008-0000-1A00-000021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74" name="Chart 34">
          <a:extLst>
            <a:ext uri="{FF2B5EF4-FFF2-40B4-BE49-F238E27FC236}">
              <a16:creationId xmlns:a16="http://schemas.microsoft.com/office/drawing/2014/main" id="{00000000-0008-0000-1A00-000022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75" name="Chart 35">
          <a:extLst>
            <a:ext uri="{FF2B5EF4-FFF2-40B4-BE49-F238E27FC236}">
              <a16:creationId xmlns:a16="http://schemas.microsoft.com/office/drawing/2014/main" id="{00000000-0008-0000-1A00-000023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76" name="Chart 36">
          <a:extLst>
            <a:ext uri="{FF2B5EF4-FFF2-40B4-BE49-F238E27FC236}">
              <a16:creationId xmlns:a16="http://schemas.microsoft.com/office/drawing/2014/main" id="{00000000-0008-0000-1A00-000024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0277" name="Chart 37">
          <a:extLst>
            <a:ext uri="{FF2B5EF4-FFF2-40B4-BE49-F238E27FC236}">
              <a16:creationId xmlns:a16="http://schemas.microsoft.com/office/drawing/2014/main" id="{00000000-0008-0000-1A00-000025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0278" name="Chart 38">
          <a:extLst>
            <a:ext uri="{FF2B5EF4-FFF2-40B4-BE49-F238E27FC236}">
              <a16:creationId xmlns:a16="http://schemas.microsoft.com/office/drawing/2014/main" id="{00000000-0008-0000-1A00-000026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oneCellAnchor>
    <xdr:from>
      <xdr:col>7</xdr:col>
      <xdr:colOff>247650</xdr:colOff>
      <xdr:row>59</xdr:row>
      <xdr:rowOff>57150</xdr:rowOff>
    </xdr:from>
    <xdr:ext cx="1013459" cy="428625"/>
    <xdr:sp macro="" textlink="">
      <xdr:nvSpPr>
        <xdr:cNvPr id="36" name="Strzałka w górę 35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SpPr/>
      </xdr:nvSpPr>
      <xdr:spPr bwMode="auto">
        <a:xfrm>
          <a:off x="5200650" y="9963150"/>
          <a:ext cx="1013459" cy="428625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39937" name="Chart 1">
          <a:extLst>
            <a:ext uri="{FF2B5EF4-FFF2-40B4-BE49-F238E27FC236}">
              <a16:creationId xmlns:a16="http://schemas.microsoft.com/office/drawing/2014/main" id="{00000000-0008-0000-1B00-0000019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39938" name="Chart 2">
          <a:extLst>
            <a:ext uri="{FF2B5EF4-FFF2-40B4-BE49-F238E27FC236}">
              <a16:creationId xmlns:a16="http://schemas.microsoft.com/office/drawing/2014/main" id="{00000000-0008-0000-1B00-0000029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19050</xdr:colOff>
      <xdr:row>26</xdr:row>
      <xdr:rowOff>76199</xdr:rowOff>
    </xdr:from>
    <xdr:to>
      <xdr:col>8</xdr:col>
      <xdr:colOff>628650</xdr:colOff>
      <xdr:row>51</xdr:row>
      <xdr:rowOff>38099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7</xdr:col>
      <xdr:colOff>180077</xdr:colOff>
      <xdr:row>51</xdr:row>
      <xdr:rowOff>77637</xdr:rowOff>
    </xdr:from>
    <xdr:ext cx="1013459" cy="390860"/>
    <xdr:sp macro="" textlink="">
      <xdr:nvSpPr>
        <xdr:cNvPr id="6" name="Strzałka w górę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 bwMode="auto">
        <a:xfrm>
          <a:off x="5424937" y="9092241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1265" name="Chart 1">
          <a:extLst>
            <a:ext uri="{FF2B5EF4-FFF2-40B4-BE49-F238E27FC236}">
              <a16:creationId xmlns:a16="http://schemas.microsoft.com/office/drawing/2014/main" id="{00000000-0008-0000-1C00-000001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1266" name="Chart 2">
          <a:extLst>
            <a:ext uri="{FF2B5EF4-FFF2-40B4-BE49-F238E27FC236}">
              <a16:creationId xmlns:a16="http://schemas.microsoft.com/office/drawing/2014/main" id="{00000000-0008-0000-1C00-000002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1267" name="Chart 3">
          <a:extLst>
            <a:ext uri="{FF2B5EF4-FFF2-40B4-BE49-F238E27FC236}">
              <a16:creationId xmlns:a16="http://schemas.microsoft.com/office/drawing/2014/main" id="{00000000-0008-0000-1C00-000003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1268" name="Chart 4">
          <a:extLst>
            <a:ext uri="{FF2B5EF4-FFF2-40B4-BE49-F238E27FC236}">
              <a16:creationId xmlns:a16="http://schemas.microsoft.com/office/drawing/2014/main" id="{00000000-0008-0000-1C00-000004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561975</xdr:colOff>
      <xdr:row>0</xdr:row>
      <xdr:rowOff>0</xdr:rowOff>
    </xdr:to>
    <xdr:graphicFrame macro="">
      <xdr:nvGraphicFramePr>
        <xdr:cNvPr id="11269" name="Chart 5">
          <a:extLst>
            <a:ext uri="{FF2B5EF4-FFF2-40B4-BE49-F238E27FC236}">
              <a16:creationId xmlns:a16="http://schemas.microsoft.com/office/drawing/2014/main" id="{00000000-0008-0000-1C00-000005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57150</xdr:colOff>
      <xdr:row>0</xdr:row>
      <xdr:rowOff>0</xdr:rowOff>
    </xdr:from>
    <xdr:to>
      <xdr:col>7</xdr:col>
      <xdr:colOff>552450</xdr:colOff>
      <xdr:row>0</xdr:row>
      <xdr:rowOff>0</xdr:rowOff>
    </xdr:to>
    <xdr:graphicFrame macro="">
      <xdr:nvGraphicFramePr>
        <xdr:cNvPr id="11270" name="Chart 6">
          <a:extLst>
            <a:ext uri="{FF2B5EF4-FFF2-40B4-BE49-F238E27FC236}">
              <a16:creationId xmlns:a16="http://schemas.microsoft.com/office/drawing/2014/main" id="{00000000-0008-0000-1C00-00000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47626</xdr:colOff>
      <xdr:row>11</xdr:row>
      <xdr:rowOff>76201</xdr:rowOff>
    </xdr:from>
    <xdr:to>
      <xdr:col>7</xdr:col>
      <xdr:colOff>800101</xdr:colOff>
      <xdr:row>30</xdr:row>
      <xdr:rowOff>76200</xdr:rowOff>
    </xdr:to>
    <xdr:graphicFrame macro="">
      <xdr:nvGraphicFramePr>
        <xdr:cNvPr id="10" name="Chart 4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47624</xdr:colOff>
      <xdr:row>32</xdr:row>
      <xdr:rowOff>95250</xdr:rowOff>
    </xdr:from>
    <xdr:to>
      <xdr:col>7</xdr:col>
      <xdr:colOff>781050</xdr:colOff>
      <xdr:row>52</xdr:row>
      <xdr:rowOff>95250</xdr:rowOff>
    </xdr:to>
    <xdr:graphicFrame macro="">
      <xdr:nvGraphicFramePr>
        <xdr:cNvPr id="11" name="Chart 5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6</xdr:col>
      <xdr:colOff>619125</xdr:colOff>
      <xdr:row>53</xdr:row>
      <xdr:rowOff>171450</xdr:rowOff>
    </xdr:from>
    <xdr:ext cx="1013459" cy="390860"/>
    <xdr:sp macro="" textlink="">
      <xdr:nvSpPr>
        <xdr:cNvPr id="12" name="Strzałka w górę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/>
      </xdr:nvSpPr>
      <xdr:spPr bwMode="auto">
        <a:xfrm>
          <a:off x="5019675" y="9315450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0.21568</cdr:x>
      <cdr:y>0.7792</cdr:y>
    </cdr:from>
    <cdr:to>
      <cdr:x>0.591</cdr:x>
      <cdr:y>1</cdr:y>
    </cdr:to>
    <cdr:sp macro="" textlink="">
      <cdr:nvSpPr>
        <cdr:cNvPr id="12289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2743" y="650844"/>
          <a:ext cx="2209343" cy="1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0.21568</cdr:x>
      <cdr:y>0.7792</cdr:y>
    </cdr:from>
    <cdr:to>
      <cdr:x>0.591</cdr:x>
      <cdr:y>1</cdr:y>
    </cdr:to>
    <cdr:sp macro="" textlink="">
      <cdr:nvSpPr>
        <cdr:cNvPr id="13313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2743" y="650844"/>
          <a:ext cx="2209343" cy="1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228600</xdr:colOff>
      <xdr:row>68</xdr:row>
      <xdr:rowOff>161924</xdr:rowOff>
    </xdr:from>
    <xdr:ext cx="1013459" cy="504825"/>
    <xdr:sp macro="" textlink="">
      <xdr:nvSpPr>
        <xdr:cNvPr id="3" name="Strzałka w górę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>
          <a:off x="8524875" y="11706224"/>
          <a:ext cx="1013459" cy="504825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4337" name="Chart 1">
          <a:extLst>
            <a:ext uri="{FF2B5EF4-FFF2-40B4-BE49-F238E27FC236}">
              <a16:creationId xmlns:a16="http://schemas.microsoft.com/office/drawing/2014/main" id="{00000000-0008-0000-1D00-000001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314325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14338" name="Tekst 2">
          <a:extLst>
            <a:ext uri="{FF2B5EF4-FFF2-40B4-BE49-F238E27FC236}">
              <a16:creationId xmlns:a16="http://schemas.microsoft.com/office/drawing/2014/main" id="{00000000-0008-0000-1D00-000002380000}"/>
            </a:ext>
          </a:extLst>
        </xdr:cNvPr>
        <xdr:cNvSpPr txBox="1">
          <a:spLocks noChangeArrowheads="1"/>
        </xdr:cNvSpPr>
      </xdr:nvSpPr>
      <xdr:spPr bwMode="auto">
        <a:xfrm>
          <a:off x="314325" y="0"/>
          <a:ext cx="5534025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just" rtl="0">
            <a:defRPr sz="1000"/>
          </a:pPr>
          <a:r>
            <a:rPr lang="pl-PL" sz="1200" b="1" i="0" u="none" strike="noStrike" baseline="0">
              <a:solidFill>
                <a:srgbClr val="000000"/>
              </a:solidFill>
              <a:latin typeface="Arial CE"/>
              <a:cs typeface="Arial CE"/>
            </a:rPr>
            <a:t>Pozostałe wypadki nadzwyczajne zaistniałe w 1997 roku</a:t>
          </a:r>
        </a:p>
      </xdr:txBody>
    </xdr:sp>
    <xdr:clientData/>
  </xdr:twoCellAnchor>
  <xdr:twoCellAnchor>
    <xdr:from>
      <xdr:col>0</xdr:col>
      <xdr:colOff>304800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14339" name="Tekst 3">
          <a:extLst>
            <a:ext uri="{FF2B5EF4-FFF2-40B4-BE49-F238E27FC236}">
              <a16:creationId xmlns:a16="http://schemas.microsoft.com/office/drawing/2014/main" id="{00000000-0008-0000-1D00-000003380000}"/>
            </a:ext>
          </a:extLst>
        </xdr:cNvPr>
        <xdr:cNvSpPr txBox="1">
          <a:spLocks noChangeArrowheads="1"/>
        </xdr:cNvSpPr>
      </xdr:nvSpPr>
      <xdr:spPr bwMode="auto">
        <a:xfrm>
          <a:off x="304800" y="0"/>
          <a:ext cx="554355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just" rtl="0">
            <a:defRPr sz="1000"/>
          </a:pPr>
          <a:r>
            <a:rPr lang="pl-PL" sz="1200" b="1" i="0" u="none" strike="noStrike" baseline="0">
              <a:solidFill>
                <a:srgbClr val="000000"/>
              </a:solidFill>
              <a:latin typeface="Arial CE"/>
              <a:cs typeface="Arial CE"/>
            </a:rPr>
            <a:t>Osadzeni,  którzy dokonali ucieczki,  ujęci i nieujęci w okresie od 01.01.97 r. do 30.04.97 r.</a:t>
          </a:r>
        </a:p>
      </xdr:txBody>
    </xdr:sp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4340" name="Chart 4">
          <a:extLst>
            <a:ext uri="{FF2B5EF4-FFF2-40B4-BE49-F238E27FC236}">
              <a16:creationId xmlns:a16="http://schemas.microsoft.com/office/drawing/2014/main" id="{00000000-0008-0000-1D00-000004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4341" name="Chart 5">
          <a:extLst>
            <a:ext uri="{FF2B5EF4-FFF2-40B4-BE49-F238E27FC236}">
              <a16:creationId xmlns:a16="http://schemas.microsoft.com/office/drawing/2014/main" id="{00000000-0008-0000-1D00-000005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4342" name="Chart 6">
          <a:extLst>
            <a:ext uri="{FF2B5EF4-FFF2-40B4-BE49-F238E27FC236}">
              <a16:creationId xmlns:a16="http://schemas.microsoft.com/office/drawing/2014/main" id="{00000000-0008-0000-1D00-000006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4343" name="Chart 7">
          <a:extLst>
            <a:ext uri="{FF2B5EF4-FFF2-40B4-BE49-F238E27FC236}">
              <a16:creationId xmlns:a16="http://schemas.microsoft.com/office/drawing/2014/main" id="{00000000-0008-0000-1D00-000007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4344" name="Chart 8">
          <a:extLst>
            <a:ext uri="{FF2B5EF4-FFF2-40B4-BE49-F238E27FC236}">
              <a16:creationId xmlns:a16="http://schemas.microsoft.com/office/drawing/2014/main" id="{00000000-0008-0000-1D00-000008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4345" name="Chart 9">
          <a:extLst>
            <a:ext uri="{FF2B5EF4-FFF2-40B4-BE49-F238E27FC236}">
              <a16:creationId xmlns:a16="http://schemas.microsoft.com/office/drawing/2014/main" id="{00000000-0008-0000-1D00-000009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4346" name="Chart 10">
          <a:extLst>
            <a:ext uri="{FF2B5EF4-FFF2-40B4-BE49-F238E27FC236}">
              <a16:creationId xmlns:a16="http://schemas.microsoft.com/office/drawing/2014/main" id="{00000000-0008-0000-1D00-00000A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4347" name="Chart 11">
          <a:extLst>
            <a:ext uri="{FF2B5EF4-FFF2-40B4-BE49-F238E27FC236}">
              <a16:creationId xmlns:a16="http://schemas.microsoft.com/office/drawing/2014/main" id="{00000000-0008-0000-1D00-00000B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4348" name="Chart 12">
          <a:extLst>
            <a:ext uri="{FF2B5EF4-FFF2-40B4-BE49-F238E27FC236}">
              <a16:creationId xmlns:a16="http://schemas.microsoft.com/office/drawing/2014/main" id="{00000000-0008-0000-1D00-00000C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4349" name="Chart 13">
          <a:extLst>
            <a:ext uri="{FF2B5EF4-FFF2-40B4-BE49-F238E27FC236}">
              <a16:creationId xmlns:a16="http://schemas.microsoft.com/office/drawing/2014/main" id="{00000000-0008-0000-1D00-00000D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4352" name="Chart 16">
          <a:extLst>
            <a:ext uri="{FF2B5EF4-FFF2-40B4-BE49-F238E27FC236}">
              <a16:creationId xmlns:a16="http://schemas.microsoft.com/office/drawing/2014/main" id="{00000000-0008-0000-1D00-000010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4353" name="Chart 17">
          <a:extLst>
            <a:ext uri="{FF2B5EF4-FFF2-40B4-BE49-F238E27FC236}">
              <a16:creationId xmlns:a16="http://schemas.microsoft.com/office/drawing/2014/main" id="{00000000-0008-0000-1D00-000011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4354" name="Chart 18">
          <a:extLst>
            <a:ext uri="{FF2B5EF4-FFF2-40B4-BE49-F238E27FC236}">
              <a16:creationId xmlns:a16="http://schemas.microsoft.com/office/drawing/2014/main" id="{00000000-0008-0000-1D00-000012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4355" name="Chart 19">
          <a:extLst>
            <a:ext uri="{FF2B5EF4-FFF2-40B4-BE49-F238E27FC236}">
              <a16:creationId xmlns:a16="http://schemas.microsoft.com/office/drawing/2014/main" id="{00000000-0008-0000-1D00-000013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66675</xdr:colOff>
      <xdr:row>0</xdr:row>
      <xdr:rowOff>0</xdr:rowOff>
    </xdr:from>
    <xdr:to>
      <xdr:col>7</xdr:col>
      <xdr:colOff>695325</xdr:colOff>
      <xdr:row>0</xdr:row>
      <xdr:rowOff>0</xdr:rowOff>
    </xdr:to>
    <xdr:graphicFrame macro="">
      <xdr:nvGraphicFramePr>
        <xdr:cNvPr id="14356" name="Chart 20">
          <a:extLst>
            <a:ext uri="{FF2B5EF4-FFF2-40B4-BE49-F238E27FC236}">
              <a16:creationId xmlns:a16="http://schemas.microsoft.com/office/drawing/2014/main" id="{00000000-0008-0000-1D00-0000143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8</xdr:col>
      <xdr:colOff>600076</xdr:colOff>
      <xdr:row>65</xdr:row>
      <xdr:rowOff>104775</xdr:rowOff>
    </xdr:from>
    <xdr:ext cx="781049" cy="371475"/>
    <xdr:sp macro="" textlink="">
      <xdr:nvSpPr>
        <xdr:cNvPr id="20" name="Strzałka w górę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D00-000014000000}"/>
            </a:ext>
          </a:extLst>
        </xdr:cNvPr>
        <xdr:cNvSpPr/>
      </xdr:nvSpPr>
      <xdr:spPr bwMode="auto">
        <a:xfrm>
          <a:off x="6105526" y="11001375"/>
          <a:ext cx="781049" cy="371475"/>
        </a:xfrm>
        <a:prstGeom prst="upArrow">
          <a:avLst>
            <a:gd name="adj1" fmla="val 50000"/>
            <a:gd name="adj2" fmla="val 50000"/>
          </a:avLst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0.21479</cdr:x>
      <cdr:y>0.7792</cdr:y>
    </cdr:from>
    <cdr:to>
      <cdr:x>0.59761</cdr:x>
      <cdr:y>1</cdr:y>
    </cdr:to>
    <cdr:sp macro="" textlink="">
      <cdr:nvSpPr>
        <cdr:cNvPr id="15361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2949" y="650844"/>
          <a:ext cx="2209733" cy="1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0.21552</cdr:x>
      <cdr:y>0.7792</cdr:y>
    </cdr:from>
    <cdr:to>
      <cdr:x>0.59835</cdr:x>
      <cdr:y>1</cdr:y>
    </cdr:to>
    <cdr:sp macro="" textlink="">
      <cdr:nvSpPr>
        <cdr:cNvPr id="16385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7207" y="650844"/>
          <a:ext cx="2209733" cy="1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0.21552</cdr:x>
      <cdr:y>0.7792</cdr:y>
    </cdr:from>
    <cdr:to>
      <cdr:x>0.59835</cdr:x>
      <cdr:y>1</cdr:y>
    </cdr:to>
    <cdr:sp macro="" textlink="">
      <cdr:nvSpPr>
        <cdr:cNvPr id="17409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7207" y="650844"/>
          <a:ext cx="2209733" cy="1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0.21552</cdr:x>
      <cdr:y>0.7792</cdr:y>
    </cdr:from>
    <cdr:to>
      <cdr:x>0.59835</cdr:x>
      <cdr:y>1</cdr:y>
    </cdr:to>
    <cdr:sp macro="" textlink="">
      <cdr:nvSpPr>
        <cdr:cNvPr id="18433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7207" y="650844"/>
          <a:ext cx="2209733" cy="1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0.21552</cdr:x>
      <cdr:y>0.7792</cdr:y>
    </cdr:from>
    <cdr:to>
      <cdr:x>0.59835</cdr:x>
      <cdr:y>1</cdr:y>
    </cdr:to>
    <cdr:sp macro="" textlink="">
      <cdr:nvSpPr>
        <cdr:cNvPr id="19457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7207" y="650844"/>
          <a:ext cx="2209733" cy="1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0.21552</cdr:x>
      <cdr:y>0.7792</cdr:y>
    </cdr:from>
    <cdr:to>
      <cdr:x>0.59835</cdr:x>
      <cdr:y>1</cdr:y>
    </cdr:to>
    <cdr:sp macro="" textlink="">
      <cdr:nvSpPr>
        <cdr:cNvPr id="20481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7207" y="650844"/>
          <a:ext cx="2209733" cy="1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0.21552</cdr:x>
      <cdr:y>0.7792</cdr:y>
    </cdr:from>
    <cdr:to>
      <cdr:x>0.59835</cdr:x>
      <cdr:y>1</cdr:y>
    </cdr:to>
    <cdr:sp macro="" textlink="">
      <cdr:nvSpPr>
        <cdr:cNvPr id="21505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7207" y="650844"/>
          <a:ext cx="2209733" cy="1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0.21552</cdr:x>
      <cdr:y>0.7792</cdr:y>
    </cdr:from>
    <cdr:to>
      <cdr:x>0.59835</cdr:x>
      <cdr:y>1</cdr:y>
    </cdr:to>
    <cdr:sp macro="" textlink="">
      <cdr:nvSpPr>
        <cdr:cNvPr id="22529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7207" y="650844"/>
          <a:ext cx="2209733" cy="1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0.21552</cdr:x>
      <cdr:y>0.7792</cdr:y>
    </cdr:from>
    <cdr:to>
      <cdr:x>0.59835</cdr:x>
      <cdr:y>1</cdr:y>
    </cdr:to>
    <cdr:sp macro="" textlink="">
      <cdr:nvSpPr>
        <cdr:cNvPr id="23553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7207" y="650844"/>
          <a:ext cx="2209733" cy="1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276225</xdr:colOff>
      <xdr:row>67</xdr:row>
      <xdr:rowOff>76200</xdr:rowOff>
    </xdr:from>
    <xdr:ext cx="1013459" cy="390860"/>
    <xdr:sp macro="" textlink="">
      <xdr:nvSpPr>
        <xdr:cNvPr id="3" name="Strzałka w górę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 bwMode="auto">
        <a:xfrm>
          <a:off x="8582025" y="10925175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0.21552</cdr:x>
      <cdr:y>0.7792</cdr:y>
    </cdr:from>
    <cdr:to>
      <cdr:x>0.59835</cdr:x>
      <cdr:y>1</cdr:y>
    </cdr:to>
    <cdr:sp macro="" textlink="">
      <cdr:nvSpPr>
        <cdr:cNvPr id="24577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7207" y="650844"/>
          <a:ext cx="2209733" cy="1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0.21552</cdr:x>
      <cdr:y>0.7792</cdr:y>
    </cdr:from>
    <cdr:to>
      <cdr:x>0.59835</cdr:x>
      <cdr:y>1</cdr:y>
    </cdr:to>
    <cdr:sp macro="" textlink="">
      <cdr:nvSpPr>
        <cdr:cNvPr id="25601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7207" y="650844"/>
          <a:ext cx="2209733" cy="1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0.21552</cdr:x>
      <cdr:y>0.93506</cdr:y>
    </cdr:from>
    <cdr:to>
      <cdr:x>0.21552</cdr:x>
      <cdr:y>0.93506</cdr:y>
    </cdr:to>
    <cdr:sp macro="" textlink="">
      <cdr:nvSpPr>
        <cdr:cNvPr id="29697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7207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0.21552</cdr:x>
      <cdr:y>0.93506</cdr:y>
    </cdr:from>
    <cdr:to>
      <cdr:x>0.21552</cdr:x>
      <cdr:y>0.93506</cdr:y>
    </cdr:to>
    <cdr:sp macro="" textlink="">
      <cdr:nvSpPr>
        <cdr:cNvPr id="30721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7207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0.21552</cdr:x>
      <cdr:y>0.93506</cdr:y>
    </cdr:from>
    <cdr:to>
      <cdr:x>0.21552</cdr:x>
      <cdr:y>0.93506</cdr:y>
    </cdr:to>
    <cdr:sp macro="" textlink="">
      <cdr:nvSpPr>
        <cdr:cNvPr id="31745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7207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0.21552</cdr:x>
      <cdr:y>0.93506</cdr:y>
    </cdr:from>
    <cdr:to>
      <cdr:x>0.21552</cdr:x>
      <cdr:y>0.93506</cdr:y>
    </cdr:to>
    <cdr:sp macro="" textlink="">
      <cdr:nvSpPr>
        <cdr:cNvPr id="33793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7207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0.21552</cdr:x>
      <cdr:y>0.93506</cdr:y>
    </cdr:from>
    <cdr:to>
      <cdr:x>0.21552</cdr:x>
      <cdr:y>0.93506</cdr:y>
    </cdr:to>
    <cdr:sp macro="" textlink="">
      <cdr:nvSpPr>
        <cdr:cNvPr id="34817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47207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704850</xdr:colOff>
      <xdr:row>41</xdr:row>
      <xdr:rowOff>76200</xdr:rowOff>
    </xdr:from>
    <xdr:ext cx="1013459" cy="390860"/>
    <xdr:sp macro="" textlink="">
      <xdr:nvSpPr>
        <xdr:cNvPr id="2" name="Strzałka w górę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 bwMode="auto">
        <a:xfrm>
          <a:off x="5934075" y="9734550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0</xdr:rowOff>
    </xdr:from>
    <xdr:to>
      <xdr:col>8</xdr:col>
      <xdr:colOff>0</xdr:colOff>
      <xdr:row>0</xdr:row>
      <xdr:rowOff>0</xdr:rowOff>
    </xdr:to>
    <xdr:graphicFrame macro="">
      <xdr:nvGraphicFramePr>
        <xdr:cNvPr id="32769" name="Chart 1">
          <a:extLst>
            <a:ext uri="{FF2B5EF4-FFF2-40B4-BE49-F238E27FC236}">
              <a16:creationId xmlns:a16="http://schemas.microsoft.com/office/drawing/2014/main" id="{00000000-0008-0000-1F00-000001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0</xdr:row>
      <xdr:rowOff>0</xdr:rowOff>
    </xdr:from>
    <xdr:to>
      <xdr:col>8</xdr:col>
      <xdr:colOff>0</xdr:colOff>
      <xdr:row>0</xdr:row>
      <xdr:rowOff>0</xdr:rowOff>
    </xdr:to>
    <xdr:graphicFrame macro="">
      <xdr:nvGraphicFramePr>
        <xdr:cNvPr id="32770" name="Chart 2">
          <a:extLst>
            <a:ext uri="{FF2B5EF4-FFF2-40B4-BE49-F238E27FC236}">
              <a16:creationId xmlns:a16="http://schemas.microsoft.com/office/drawing/2014/main" id="{00000000-0008-0000-1F00-000002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0</xdr:row>
      <xdr:rowOff>0</xdr:rowOff>
    </xdr:from>
    <xdr:to>
      <xdr:col>7</xdr:col>
      <xdr:colOff>704850</xdr:colOff>
      <xdr:row>0</xdr:row>
      <xdr:rowOff>0</xdr:rowOff>
    </xdr:to>
    <xdr:graphicFrame macro="">
      <xdr:nvGraphicFramePr>
        <xdr:cNvPr id="32771" name="Chart 3">
          <a:extLst>
            <a:ext uri="{FF2B5EF4-FFF2-40B4-BE49-F238E27FC236}">
              <a16:creationId xmlns:a16="http://schemas.microsoft.com/office/drawing/2014/main" id="{00000000-0008-0000-1F00-000003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0</xdr:row>
      <xdr:rowOff>0</xdr:rowOff>
    </xdr:from>
    <xdr:to>
      <xdr:col>7</xdr:col>
      <xdr:colOff>704850</xdr:colOff>
      <xdr:row>0</xdr:row>
      <xdr:rowOff>0</xdr:rowOff>
    </xdr:to>
    <xdr:graphicFrame macro="">
      <xdr:nvGraphicFramePr>
        <xdr:cNvPr id="32772" name="Chart 4">
          <a:extLst>
            <a:ext uri="{FF2B5EF4-FFF2-40B4-BE49-F238E27FC236}">
              <a16:creationId xmlns:a16="http://schemas.microsoft.com/office/drawing/2014/main" id="{00000000-0008-0000-1F00-000004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76200</xdr:colOff>
      <xdr:row>0</xdr:row>
      <xdr:rowOff>0</xdr:rowOff>
    </xdr:from>
    <xdr:to>
      <xdr:col>7</xdr:col>
      <xdr:colOff>704850</xdr:colOff>
      <xdr:row>0</xdr:row>
      <xdr:rowOff>0</xdr:rowOff>
    </xdr:to>
    <xdr:graphicFrame macro="">
      <xdr:nvGraphicFramePr>
        <xdr:cNvPr id="32773" name="Chart 5">
          <a:extLst>
            <a:ext uri="{FF2B5EF4-FFF2-40B4-BE49-F238E27FC236}">
              <a16:creationId xmlns:a16="http://schemas.microsoft.com/office/drawing/2014/main" id="{00000000-0008-0000-1F00-000005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76200</xdr:colOff>
      <xdr:row>0</xdr:row>
      <xdr:rowOff>0</xdr:rowOff>
    </xdr:from>
    <xdr:to>
      <xdr:col>7</xdr:col>
      <xdr:colOff>704850</xdr:colOff>
      <xdr:row>0</xdr:row>
      <xdr:rowOff>0</xdr:rowOff>
    </xdr:to>
    <xdr:graphicFrame macro="">
      <xdr:nvGraphicFramePr>
        <xdr:cNvPr id="32774" name="Chart 6">
          <a:extLst>
            <a:ext uri="{FF2B5EF4-FFF2-40B4-BE49-F238E27FC236}">
              <a16:creationId xmlns:a16="http://schemas.microsoft.com/office/drawing/2014/main" id="{00000000-0008-0000-1F00-000006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76200</xdr:colOff>
      <xdr:row>0</xdr:row>
      <xdr:rowOff>0</xdr:rowOff>
    </xdr:from>
    <xdr:to>
      <xdr:col>7</xdr:col>
      <xdr:colOff>704850</xdr:colOff>
      <xdr:row>0</xdr:row>
      <xdr:rowOff>0</xdr:rowOff>
    </xdr:to>
    <xdr:graphicFrame macro="">
      <xdr:nvGraphicFramePr>
        <xdr:cNvPr id="32775" name="Chart 7">
          <a:extLst>
            <a:ext uri="{FF2B5EF4-FFF2-40B4-BE49-F238E27FC236}">
              <a16:creationId xmlns:a16="http://schemas.microsoft.com/office/drawing/2014/main" id="{00000000-0008-0000-1F00-000007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76200</xdr:colOff>
      <xdr:row>0</xdr:row>
      <xdr:rowOff>0</xdr:rowOff>
    </xdr:from>
    <xdr:to>
      <xdr:col>7</xdr:col>
      <xdr:colOff>704850</xdr:colOff>
      <xdr:row>0</xdr:row>
      <xdr:rowOff>0</xdr:rowOff>
    </xdr:to>
    <xdr:graphicFrame macro="">
      <xdr:nvGraphicFramePr>
        <xdr:cNvPr id="32776" name="Chart 8">
          <a:extLst>
            <a:ext uri="{FF2B5EF4-FFF2-40B4-BE49-F238E27FC236}">
              <a16:creationId xmlns:a16="http://schemas.microsoft.com/office/drawing/2014/main" id="{00000000-0008-0000-1F00-0000088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8</xdr:col>
      <xdr:colOff>0</xdr:colOff>
      <xdr:row>34</xdr:row>
      <xdr:rowOff>142875</xdr:rowOff>
    </xdr:from>
    <xdr:ext cx="184731" cy="264560"/>
    <xdr:sp macro="" textlink="">
      <xdr:nvSpPr>
        <xdr:cNvPr id="13" name="pole tekstowe 12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SpPr txBox="1"/>
      </xdr:nvSpPr>
      <xdr:spPr>
        <a:xfrm>
          <a:off x="7543800" y="7210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l-PL" sz="1100"/>
        </a:p>
      </xdr:txBody>
    </xdr:sp>
    <xdr:clientData/>
  </xdr:oneCellAnchor>
  <xdr:oneCellAnchor>
    <xdr:from>
      <xdr:col>6</xdr:col>
      <xdr:colOff>219075</xdr:colOff>
      <xdr:row>59</xdr:row>
      <xdr:rowOff>76200</xdr:rowOff>
    </xdr:from>
    <xdr:ext cx="1013459" cy="390860"/>
    <xdr:sp macro="" textlink="">
      <xdr:nvSpPr>
        <xdr:cNvPr id="12" name="Strzałka w górę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SpPr/>
      </xdr:nvSpPr>
      <xdr:spPr bwMode="auto">
        <a:xfrm>
          <a:off x="5086350" y="10915650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  <xdr:twoCellAnchor>
    <xdr:from>
      <xdr:col>0</xdr:col>
      <xdr:colOff>0</xdr:colOff>
      <xdr:row>38</xdr:row>
      <xdr:rowOff>0</xdr:rowOff>
    </xdr:from>
    <xdr:to>
      <xdr:col>7</xdr:col>
      <xdr:colOff>690112</xdr:colOff>
      <xdr:row>55</xdr:row>
      <xdr:rowOff>94891</xdr:rowOff>
    </xdr:to>
    <xdr:graphicFrame macro="">
      <xdr:nvGraphicFramePr>
        <xdr:cNvPr id="14" name="Chart 2">
          <a:extLst>
            <a:ext uri="{FF2B5EF4-FFF2-40B4-BE49-F238E27FC236}">
              <a16:creationId xmlns:a16="http://schemas.microsoft.com/office/drawing/2014/main" id="{760AFC40-D884-42EF-994D-642C0E480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0.21556</cdr:x>
      <cdr:y>0.93506</cdr:y>
    </cdr:from>
    <cdr:to>
      <cdr:x>0.21556</cdr:x>
      <cdr:y>0.93506</cdr:y>
    </cdr:to>
    <cdr:sp macro="" textlink="">
      <cdr:nvSpPr>
        <cdr:cNvPr id="40961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7170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65</xdr:row>
      <xdr:rowOff>0</xdr:rowOff>
    </xdr:from>
    <xdr:ext cx="1013459" cy="390860"/>
    <xdr:sp macro="" textlink="">
      <xdr:nvSpPr>
        <xdr:cNvPr id="3" name="Strzałka w górę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 bwMode="auto">
        <a:xfrm>
          <a:off x="8286750" y="12468225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0.21556</cdr:x>
      <cdr:y>0.93506</cdr:y>
    </cdr:from>
    <cdr:to>
      <cdr:x>0.21556</cdr:x>
      <cdr:y>0.93506</cdr:y>
    </cdr:to>
    <cdr:sp macro="" textlink="">
      <cdr:nvSpPr>
        <cdr:cNvPr id="41985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7170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0.21556</cdr:x>
      <cdr:y>0.93506</cdr:y>
    </cdr:from>
    <cdr:to>
      <cdr:x>0.21556</cdr:x>
      <cdr:y>0.93506</cdr:y>
    </cdr:to>
    <cdr:sp macro="" textlink="">
      <cdr:nvSpPr>
        <cdr:cNvPr id="43009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7170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0.21556</cdr:x>
      <cdr:y>0.93506</cdr:y>
    </cdr:from>
    <cdr:to>
      <cdr:x>0.21556</cdr:x>
      <cdr:y>0.93506</cdr:y>
    </cdr:to>
    <cdr:sp macro="" textlink="">
      <cdr:nvSpPr>
        <cdr:cNvPr id="44033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7170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0.21556</cdr:x>
      <cdr:y>0.93506</cdr:y>
    </cdr:from>
    <cdr:to>
      <cdr:x>0.21556</cdr:x>
      <cdr:y>0.93506</cdr:y>
    </cdr:to>
    <cdr:sp macro="" textlink="">
      <cdr:nvSpPr>
        <cdr:cNvPr id="48129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7170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0.21556</cdr:x>
      <cdr:y>0.93506</cdr:y>
    </cdr:from>
    <cdr:to>
      <cdr:x>0.21556</cdr:x>
      <cdr:y>0.93506</cdr:y>
    </cdr:to>
    <cdr:sp macro="" textlink="">
      <cdr:nvSpPr>
        <cdr:cNvPr id="49153" name="Teks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7170" y="6889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0</xdr:rowOff>
    </xdr:from>
    <xdr:to>
      <xdr:col>10</xdr:col>
      <xdr:colOff>495300</xdr:colOff>
      <xdr:row>0</xdr:row>
      <xdr:rowOff>0</xdr:rowOff>
    </xdr:to>
    <xdr:graphicFrame macro="">
      <xdr:nvGraphicFramePr>
        <xdr:cNvPr id="35841" name="Chart 1">
          <a:extLst>
            <a:ext uri="{FF2B5EF4-FFF2-40B4-BE49-F238E27FC236}">
              <a16:creationId xmlns:a16="http://schemas.microsoft.com/office/drawing/2014/main" id="{00000000-0008-0000-2000-0000018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0</xdr:row>
      <xdr:rowOff>0</xdr:rowOff>
    </xdr:from>
    <xdr:to>
      <xdr:col>10</xdr:col>
      <xdr:colOff>495300</xdr:colOff>
      <xdr:row>0</xdr:row>
      <xdr:rowOff>0</xdr:rowOff>
    </xdr:to>
    <xdr:graphicFrame macro="">
      <xdr:nvGraphicFramePr>
        <xdr:cNvPr id="35842" name="Chart 2">
          <a:extLst>
            <a:ext uri="{FF2B5EF4-FFF2-40B4-BE49-F238E27FC236}">
              <a16:creationId xmlns:a16="http://schemas.microsoft.com/office/drawing/2014/main" id="{00000000-0008-0000-2000-0000028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9</xdr:col>
      <xdr:colOff>104775</xdr:colOff>
      <xdr:row>44</xdr:row>
      <xdr:rowOff>104775</xdr:rowOff>
    </xdr:from>
    <xdr:ext cx="1013459" cy="390860"/>
    <xdr:sp macro="" textlink="">
      <xdr:nvSpPr>
        <xdr:cNvPr id="4" name="Strzałka w górę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 bwMode="auto">
        <a:xfrm>
          <a:off x="5591175" y="9820275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325827</xdr:colOff>
      <xdr:row>81</xdr:row>
      <xdr:rowOff>33070</xdr:rowOff>
    </xdr:from>
    <xdr:ext cx="885825" cy="342900"/>
    <xdr:sp macro="" textlink="">
      <xdr:nvSpPr>
        <xdr:cNvPr id="3" name="Strzałka w górę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 bwMode="auto">
        <a:xfrm>
          <a:off x="5993382" y="14361545"/>
          <a:ext cx="885825" cy="342900"/>
        </a:xfrm>
        <a:prstGeom prst="upArrow">
          <a:avLst>
            <a:gd name="adj1" fmla="val 50000"/>
            <a:gd name="adj2" fmla="val 45455"/>
          </a:avLst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274966</xdr:colOff>
      <xdr:row>64</xdr:row>
      <xdr:rowOff>63443</xdr:rowOff>
    </xdr:from>
    <xdr:ext cx="1013459" cy="390860"/>
    <xdr:sp macro="" textlink="">
      <xdr:nvSpPr>
        <xdr:cNvPr id="4" name="Strzałka w górę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/>
      </xdr:nvSpPr>
      <xdr:spPr bwMode="auto">
        <a:xfrm>
          <a:off x="5942521" y="11234651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34</xdr:row>
      <xdr:rowOff>0</xdr:rowOff>
    </xdr:from>
    <xdr:ext cx="1013459" cy="390860"/>
    <xdr:sp macro="" textlink="">
      <xdr:nvSpPr>
        <xdr:cNvPr id="2" name="Strzałka w górę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 bwMode="auto">
        <a:xfrm>
          <a:off x="5486400" y="6810375"/>
          <a:ext cx="1013459" cy="390860"/>
        </a:xfrm>
        <a:prstGeom prst="upArrow">
          <a:avLst/>
        </a:prstGeom>
        <a:solidFill>
          <a:schemeClr val="accent3">
            <a:lumMod val="60000"/>
            <a:lumOff val="4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  <xdr:twoCellAnchor editAs="oneCell">
    <xdr:from>
      <xdr:col>6</xdr:col>
      <xdr:colOff>581025</xdr:colOff>
      <xdr:row>28</xdr:row>
      <xdr:rowOff>38100</xdr:rowOff>
    </xdr:from>
    <xdr:to>
      <xdr:col>10</xdr:col>
      <xdr:colOff>270428</xdr:colOff>
      <xdr:row>32</xdr:row>
      <xdr:rowOff>62739</xdr:rowOff>
    </xdr:to>
    <xdr:pic>
      <xdr:nvPicPr>
        <xdr:cNvPr id="4" name="Obraz 3" descr="podpis.png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38625" y="5676900"/>
          <a:ext cx="2127803" cy="7961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38100</xdr:colOff>
      <xdr:row>47</xdr:row>
      <xdr:rowOff>85725</xdr:rowOff>
    </xdr:from>
    <xdr:ext cx="1013459" cy="390860"/>
    <xdr:sp macro="" textlink="">
      <xdr:nvSpPr>
        <xdr:cNvPr id="3" name="Strzałka w górę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 bwMode="auto">
        <a:xfrm>
          <a:off x="8305800" y="7696200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771525</xdr:colOff>
      <xdr:row>65</xdr:row>
      <xdr:rowOff>123825</xdr:rowOff>
    </xdr:from>
    <xdr:ext cx="790575" cy="447674"/>
    <xdr:sp macro="" textlink="">
      <xdr:nvSpPr>
        <xdr:cNvPr id="5" name="Strzałka w górę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 bwMode="auto">
        <a:xfrm>
          <a:off x="6991350" y="12268200"/>
          <a:ext cx="790575" cy="447674"/>
        </a:xfrm>
        <a:prstGeom prst="upArrow">
          <a:avLst>
            <a:gd name="adj1" fmla="val 50000"/>
            <a:gd name="adj2" fmla="val 50000"/>
          </a:avLst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  <xdr:twoCellAnchor editAs="oneCell">
    <xdr:from>
      <xdr:col>1</xdr:col>
      <xdr:colOff>1</xdr:colOff>
      <xdr:row>24</xdr:row>
      <xdr:rowOff>0</xdr:rowOff>
    </xdr:from>
    <xdr:to>
      <xdr:col>9</xdr:col>
      <xdr:colOff>707367</xdr:colOff>
      <xdr:row>64</xdr:row>
      <xdr:rowOff>87558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C4C5DB24-8E26-42A2-ABE4-5E4F50C8D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299" y="5037826"/>
          <a:ext cx="7737894" cy="7351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1314450</xdr:colOff>
      <xdr:row>40</xdr:row>
      <xdr:rowOff>152400</xdr:rowOff>
    </xdr:from>
    <xdr:ext cx="1013459" cy="390860"/>
    <xdr:sp macro="" textlink="">
      <xdr:nvSpPr>
        <xdr:cNvPr id="3" name="Strzałka w górę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 bwMode="auto">
        <a:xfrm>
          <a:off x="5153025" y="9563100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1247775</xdr:colOff>
      <xdr:row>42</xdr:row>
      <xdr:rowOff>133350</xdr:rowOff>
    </xdr:from>
    <xdr:ext cx="1013459" cy="390860"/>
    <xdr:sp macro="" textlink="">
      <xdr:nvSpPr>
        <xdr:cNvPr id="3" name="Strzałka w górę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 bwMode="auto">
        <a:xfrm>
          <a:off x="5086350" y="9420225"/>
          <a:ext cx="1013459" cy="390860"/>
        </a:xfrm>
        <a:prstGeom prst="upArrow">
          <a:avLst/>
        </a:prstGeom>
        <a:solidFill>
          <a:schemeClr val="tx2">
            <a:lumMod val="40000"/>
            <a:lumOff val="60000"/>
          </a:schemeClr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t" anchorCtr="0" upright="1">
          <a:noAutofit/>
        </a:bodyPr>
        <a:lstStyle/>
        <a:p>
          <a:pPr algn="ctr"/>
          <a:r>
            <a:rPr lang="pl-PL" sz="800"/>
            <a:t>Powrót do spisu treści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001095mmil/Documents/Statystyka/MIESI&#260;C-informacje/informacja/Nowa%2020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001095mmil\Desktop\2021.12.31\A_Inne\BO-12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ytuł"/>
      <sheetName val="spis"/>
      <sheetName val="Arkusz1"/>
      <sheetName val="Arkusz2"/>
      <sheetName val="Arkusz3-11"/>
      <sheetName val="Arkusz12"/>
      <sheetName val="Arkusz13-16"/>
      <sheetName val="Arkusz 17"/>
      <sheetName val="Arkusz 18"/>
      <sheetName val="Arkusz 19"/>
      <sheetName val="Arkusz 20"/>
      <sheetName val="Arkusz 21"/>
      <sheetName val="Arkusz22"/>
      <sheetName val="Arkusz23"/>
      <sheetName val="Arkusz24"/>
      <sheetName val="Arkusz3"/>
      <sheetName val="Arkusz25"/>
      <sheetName val="Arkusz26"/>
      <sheetName val="Arkusz27"/>
      <sheetName val="Arkusz28"/>
      <sheetName val="Arkusz29"/>
      <sheetName val="Arkusz30"/>
      <sheetName val="Arkusz31"/>
      <sheetName val="Arkusz32"/>
      <sheetName val="Arkusz4"/>
    </sheetNames>
    <sheetDataSet>
      <sheetData sheetId="0"/>
      <sheetData sheetId="1"/>
      <sheetData sheetId="2">
        <row r="56">
          <cell r="A56" t="str">
            <v>TA</v>
          </cell>
          <cell r="B56">
            <v>8495</v>
          </cell>
          <cell r="C56" t="str">
            <v>TA</v>
          </cell>
          <cell r="D56">
            <v>479</v>
          </cell>
        </row>
        <row r="57">
          <cell r="A57" t="str">
            <v>SK</v>
          </cell>
          <cell r="B57">
            <v>62644</v>
          </cell>
          <cell r="C57" t="str">
            <v>SK</v>
          </cell>
          <cell r="D57">
            <v>2847</v>
          </cell>
        </row>
        <row r="58">
          <cell r="A58" t="str">
            <v>UK</v>
          </cell>
          <cell r="B58">
            <v>735</v>
          </cell>
          <cell r="C58" t="str">
            <v>UK</v>
          </cell>
          <cell r="D58">
            <v>56</v>
          </cell>
        </row>
      </sheetData>
      <sheetData sheetId="3">
        <row r="58">
          <cell r="C58" t="str">
            <v>Ewidencyjna liczba osadzonych</v>
          </cell>
        </row>
        <row r="59">
          <cell r="B59">
            <v>12</v>
          </cell>
          <cell r="C59">
            <v>67894</v>
          </cell>
        </row>
        <row r="60">
          <cell r="B60">
            <v>1</v>
          </cell>
          <cell r="C60">
            <v>68852</v>
          </cell>
        </row>
        <row r="61">
          <cell r="B61">
            <v>2</v>
          </cell>
          <cell r="C61">
            <v>70117</v>
          </cell>
        </row>
        <row r="62">
          <cell r="B62">
            <v>3</v>
          </cell>
          <cell r="C62">
            <v>71297</v>
          </cell>
        </row>
        <row r="63">
          <cell r="B63">
            <v>4</v>
          </cell>
          <cell r="C63">
            <v>71258</v>
          </cell>
        </row>
        <row r="64">
          <cell r="B64">
            <v>5</v>
          </cell>
          <cell r="C64">
            <v>71375</v>
          </cell>
        </row>
        <row r="65">
          <cell r="B65">
            <v>6</v>
          </cell>
          <cell r="C65">
            <v>71640</v>
          </cell>
        </row>
        <row r="66">
          <cell r="B66">
            <v>7</v>
          </cell>
          <cell r="C66">
            <v>71960</v>
          </cell>
        </row>
        <row r="67">
          <cell r="B67">
            <v>8</v>
          </cell>
          <cell r="C67">
            <v>71907</v>
          </cell>
        </row>
        <row r="68">
          <cell r="B68">
            <v>9</v>
          </cell>
          <cell r="C68">
            <v>71291</v>
          </cell>
        </row>
        <row r="69">
          <cell r="B69">
            <v>10</v>
          </cell>
          <cell r="C69">
            <v>71391</v>
          </cell>
        </row>
        <row r="70">
          <cell r="B70">
            <v>11</v>
          </cell>
          <cell r="C70">
            <v>71546</v>
          </cell>
        </row>
        <row r="71">
          <cell r="B71">
            <v>12</v>
          </cell>
          <cell r="C71">
            <v>71874</v>
          </cell>
        </row>
      </sheetData>
      <sheetData sheetId="4"/>
      <sheetData sheetId="5"/>
      <sheetData sheetId="6"/>
      <sheetData sheetId="7">
        <row r="48">
          <cell r="C48" t="str">
            <v>Przybyli</v>
          </cell>
          <cell r="D48" t="str">
            <v>Ubyli</v>
          </cell>
        </row>
        <row r="49">
          <cell r="B49">
            <v>12</v>
          </cell>
          <cell r="C49">
            <v>6732</v>
          </cell>
          <cell r="D49">
            <v>7016</v>
          </cell>
        </row>
        <row r="50">
          <cell r="B50">
            <v>1</v>
          </cell>
          <cell r="C50">
            <v>7020</v>
          </cell>
          <cell r="D50">
            <v>6060</v>
          </cell>
        </row>
        <row r="51">
          <cell r="B51">
            <v>2</v>
          </cell>
          <cell r="C51">
            <v>7562</v>
          </cell>
          <cell r="D51">
            <v>6269</v>
          </cell>
        </row>
        <row r="52">
          <cell r="B52">
            <v>3</v>
          </cell>
          <cell r="C52">
            <v>8335</v>
          </cell>
          <cell r="D52">
            <v>7150</v>
          </cell>
        </row>
        <row r="53">
          <cell r="B53">
            <v>4</v>
          </cell>
          <cell r="C53">
            <v>7055</v>
          </cell>
          <cell r="D53">
            <v>7088</v>
          </cell>
        </row>
        <row r="54">
          <cell r="B54">
            <v>5</v>
          </cell>
          <cell r="C54">
            <v>6994</v>
          </cell>
          <cell r="D54">
            <v>6882</v>
          </cell>
        </row>
        <row r="55">
          <cell r="B55">
            <v>6</v>
          </cell>
          <cell r="C55">
            <v>7291</v>
          </cell>
          <cell r="D55">
            <v>7026</v>
          </cell>
        </row>
        <row r="56">
          <cell r="B56">
            <v>7</v>
          </cell>
          <cell r="C56">
            <v>7317</v>
          </cell>
          <cell r="D56">
            <v>6987</v>
          </cell>
        </row>
        <row r="57">
          <cell r="B57">
            <v>8</v>
          </cell>
          <cell r="C57">
            <v>6654</v>
          </cell>
          <cell r="D57">
            <v>6703</v>
          </cell>
        </row>
        <row r="58">
          <cell r="B58">
            <v>9</v>
          </cell>
          <cell r="C58">
            <v>6311</v>
          </cell>
          <cell r="D58">
            <v>6925</v>
          </cell>
        </row>
        <row r="59">
          <cell r="B59">
            <v>10</v>
          </cell>
          <cell r="C59">
            <v>7180</v>
          </cell>
          <cell r="D59">
            <v>7078</v>
          </cell>
        </row>
        <row r="60">
          <cell r="B60">
            <v>11</v>
          </cell>
          <cell r="C60">
            <v>6774</v>
          </cell>
          <cell r="D60">
            <v>6612</v>
          </cell>
        </row>
        <row r="61">
          <cell r="B61">
            <v>12</v>
          </cell>
          <cell r="C61">
            <v>7642</v>
          </cell>
          <cell r="D61">
            <v>7311</v>
          </cell>
        </row>
      </sheetData>
      <sheetData sheetId="8">
        <row r="53">
          <cell r="A53">
            <v>12</v>
          </cell>
          <cell r="B53">
            <v>6499</v>
          </cell>
        </row>
        <row r="54">
          <cell r="A54">
            <v>1</v>
          </cell>
          <cell r="B54">
            <v>7100</v>
          </cell>
        </row>
        <row r="55">
          <cell r="A55">
            <v>2</v>
          </cell>
          <cell r="B55">
            <v>8028</v>
          </cell>
        </row>
        <row r="56">
          <cell r="A56">
            <v>3</v>
          </cell>
          <cell r="B56">
            <v>10036</v>
          </cell>
        </row>
        <row r="57">
          <cell r="A57">
            <v>4</v>
          </cell>
          <cell r="B57">
            <v>7967</v>
          </cell>
        </row>
        <row r="58">
          <cell r="A58">
            <v>5</v>
          </cell>
          <cell r="B58">
            <v>7491</v>
          </cell>
        </row>
        <row r="59">
          <cell r="A59">
            <v>6</v>
          </cell>
          <cell r="B59">
            <v>7798</v>
          </cell>
        </row>
        <row r="60">
          <cell r="A60">
            <v>7</v>
          </cell>
          <cell r="B60">
            <v>8531</v>
          </cell>
        </row>
        <row r="61">
          <cell r="A61">
            <v>8</v>
          </cell>
          <cell r="B61">
            <v>8280</v>
          </cell>
        </row>
        <row r="62">
          <cell r="A62">
            <v>9</v>
          </cell>
          <cell r="B62">
            <v>8235</v>
          </cell>
        </row>
        <row r="63">
          <cell r="A63">
            <v>10</v>
          </cell>
          <cell r="B63">
            <v>7981</v>
          </cell>
        </row>
        <row r="64">
          <cell r="A64">
            <v>11</v>
          </cell>
          <cell r="B64">
            <v>8330</v>
          </cell>
        </row>
        <row r="65">
          <cell r="A65">
            <v>12</v>
          </cell>
          <cell r="B65">
            <v>8427</v>
          </cell>
        </row>
      </sheetData>
      <sheetData sheetId="9">
        <row r="7">
          <cell r="L7" t="str">
            <v>mężczyźni młodociani</v>
          </cell>
          <cell r="M7">
            <v>979</v>
          </cell>
        </row>
        <row r="8">
          <cell r="L8" t="str">
            <v>mężczyźni dorośli</v>
          </cell>
          <cell r="M8">
            <v>67513</v>
          </cell>
        </row>
        <row r="9">
          <cell r="L9" t="str">
            <v>kobiety młodociane</v>
          </cell>
          <cell r="M9">
            <v>42</v>
          </cell>
        </row>
        <row r="10">
          <cell r="L10" t="str">
            <v>kobiety dorosłe</v>
          </cell>
          <cell r="M10">
            <v>3340</v>
          </cell>
        </row>
      </sheetData>
      <sheetData sheetId="10">
        <row r="36">
          <cell r="I36" t="str">
            <v>zwykły</v>
          </cell>
          <cell r="J36">
            <v>29628</v>
          </cell>
        </row>
        <row r="37">
          <cell r="I37" t="str">
            <v>programowany</v>
          </cell>
          <cell r="J37">
            <v>27136</v>
          </cell>
        </row>
        <row r="38">
          <cell r="I38" t="str">
            <v>terapeutyczny</v>
          </cell>
          <cell r="J38">
            <v>4971</v>
          </cell>
        </row>
        <row r="39">
          <cell r="I39" t="str">
            <v>inni</v>
          </cell>
          <cell r="J39">
            <v>1644</v>
          </cell>
        </row>
      </sheetData>
      <sheetData sheetId="11"/>
      <sheetData sheetId="12">
        <row r="27">
          <cell r="J27" t="str">
            <v>M</v>
          </cell>
          <cell r="K27">
            <v>599</v>
          </cell>
        </row>
        <row r="28">
          <cell r="J28" t="str">
            <v>P</v>
          </cell>
          <cell r="K28">
            <v>24134</v>
          </cell>
        </row>
        <row r="29">
          <cell r="J29" t="str">
            <v>R</v>
          </cell>
          <cell r="K29">
            <v>37002</v>
          </cell>
        </row>
        <row r="30">
          <cell r="J30" t="str">
            <v>Inni*</v>
          </cell>
          <cell r="K30">
            <v>1644</v>
          </cell>
        </row>
      </sheetData>
      <sheetData sheetId="13">
        <row r="4">
          <cell r="M4" t="str">
            <v>zwolnieni na skutek ukończenia kary</v>
          </cell>
          <cell r="N4" t="str">
            <v>zwolnieni warunkowo</v>
          </cell>
        </row>
        <row r="5">
          <cell r="L5">
            <v>12</v>
          </cell>
          <cell r="M5">
            <v>3036</v>
          </cell>
          <cell r="N5">
            <v>473</v>
          </cell>
        </row>
        <row r="6">
          <cell r="L6">
            <v>1</v>
          </cell>
          <cell r="M6">
            <v>2931</v>
          </cell>
          <cell r="N6">
            <v>360</v>
          </cell>
        </row>
        <row r="7">
          <cell r="L7">
            <v>2</v>
          </cell>
          <cell r="M7">
            <v>2759</v>
          </cell>
          <cell r="N7">
            <v>413</v>
          </cell>
        </row>
        <row r="8">
          <cell r="L8">
            <v>3</v>
          </cell>
          <cell r="M8">
            <v>3013</v>
          </cell>
          <cell r="N8">
            <v>424</v>
          </cell>
        </row>
        <row r="9">
          <cell r="L9">
            <v>4</v>
          </cell>
          <cell r="M9">
            <v>3110</v>
          </cell>
          <cell r="N9">
            <v>378</v>
          </cell>
        </row>
        <row r="10">
          <cell r="L10">
            <v>5</v>
          </cell>
          <cell r="M10">
            <v>3304</v>
          </cell>
          <cell r="N10">
            <v>332</v>
          </cell>
        </row>
        <row r="11">
          <cell r="L11">
            <v>6</v>
          </cell>
          <cell r="M11">
            <v>3166</v>
          </cell>
          <cell r="N11">
            <v>394</v>
          </cell>
        </row>
        <row r="12">
          <cell r="L12">
            <v>7</v>
          </cell>
          <cell r="M12">
            <v>3252</v>
          </cell>
          <cell r="N12">
            <v>334</v>
          </cell>
        </row>
        <row r="13">
          <cell r="L13">
            <v>8</v>
          </cell>
          <cell r="M13">
            <v>3296</v>
          </cell>
          <cell r="N13">
            <v>332</v>
          </cell>
        </row>
        <row r="14">
          <cell r="L14">
            <v>9</v>
          </cell>
          <cell r="M14">
            <v>3198</v>
          </cell>
          <cell r="N14">
            <v>438</v>
          </cell>
        </row>
        <row r="15">
          <cell r="L15">
            <v>10</v>
          </cell>
          <cell r="M15">
            <v>3363</v>
          </cell>
          <cell r="N15">
            <v>391</v>
          </cell>
        </row>
        <row r="16">
          <cell r="L16">
            <v>11</v>
          </cell>
          <cell r="M16">
            <v>3132</v>
          </cell>
          <cell r="N16">
            <v>412</v>
          </cell>
        </row>
        <row r="17">
          <cell r="L17">
            <v>12</v>
          </cell>
          <cell r="M17">
            <v>3254</v>
          </cell>
          <cell r="N17">
            <v>465</v>
          </cell>
        </row>
      </sheetData>
      <sheetData sheetId="14">
        <row r="7">
          <cell r="A7" t="str">
            <v>Białystok</v>
          </cell>
          <cell r="C7">
            <v>36</v>
          </cell>
        </row>
        <row r="8">
          <cell r="A8" t="str">
            <v>Bydgoszcz</v>
          </cell>
          <cell r="C8">
            <v>18</v>
          </cell>
        </row>
        <row r="9">
          <cell r="A9" t="str">
            <v>Gdańsk</v>
          </cell>
          <cell r="C9">
            <v>28</v>
          </cell>
        </row>
        <row r="10">
          <cell r="A10" t="str">
            <v>Katowice</v>
          </cell>
          <cell r="C10">
            <v>68</v>
          </cell>
        </row>
        <row r="11">
          <cell r="A11" t="str">
            <v>Koszalin</v>
          </cell>
          <cell r="C11">
            <v>16</v>
          </cell>
        </row>
        <row r="12">
          <cell r="A12" t="str">
            <v>Kraków</v>
          </cell>
          <cell r="C12">
            <v>33</v>
          </cell>
        </row>
        <row r="13">
          <cell r="A13" t="str">
            <v>Lublin</v>
          </cell>
          <cell r="C13">
            <v>36</v>
          </cell>
        </row>
        <row r="14">
          <cell r="A14" t="str">
            <v>Łódź</v>
          </cell>
          <cell r="C14">
            <v>33</v>
          </cell>
        </row>
        <row r="15">
          <cell r="A15" t="str">
            <v>Olsztyn</v>
          </cell>
          <cell r="C15">
            <v>19</v>
          </cell>
        </row>
        <row r="16">
          <cell r="A16" t="str">
            <v>Opole</v>
          </cell>
          <cell r="C16">
            <v>33</v>
          </cell>
        </row>
        <row r="17">
          <cell r="A17" t="str">
            <v>Poznań</v>
          </cell>
          <cell r="C17">
            <v>43</v>
          </cell>
        </row>
        <row r="18">
          <cell r="A18" t="str">
            <v>Rzeszów</v>
          </cell>
          <cell r="C18">
            <v>24</v>
          </cell>
        </row>
        <row r="19">
          <cell r="A19" t="str">
            <v>Szczecin</v>
          </cell>
          <cell r="C19">
            <v>14</v>
          </cell>
        </row>
        <row r="20">
          <cell r="A20" t="str">
            <v>Warszawa</v>
          </cell>
          <cell r="C20">
            <v>47</v>
          </cell>
        </row>
        <row r="21">
          <cell r="A21" t="str">
            <v>Wrocław</v>
          </cell>
          <cell r="C21">
            <v>53</v>
          </cell>
        </row>
        <row r="74">
          <cell r="A74" t="str">
            <v>grudzień</v>
          </cell>
          <cell r="B74">
            <v>490</v>
          </cell>
        </row>
        <row r="75">
          <cell r="A75" t="str">
            <v>styczeń</v>
          </cell>
          <cell r="B75">
            <v>402</v>
          </cell>
        </row>
        <row r="76">
          <cell r="A76" t="str">
            <v>luty</v>
          </cell>
          <cell r="B76">
            <v>473</v>
          </cell>
        </row>
        <row r="77">
          <cell r="A77" t="str">
            <v>marzec</v>
          </cell>
          <cell r="B77">
            <v>641</v>
          </cell>
        </row>
        <row r="78">
          <cell r="A78" t="str">
            <v>kwiecień</v>
          </cell>
          <cell r="B78">
            <v>576</v>
          </cell>
        </row>
        <row r="79">
          <cell r="A79" t="str">
            <v>maj</v>
          </cell>
          <cell r="B79">
            <v>475</v>
          </cell>
        </row>
        <row r="80">
          <cell r="A80" t="str">
            <v>czerwiec</v>
          </cell>
          <cell r="B80">
            <v>562</v>
          </cell>
        </row>
        <row r="81">
          <cell r="A81" t="str">
            <v>lipiec</v>
          </cell>
          <cell r="B81">
            <v>539</v>
          </cell>
        </row>
        <row r="82">
          <cell r="A82" t="str">
            <v>sierpień</v>
          </cell>
          <cell r="B82">
            <v>401</v>
          </cell>
        </row>
        <row r="83">
          <cell r="A83" t="str">
            <v>wrzesień</v>
          </cell>
          <cell r="B83">
            <v>603</v>
          </cell>
        </row>
        <row r="84">
          <cell r="A84" t="str">
            <v>październik</v>
          </cell>
          <cell r="B84">
            <v>520</v>
          </cell>
        </row>
        <row r="85">
          <cell r="A85" t="str">
            <v>listopad</v>
          </cell>
          <cell r="B85">
            <v>505</v>
          </cell>
        </row>
        <row r="86">
          <cell r="A86" t="str">
            <v>grudzień</v>
          </cell>
          <cell r="B86">
            <v>501</v>
          </cell>
        </row>
      </sheetData>
      <sheetData sheetId="15">
        <row r="7">
          <cell r="A7" t="str">
            <v>Białystok</v>
          </cell>
          <cell r="C7">
            <v>571</v>
          </cell>
        </row>
        <row r="8">
          <cell r="A8" t="str">
            <v>Gdańsk</v>
          </cell>
          <cell r="C8">
            <v>711</v>
          </cell>
        </row>
        <row r="9">
          <cell r="A9" t="str">
            <v>Katowice</v>
          </cell>
          <cell r="C9">
            <v>930</v>
          </cell>
        </row>
        <row r="10">
          <cell r="A10" t="str">
            <v>Kraków</v>
          </cell>
          <cell r="C10">
            <v>466</v>
          </cell>
        </row>
        <row r="11">
          <cell r="A11" t="str">
            <v>Lublin</v>
          </cell>
          <cell r="C11">
            <v>825</v>
          </cell>
        </row>
        <row r="12">
          <cell r="A12" t="str">
            <v>Łódź</v>
          </cell>
          <cell r="C12">
            <v>663</v>
          </cell>
        </row>
        <row r="13">
          <cell r="A13" t="str">
            <v>Poznań</v>
          </cell>
          <cell r="C13">
            <v>725</v>
          </cell>
        </row>
        <row r="14">
          <cell r="A14" t="str">
            <v>Rzeszów</v>
          </cell>
          <cell r="C14">
            <v>305</v>
          </cell>
        </row>
        <row r="15">
          <cell r="A15" t="str">
            <v>Szczecin</v>
          </cell>
          <cell r="C15">
            <v>411</v>
          </cell>
        </row>
        <row r="16">
          <cell r="A16" t="str">
            <v>Warszawa</v>
          </cell>
          <cell r="C16">
            <v>416</v>
          </cell>
        </row>
        <row r="17">
          <cell r="A17" t="str">
            <v>Wrocław</v>
          </cell>
          <cell r="C17">
            <v>1065</v>
          </cell>
        </row>
      </sheetData>
      <sheetData sheetId="16"/>
      <sheetData sheetId="17">
        <row r="62">
          <cell r="B62">
            <v>12</v>
          </cell>
          <cell r="C62">
            <v>1267</v>
          </cell>
        </row>
        <row r="63">
          <cell r="B63">
            <v>1</v>
          </cell>
          <cell r="C63">
            <v>1261</v>
          </cell>
        </row>
        <row r="64">
          <cell r="B64">
            <v>2</v>
          </cell>
          <cell r="C64">
            <v>1276</v>
          </cell>
        </row>
        <row r="65">
          <cell r="B65">
            <v>3</v>
          </cell>
          <cell r="C65">
            <v>1308</v>
          </cell>
        </row>
        <row r="66">
          <cell r="B66">
            <v>4</v>
          </cell>
          <cell r="C66">
            <v>1340</v>
          </cell>
        </row>
        <row r="67">
          <cell r="B67">
            <v>5</v>
          </cell>
          <cell r="C67">
            <v>1381</v>
          </cell>
        </row>
        <row r="68">
          <cell r="B68">
            <v>6</v>
          </cell>
          <cell r="C68">
            <v>1396</v>
          </cell>
        </row>
        <row r="69">
          <cell r="B69">
            <v>7</v>
          </cell>
          <cell r="C69">
            <v>1416</v>
          </cell>
        </row>
        <row r="70">
          <cell r="B70">
            <v>8</v>
          </cell>
          <cell r="C70">
            <v>1459</v>
          </cell>
        </row>
        <row r="71">
          <cell r="B71">
            <v>9</v>
          </cell>
          <cell r="C71">
            <v>1466</v>
          </cell>
        </row>
        <row r="72">
          <cell r="B72">
            <v>10</v>
          </cell>
          <cell r="C72">
            <v>1578</v>
          </cell>
        </row>
        <row r="73">
          <cell r="B73">
            <v>11</v>
          </cell>
          <cell r="C73">
            <v>1657</v>
          </cell>
        </row>
        <row r="74">
          <cell r="B74">
            <v>12</v>
          </cell>
          <cell r="C74">
            <v>1741</v>
          </cell>
        </row>
      </sheetData>
      <sheetData sheetId="18"/>
      <sheetData sheetId="19"/>
      <sheetData sheetId="20"/>
      <sheetData sheetId="21">
        <row r="55">
          <cell r="B55">
            <v>7</v>
          </cell>
          <cell r="C55">
            <v>10421</v>
          </cell>
        </row>
        <row r="56">
          <cell r="B56">
            <v>8</v>
          </cell>
          <cell r="C56">
            <v>9969</v>
          </cell>
        </row>
        <row r="57">
          <cell r="B57">
            <v>9</v>
          </cell>
          <cell r="C57">
            <v>10127</v>
          </cell>
        </row>
        <row r="58">
          <cell r="B58">
            <v>10</v>
          </cell>
          <cell r="C58">
            <v>10431</v>
          </cell>
        </row>
        <row r="59">
          <cell r="B59">
            <v>11</v>
          </cell>
          <cell r="C59">
            <v>10652</v>
          </cell>
        </row>
        <row r="60">
          <cell r="B60">
            <v>12</v>
          </cell>
          <cell r="C60">
            <v>10822</v>
          </cell>
        </row>
        <row r="61">
          <cell r="B61">
            <v>1</v>
          </cell>
          <cell r="C61">
            <v>11072</v>
          </cell>
        </row>
        <row r="62">
          <cell r="B62">
            <v>2</v>
          </cell>
          <cell r="C62">
            <v>11668</v>
          </cell>
        </row>
        <row r="63">
          <cell r="B63">
            <v>3</v>
          </cell>
          <cell r="C63">
            <v>12360</v>
          </cell>
        </row>
        <row r="64">
          <cell r="B64">
            <v>4</v>
          </cell>
          <cell r="C64">
            <v>12803</v>
          </cell>
        </row>
        <row r="65">
          <cell r="B65">
            <v>5</v>
          </cell>
          <cell r="C65">
            <v>13708</v>
          </cell>
        </row>
        <row r="66">
          <cell r="B66">
            <v>6</v>
          </cell>
          <cell r="C66">
            <v>14619</v>
          </cell>
        </row>
        <row r="67">
          <cell r="B67">
            <v>7</v>
          </cell>
          <cell r="C67">
            <v>15356</v>
          </cell>
        </row>
        <row r="68">
          <cell r="B68">
            <v>8</v>
          </cell>
          <cell r="C68">
            <v>16400</v>
          </cell>
        </row>
        <row r="69">
          <cell r="B69">
            <v>9</v>
          </cell>
          <cell r="C69">
            <v>17039</v>
          </cell>
        </row>
        <row r="70">
          <cell r="B70">
            <v>10</v>
          </cell>
          <cell r="C70">
            <v>17856</v>
          </cell>
        </row>
        <row r="71">
          <cell r="B71">
            <v>11</v>
          </cell>
          <cell r="C71">
            <v>17868</v>
          </cell>
        </row>
        <row r="72">
          <cell r="B72">
            <v>12</v>
          </cell>
          <cell r="C72">
            <v>18202</v>
          </cell>
        </row>
      </sheetData>
      <sheetData sheetId="22">
        <row r="57">
          <cell r="B57">
            <v>7</v>
          </cell>
          <cell r="C57">
            <v>51.3</v>
          </cell>
          <cell r="E57">
            <v>7</v>
          </cell>
          <cell r="F57">
            <v>16.5</v>
          </cell>
        </row>
        <row r="58">
          <cell r="B58">
            <v>8</v>
          </cell>
          <cell r="C58">
            <v>50.7</v>
          </cell>
          <cell r="E58">
            <v>8</v>
          </cell>
          <cell r="F58">
            <v>16.399999999999999</v>
          </cell>
        </row>
        <row r="59">
          <cell r="B59">
            <v>9</v>
          </cell>
          <cell r="C59">
            <v>50.2</v>
          </cell>
          <cell r="E59">
            <v>9</v>
          </cell>
          <cell r="F59">
            <v>15.2</v>
          </cell>
        </row>
        <row r="60">
          <cell r="B60">
            <v>10</v>
          </cell>
          <cell r="C60">
            <v>49.7</v>
          </cell>
          <cell r="E60">
            <v>10</v>
          </cell>
          <cell r="F60">
            <v>16.100000000000001</v>
          </cell>
        </row>
        <row r="61">
          <cell r="B61">
            <v>11</v>
          </cell>
          <cell r="C61">
            <v>49.2</v>
          </cell>
          <cell r="E61">
            <v>11</v>
          </cell>
          <cell r="F61">
            <v>16.7</v>
          </cell>
        </row>
        <row r="62">
          <cell r="B62">
            <v>12</v>
          </cell>
          <cell r="C62">
            <v>48.6</v>
          </cell>
          <cell r="E62">
            <v>12</v>
          </cell>
          <cell r="F62">
            <v>17.2</v>
          </cell>
        </row>
        <row r="63">
          <cell r="B63">
            <v>1</v>
          </cell>
          <cell r="C63">
            <v>47.4</v>
          </cell>
          <cell r="E63">
            <v>1</v>
          </cell>
          <cell r="F63">
            <v>17.5</v>
          </cell>
        </row>
        <row r="64">
          <cell r="B64">
            <v>2</v>
          </cell>
          <cell r="C64">
            <v>47.2</v>
          </cell>
          <cell r="E64">
            <v>2</v>
          </cell>
          <cell r="F64">
            <v>16.7</v>
          </cell>
        </row>
        <row r="65">
          <cell r="B65">
            <v>3</v>
          </cell>
          <cell r="C65">
            <v>47.2</v>
          </cell>
          <cell r="E65">
            <v>3</v>
          </cell>
          <cell r="F65">
            <v>16.899999999999999</v>
          </cell>
        </row>
        <row r="66">
          <cell r="B66">
            <v>4</v>
          </cell>
          <cell r="C66">
            <v>47.9</v>
          </cell>
          <cell r="E66">
            <v>4</v>
          </cell>
          <cell r="F66">
            <v>16.2</v>
          </cell>
        </row>
        <row r="67">
          <cell r="B67">
            <v>5</v>
          </cell>
          <cell r="C67">
            <v>49.2</v>
          </cell>
          <cell r="E67">
            <v>5</v>
          </cell>
          <cell r="F67">
            <v>15</v>
          </cell>
        </row>
        <row r="68">
          <cell r="B68">
            <v>6</v>
          </cell>
          <cell r="C68">
            <v>50.1</v>
          </cell>
          <cell r="E68">
            <v>6</v>
          </cell>
          <cell r="F68">
            <v>14.1</v>
          </cell>
        </row>
        <row r="69">
          <cell r="B69">
            <v>7</v>
          </cell>
          <cell r="C69">
            <v>50.8</v>
          </cell>
          <cell r="E69">
            <v>7</v>
          </cell>
          <cell r="F69">
            <v>14</v>
          </cell>
        </row>
        <row r="70">
          <cell r="B70">
            <v>8</v>
          </cell>
          <cell r="C70">
            <v>53.5</v>
          </cell>
          <cell r="E70">
            <v>8</v>
          </cell>
          <cell r="F70">
            <v>11.4</v>
          </cell>
        </row>
        <row r="71">
          <cell r="B71">
            <v>9</v>
          </cell>
          <cell r="C71">
            <v>55.5</v>
          </cell>
          <cell r="E71">
            <v>9</v>
          </cell>
          <cell r="F71">
            <v>10.1</v>
          </cell>
        </row>
        <row r="72">
          <cell r="B72">
            <v>10</v>
          </cell>
          <cell r="C72">
            <v>57.2</v>
          </cell>
          <cell r="E72">
            <v>10</v>
          </cell>
          <cell r="F72">
            <v>8.6</v>
          </cell>
        </row>
        <row r="73">
          <cell r="B73">
            <v>11</v>
          </cell>
          <cell r="C73">
            <v>56.9</v>
          </cell>
          <cell r="E73">
            <v>11</v>
          </cell>
          <cell r="F73">
            <v>8.6</v>
          </cell>
        </row>
        <row r="74">
          <cell r="B74">
            <v>12</v>
          </cell>
          <cell r="C74">
            <v>56.9</v>
          </cell>
          <cell r="E74">
            <v>12</v>
          </cell>
          <cell r="F74">
            <v>8.6999999999999993</v>
          </cell>
        </row>
      </sheetData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2"/>
      <sheetName val="Str3-4"/>
      <sheetName val="Str5-7"/>
      <sheetName val="Arkusz1"/>
    </sheetNames>
    <sheetDataSet>
      <sheetData sheetId="0"/>
      <sheetData sheetId="1">
        <row r="60">
          <cell r="L60" t="str">
            <v>z terenu</v>
          </cell>
          <cell r="M60" t="str">
            <v>z zatrudnienia</v>
          </cell>
        </row>
        <row r="67">
          <cell r="K67" t="str">
            <v>lipiec</v>
          </cell>
          <cell r="L67">
            <v>0</v>
          </cell>
          <cell r="M67">
            <v>0</v>
          </cell>
        </row>
        <row r="68">
          <cell r="K68" t="str">
            <v>sierpień</v>
          </cell>
          <cell r="L68">
            <v>0</v>
          </cell>
          <cell r="M68">
            <v>2</v>
          </cell>
        </row>
        <row r="69">
          <cell r="K69" t="str">
            <v>wrzesień</v>
          </cell>
          <cell r="L69">
            <v>0</v>
          </cell>
          <cell r="M69">
            <v>0</v>
          </cell>
        </row>
        <row r="70">
          <cell r="K70" t="str">
            <v>październik</v>
          </cell>
          <cell r="L70">
            <v>0</v>
          </cell>
          <cell r="M70">
            <v>1</v>
          </cell>
        </row>
        <row r="71">
          <cell r="K71" t="str">
            <v>listopad</v>
          </cell>
          <cell r="L71">
            <v>0</v>
          </cell>
          <cell r="M71">
            <v>0</v>
          </cell>
        </row>
        <row r="72">
          <cell r="K72" t="str">
            <v>grudzień</v>
          </cell>
          <cell r="L72">
            <v>0</v>
          </cell>
          <cell r="M72">
            <v>1</v>
          </cell>
        </row>
        <row r="73">
          <cell r="K73" t="str">
            <v>styczeń</v>
          </cell>
          <cell r="L73">
            <v>0</v>
          </cell>
          <cell r="M73">
            <v>2</v>
          </cell>
        </row>
        <row r="74">
          <cell r="K74" t="str">
            <v>luty</v>
          </cell>
          <cell r="L74">
            <v>0</v>
          </cell>
          <cell r="M74">
            <v>2</v>
          </cell>
        </row>
        <row r="75">
          <cell r="K75" t="str">
            <v>marzec</v>
          </cell>
          <cell r="L75">
            <v>0</v>
          </cell>
          <cell r="M75">
            <v>5</v>
          </cell>
        </row>
        <row r="76">
          <cell r="K76" t="str">
            <v>kwiecień</v>
          </cell>
          <cell r="L76">
            <v>0</v>
          </cell>
          <cell r="M76">
            <v>3</v>
          </cell>
        </row>
        <row r="77">
          <cell r="K77" t="str">
            <v>maj</v>
          </cell>
          <cell r="L77">
            <v>0</v>
          </cell>
          <cell r="M77">
            <v>8</v>
          </cell>
        </row>
        <row r="78">
          <cell r="K78" t="str">
            <v>czerwiec</v>
          </cell>
          <cell r="L78">
            <v>0</v>
          </cell>
          <cell r="M78">
            <v>10</v>
          </cell>
        </row>
        <row r="79">
          <cell r="K79" t="str">
            <v>lipiec</v>
          </cell>
          <cell r="L79">
            <v>0</v>
          </cell>
          <cell r="M79">
            <v>8</v>
          </cell>
        </row>
        <row r="80">
          <cell r="K80" t="str">
            <v>sierpień</v>
          </cell>
          <cell r="L80">
            <v>0</v>
          </cell>
          <cell r="M80">
            <v>19</v>
          </cell>
        </row>
        <row r="81">
          <cell r="K81" t="str">
            <v>wrzesień</v>
          </cell>
          <cell r="L81">
            <v>0</v>
          </cell>
          <cell r="M81">
            <v>17</v>
          </cell>
        </row>
        <row r="82">
          <cell r="K82" t="str">
            <v>październik</v>
          </cell>
          <cell r="L82">
            <v>1</v>
          </cell>
          <cell r="M82">
            <v>13</v>
          </cell>
        </row>
        <row r="83">
          <cell r="K83" t="str">
            <v>listopad</v>
          </cell>
          <cell r="L83">
            <v>0</v>
          </cell>
          <cell r="M83">
            <v>13</v>
          </cell>
        </row>
        <row r="84">
          <cell r="K84" t="str">
            <v>grudzień</v>
          </cell>
          <cell r="L84">
            <v>0</v>
          </cell>
          <cell r="M84">
            <v>13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I47"/>
  <sheetViews>
    <sheetView tabSelected="1" workbookViewId="0">
      <selection activeCell="I15" sqref="I15"/>
    </sheetView>
  </sheetViews>
  <sheetFormatPr defaultColWidth="9.125" defaultRowHeight="13.6" x14ac:dyDescent="0.25"/>
  <cols>
    <col min="1" max="16384" width="9.125" style="63"/>
  </cols>
  <sheetData>
    <row r="3" spans="1:9" ht="28.55" x14ac:dyDescent="0.5">
      <c r="A3" s="893" t="s">
        <v>626</v>
      </c>
      <c r="B3" s="893"/>
      <c r="C3" s="893"/>
      <c r="D3" s="893"/>
      <c r="E3" s="893"/>
      <c r="F3" s="893"/>
      <c r="G3" s="893"/>
      <c r="H3" s="893"/>
      <c r="I3" s="893"/>
    </row>
    <row r="5" spans="1:9" ht="21.1" x14ac:dyDescent="0.35">
      <c r="A5" s="894" t="s">
        <v>627</v>
      </c>
      <c r="B5" s="894"/>
      <c r="C5" s="894"/>
      <c r="D5" s="894"/>
      <c r="E5" s="894"/>
      <c r="F5" s="894"/>
      <c r="G5" s="894"/>
      <c r="H5" s="894"/>
      <c r="I5" s="894"/>
    </row>
    <row r="8" spans="1:9" ht="15.8" customHeight="1" x14ac:dyDescent="0.25"/>
    <row r="9" spans="1:9" ht="13.6" customHeight="1" x14ac:dyDescent="0.25">
      <c r="A9" s="64"/>
      <c r="B9" s="64"/>
    </row>
    <row r="10" spans="1:9" x14ac:dyDescent="0.25">
      <c r="A10" s="65" t="s">
        <v>1037</v>
      </c>
      <c r="B10" s="66"/>
      <c r="C10" s="67"/>
      <c r="D10" s="67"/>
      <c r="E10" s="67"/>
      <c r="F10" s="67"/>
      <c r="G10" s="67"/>
      <c r="H10" s="68"/>
    </row>
    <row r="22" spans="1:9" ht="23.8" x14ac:dyDescent="0.4">
      <c r="A22" s="895" t="s">
        <v>618</v>
      </c>
      <c r="B22" s="895"/>
      <c r="C22" s="895"/>
      <c r="D22" s="895"/>
      <c r="E22" s="895"/>
      <c r="F22" s="895"/>
      <c r="G22" s="895"/>
      <c r="H22" s="895"/>
      <c r="I22" s="895"/>
    </row>
    <row r="23" spans="1:9" x14ac:dyDescent="0.25">
      <c r="A23" s="67"/>
      <c r="B23" s="67"/>
      <c r="C23" s="67"/>
      <c r="D23" s="67"/>
      <c r="E23" s="67"/>
      <c r="F23" s="67"/>
      <c r="G23" s="67"/>
      <c r="H23" s="67"/>
    </row>
    <row r="24" spans="1:9" ht="23.8" x14ac:dyDescent="0.4">
      <c r="A24" s="895" t="s">
        <v>619</v>
      </c>
      <c r="B24" s="895"/>
      <c r="C24" s="895"/>
      <c r="D24" s="895"/>
      <c r="E24" s="895"/>
      <c r="F24" s="895"/>
      <c r="G24" s="895"/>
      <c r="H24" s="895"/>
      <c r="I24" s="895"/>
    </row>
    <row r="25" spans="1:9" x14ac:dyDescent="0.25">
      <c r="A25" s="67"/>
      <c r="B25" s="67"/>
      <c r="C25" s="67"/>
      <c r="D25" s="67"/>
      <c r="E25" s="67"/>
      <c r="F25" s="67"/>
      <c r="G25" s="67"/>
      <c r="H25" s="67"/>
    </row>
    <row r="26" spans="1:9" ht="19.05" x14ac:dyDescent="0.35">
      <c r="A26" s="897"/>
      <c r="B26" s="897"/>
      <c r="C26" s="897"/>
      <c r="D26" s="897"/>
      <c r="E26" s="897"/>
      <c r="F26" s="897"/>
      <c r="G26" s="897"/>
      <c r="H26" s="897"/>
    </row>
    <row r="27" spans="1:9" ht="21.1" x14ac:dyDescent="0.35">
      <c r="A27" s="67"/>
      <c r="B27" s="69"/>
      <c r="C27" s="70"/>
      <c r="D27" s="67"/>
      <c r="E27" s="67"/>
      <c r="F27" s="67"/>
      <c r="G27" s="67"/>
      <c r="H27" s="67"/>
    </row>
    <row r="35" spans="1:9" ht="21.1" x14ac:dyDescent="0.35">
      <c r="A35" s="896" t="s">
        <v>1036</v>
      </c>
      <c r="B35" s="896"/>
      <c r="C35" s="896"/>
      <c r="D35" s="896"/>
      <c r="E35" s="896"/>
      <c r="F35" s="896"/>
      <c r="G35" s="896"/>
      <c r="H35" s="896"/>
      <c r="I35" s="896"/>
    </row>
    <row r="47" spans="1:9" x14ac:dyDescent="0.25">
      <c r="A47" s="892" t="s">
        <v>622</v>
      </c>
      <c r="B47" s="892"/>
      <c r="C47" s="892"/>
      <c r="D47" s="892"/>
      <c r="E47" s="892"/>
      <c r="F47" s="892"/>
      <c r="G47" s="892"/>
      <c r="H47" s="892"/>
      <c r="I47" s="892"/>
    </row>
  </sheetData>
  <mergeCells count="7">
    <mergeCell ref="A47:I47"/>
    <mergeCell ref="A3:I3"/>
    <mergeCell ref="A5:I5"/>
    <mergeCell ref="A24:I24"/>
    <mergeCell ref="A22:I22"/>
    <mergeCell ref="A35:I35"/>
    <mergeCell ref="A26:H2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41"/>
  <sheetViews>
    <sheetView zoomScaleNormal="100" workbookViewId="0">
      <selection activeCell="H16" sqref="H16"/>
    </sheetView>
  </sheetViews>
  <sheetFormatPr defaultColWidth="9.125" defaultRowHeight="12.75" customHeight="1" x14ac:dyDescent="0.25"/>
  <cols>
    <col min="1" max="1" width="26.875" style="63" customWidth="1"/>
    <col min="2" max="2" width="17.125" style="63" customWidth="1"/>
    <col min="3" max="3" width="13.625" style="63" customWidth="1"/>
    <col min="4" max="4" width="20.375" style="63" customWidth="1"/>
    <col min="5" max="5" width="14.625" style="63" customWidth="1"/>
    <col min="6" max="16384" width="9.125" style="63"/>
  </cols>
  <sheetData>
    <row r="1" spans="1:5" ht="14.95" customHeight="1" x14ac:dyDescent="0.25">
      <c r="A1" s="63" t="s">
        <v>991</v>
      </c>
    </row>
    <row r="2" spans="1:5" ht="14.3" customHeight="1" x14ac:dyDescent="0.25">
      <c r="A2" s="63" t="s">
        <v>701</v>
      </c>
    </row>
    <row r="3" spans="1:5" ht="12.1" customHeight="1" x14ac:dyDescent="0.25"/>
    <row r="4" spans="1:5" ht="49.6" customHeight="1" x14ac:dyDescent="0.25">
      <c r="A4" s="619" t="s">
        <v>47</v>
      </c>
      <c r="B4" s="620" t="s">
        <v>548</v>
      </c>
      <c r="C4" s="620" t="s">
        <v>549</v>
      </c>
      <c r="D4" s="620" t="s">
        <v>550</v>
      </c>
      <c r="E4" s="620" t="s">
        <v>551</v>
      </c>
    </row>
    <row r="5" spans="1:5" ht="12.75" customHeight="1" x14ac:dyDescent="0.25">
      <c r="A5" s="572">
        <v>1</v>
      </c>
      <c r="B5" s="572">
        <v>2</v>
      </c>
      <c r="C5" s="572">
        <v>3</v>
      </c>
      <c r="D5" s="572">
        <v>4</v>
      </c>
      <c r="E5" s="572">
        <v>5</v>
      </c>
    </row>
    <row r="6" spans="1:5" ht="12.75" customHeight="1" x14ac:dyDescent="0.25">
      <c r="A6" s="105" t="s">
        <v>31</v>
      </c>
      <c r="B6" s="146">
        <v>80109</v>
      </c>
      <c r="C6" s="146">
        <v>29</v>
      </c>
      <c r="D6" s="146">
        <v>70141</v>
      </c>
      <c r="E6" s="147">
        <v>87.525268911128308</v>
      </c>
    </row>
    <row r="7" spans="1:5" ht="12.75" customHeight="1" x14ac:dyDescent="0.25">
      <c r="A7" s="861" t="s">
        <v>65</v>
      </c>
      <c r="B7" s="610">
        <f>SUM(B8:B12)</f>
        <v>4527</v>
      </c>
      <c r="C7" s="610">
        <f>SUM(C8:C12)</f>
        <v>0</v>
      </c>
      <c r="D7" s="610">
        <f>SUM(D8:D12)</f>
        <v>3378</v>
      </c>
      <c r="E7" s="618">
        <f>D7/(B7+C7)*100</f>
        <v>74.618952948972833</v>
      </c>
    </row>
    <row r="8" spans="1:5" ht="12.75" customHeight="1" x14ac:dyDescent="0.25">
      <c r="A8" s="602" t="s">
        <v>66</v>
      </c>
      <c r="B8" s="148">
        <v>955</v>
      </c>
      <c r="C8" s="148"/>
      <c r="D8" s="148">
        <v>816</v>
      </c>
      <c r="E8" s="149">
        <f t="shared" ref="E8:E39" si="0">D8/(B8+C8)*100</f>
        <v>85.44502617801048</v>
      </c>
    </row>
    <row r="9" spans="1:5" ht="12.75" customHeight="1" x14ac:dyDescent="0.25">
      <c r="A9" s="603" t="s">
        <v>67</v>
      </c>
      <c r="B9" s="95">
        <v>476</v>
      </c>
      <c r="C9" s="95"/>
      <c r="D9" s="95">
        <v>399</v>
      </c>
      <c r="E9" s="150">
        <f t="shared" si="0"/>
        <v>83.82352941176471</v>
      </c>
    </row>
    <row r="10" spans="1:5" ht="12.75" customHeight="1" x14ac:dyDescent="0.25">
      <c r="A10" s="603" t="s">
        <v>68</v>
      </c>
      <c r="B10" s="95">
        <v>694</v>
      </c>
      <c r="C10" s="95"/>
      <c r="D10" s="95">
        <v>622</v>
      </c>
      <c r="E10" s="150">
        <f t="shared" si="0"/>
        <v>89.625360230547543</v>
      </c>
    </row>
    <row r="11" spans="1:5" ht="12.75" customHeight="1" x14ac:dyDescent="0.25">
      <c r="A11" s="604" t="s">
        <v>416</v>
      </c>
      <c r="B11" s="95">
        <v>1164</v>
      </c>
      <c r="C11" s="95"/>
      <c r="D11" s="95">
        <v>975</v>
      </c>
      <c r="E11" s="150">
        <f t="shared" si="0"/>
        <v>83.762886597938149</v>
      </c>
    </row>
    <row r="12" spans="1:5" ht="12.75" customHeight="1" x14ac:dyDescent="0.25">
      <c r="A12" s="609" t="s">
        <v>675</v>
      </c>
      <c r="B12" s="98">
        <v>1238</v>
      </c>
      <c r="C12" s="98"/>
      <c r="D12" s="98">
        <v>566</v>
      </c>
      <c r="E12" s="150">
        <f t="shared" si="0"/>
        <v>45.718901453957997</v>
      </c>
    </row>
    <row r="13" spans="1:5" ht="12.75" customHeight="1" x14ac:dyDescent="0.25">
      <c r="A13" s="861" t="s">
        <v>69</v>
      </c>
      <c r="B13" s="610">
        <f>SUM(B14:B19)</f>
        <v>6558</v>
      </c>
      <c r="C13" s="610">
        <f>SUM(C14:C19)</f>
        <v>0</v>
      </c>
      <c r="D13" s="610">
        <f>SUM(D14:D19)</f>
        <v>5625</v>
      </c>
      <c r="E13" s="617">
        <f t="shared" si="0"/>
        <v>85.773101555352241</v>
      </c>
    </row>
    <row r="14" spans="1:5" ht="12.75" customHeight="1" x14ac:dyDescent="0.25">
      <c r="A14" s="602" t="s">
        <v>70</v>
      </c>
      <c r="B14" s="95">
        <v>1421</v>
      </c>
      <c r="C14" s="95"/>
      <c r="D14" s="95">
        <v>1136</v>
      </c>
      <c r="E14" s="149">
        <f t="shared" si="0"/>
        <v>79.943701618578473</v>
      </c>
    </row>
    <row r="15" spans="1:5" ht="12.75" customHeight="1" x14ac:dyDescent="0.25">
      <c r="A15" s="602" t="s">
        <v>350</v>
      </c>
      <c r="B15" s="95">
        <v>1592</v>
      </c>
      <c r="C15" s="95"/>
      <c r="D15" s="95">
        <v>1384</v>
      </c>
      <c r="E15" s="150">
        <f t="shared" si="0"/>
        <v>86.934673366834176</v>
      </c>
    </row>
    <row r="16" spans="1:5" ht="12.75" customHeight="1" x14ac:dyDescent="0.25">
      <c r="A16" s="602" t="s">
        <v>713</v>
      </c>
      <c r="B16" s="95">
        <v>490</v>
      </c>
      <c r="C16" s="95"/>
      <c r="D16" s="95">
        <v>433</v>
      </c>
      <c r="E16" s="150">
        <f t="shared" si="0"/>
        <v>88.367346938775512</v>
      </c>
    </row>
    <row r="17" spans="1:11" ht="12.75" customHeight="1" x14ac:dyDescent="0.25">
      <c r="A17" s="603" t="s">
        <v>74</v>
      </c>
      <c r="B17" s="95">
        <v>701</v>
      </c>
      <c r="C17" s="95"/>
      <c r="D17" s="95">
        <v>646</v>
      </c>
      <c r="E17" s="150">
        <f t="shared" si="0"/>
        <v>92.154065620542085</v>
      </c>
    </row>
    <row r="18" spans="1:11" ht="13.6" x14ac:dyDescent="0.25">
      <c r="A18" s="603" t="s">
        <v>75</v>
      </c>
      <c r="B18" s="95">
        <v>1179</v>
      </c>
      <c r="C18" s="95"/>
      <c r="D18" s="95">
        <v>911</v>
      </c>
      <c r="E18" s="150">
        <f t="shared" si="0"/>
        <v>77.268871925360472</v>
      </c>
      <c r="K18" s="151"/>
    </row>
    <row r="19" spans="1:11" ht="13.6" x14ac:dyDescent="0.25">
      <c r="A19" s="609" t="s">
        <v>78</v>
      </c>
      <c r="B19" s="95">
        <v>1175</v>
      </c>
      <c r="C19" s="95"/>
      <c r="D19" s="95">
        <v>1115</v>
      </c>
      <c r="E19" s="152">
        <f t="shared" si="0"/>
        <v>94.893617021276597</v>
      </c>
    </row>
    <row r="20" spans="1:11" ht="13.6" x14ac:dyDescent="0.25">
      <c r="A20" s="610" t="s">
        <v>79</v>
      </c>
      <c r="B20" s="610">
        <f>SUM(B21:B26)</f>
        <v>4712</v>
      </c>
      <c r="C20" s="610">
        <f>SUM(C21:C26)</f>
        <v>0</v>
      </c>
      <c r="D20" s="610">
        <f>SUM(D21:D26)</f>
        <v>4282</v>
      </c>
      <c r="E20" s="617">
        <f>D20/(B20+C20)*100</f>
        <v>90.874363327674018</v>
      </c>
    </row>
    <row r="21" spans="1:11" ht="13.6" x14ac:dyDescent="0.25">
      <c r="A21" s="603" t="s">
        <v>80</v>
      </c>
      <c r="B21" s="95">
        <v>481</v>
      </c>
      <c r="C21" s="95"/>
      <c r="D21" s="95">
        <v>448</v>
      </c>
      <c r="E21" s="149">
        <f t="shared" ref="E21:E26" si="1">D21/(B21+C21)*100</f>
        <v>93.139293139293144</v>
      </c>
    </row>
    <row r="22" spans="1:11" ht="13.6" x14ac:dyDescent="0.25">
      <c r="A22" s="602" t="s">
        <v>81</v>
      </c>
      <c r="B22" s="95">
        <v>1597</v>
      </c>
      <c r="C22" s="95"/>
      <c r="D22" s="95">
        <v>1384</v>
      </c>
      <c r="E22" s="150">
        <f t="shared" si="1"/>
        <v>86.662492172824045</v>
      </c>
    </row>
    <row r="23" spans="1:11" ht="13.6" x14ac:dyDescent="0.25">
      <c r="A23" s="603" t="s">
        <v>83</v>
      </c>
      <c r="B23" s="95">
        <v>357</v>
      </c>
      <c r="C23" s="95"/>
      <c r="D23" s="95">
        <v>319</v>
      </c>
      <c r="E23" s="150">
        <f t="shared" si="1"/>
        <v>89.355742296918777</v>
      </c>
    </row>
    <row r="24" spans="1:11" ht="13.6" x14ac:dyDescent="0.25">
      <c r="A24" s="603" t="s">
        <v>82</v>
      </c>
      <c r="B24" s="95">
        <v>383</v>
      </c>
      <c r="C24" s="95"/>
      <c r="D24" s="95">
        <v>347</v>
      </c>
      <c r="E24" s="150">
        <f t="shared" si="1"/>
        <v>90.600522193211489</v>
      </c>
    </row>
    <row r="25" spans="1:11" ht="13.6" x14ac:dyDescent="0.25">
      <c r="A25" s="603" t="s">
        <v>84</v>
      </c>
      <c r="B25" s="95">
        <v>654</v>
      </c>
      <c r="C25" s="95"/>
      <c r="D25" s="95">
        <v>596</v>
      </c>
      <c r="E25" s="150">
        <f t="shared" si="1"/>
        <v>91.131498470948017</v>
      </c>
    </row>
    <row r="26" spans="1:11" ht="13.6" x14ac:dyDescent="0.25">
      <c r="A26" s="609" t="s">
        <v>85</v>
      </c>
      <c r="B26" s="98">
        <v>1240</v>
      </c>
      <c r="C26" s="98"/>
      <c r="D26" s="98">
        <v>1188</v>
      </c>
      <c r="E26" s="152">
        <f t="shared" si="1"/>
        <v>95.806451612903217</v>
      </c>
    </row>
    <row r="27" spans="1:11" ht="13.6" x14ac:dyDescent="0.25">
      <c r="A27" s="585" t="s">
        <v>86</v>
      </c>
      <c r="B27" s="610">
        <f>SUM(B28:B39)</f>
        <v>7405</v>
      </c>
      <c r="C27" s="610">
        <f>SUM(C28:C39)</f>
        <v>0</v>
      </c>
      <c r="D27" s="610">
        <f>SUM(D28:D39)</f>
        <v>6738</v>
      </c>
      <c r="E27" s="617">
        <f t="shared" si="0"/>
        <v>90.992572586090475</v>
      </c>
    </row>
    <row r="28" spans="1:11" ht="13.6" x14ac:dyDescent="0.25">
      <c r="A28" s="603" t="s">
        <v>87</v>
      </c>
      <c r="B28" s="95">
        <v>889</v>
      </c>
      <c r="C28" s="95"/>
      <c r="D28" s="95">
        <v>714</v>
      </c>
      <c r="E28" s="150">
        <f t="shared" si="0"/>
        <v>80.314960629921259</v>
      </c>
    </row>
    <row r="29" spans="1:11" ht="13.6" x14ac:dyDescent="0.25">
      <c r="A29" s="603" t="s">
        <v>88</v>
      </c>
      <c r="B29" s="95">
        <v>341</v>
      </c>
      <c r="C29" s="95"/>
      <c r="D29" s="95">
        <v>296</v>
      </c>
      <c r="E29" s="150">
        <f t="shared" si="0"/>
        <v>86.803519061583572</v>
      </c>
    </row>
    <row r="30" spans="1:11" ht="13.6" x14ac:dyDescent="0.25">
      <c r="A30" s="603" t="s">
        <v>90</v>
      </c>
      <c r="B30" s="95">
        <v>406</v>
      </c>
      <c r="C30" s="95"/>
      <c r="D30" s="95">
        <v>346</v>
      </c>
      <c r="E30" s="150">
        <f t="shared" si="0"/>
        <v>85.221674876847288</v>
      </c>
    </row>
    <row r="31" spans="1:11" ht="13.6" x14ac:dyDescent="0.25">
      <c r="A31" s="602" t="s">
        <v>91</v>
      </c>
      <c r="B31" s="95">
        <v>428</v>
      </c>
      <c r="C31" s="95"/>
      <c r="D31" s="95">
        <v>399</v>
      </c>
      <c r="E31" s="150">
        <f t="shared" si="0"/>
        <v>93.224299065420553</v>
      </c>
    </row>
    <row r="32" spans="1:11" ht="13.6" x14ac:dyDescent="0.25">
      <c r="A32" s="603" t="s">
        <v>92</v>
      </c>
      <c r="B32" s="95">
        <v>413</v>
      </c>
      <c r="C32" s="95"/>
      <c r="D32" s="95">
        <v>393</v>
      </c>
      <c r="E32" s="150">
        <f t="shared" si="0"/>
        <v>95.157384987893465</v>
      </c>
    </row>
    <row r="33" spans="1:5" ht="13.6" x14ac:dyDescent="0.25">
      <c r="A33" s="603" t="s">
        <v>93</v>
      </c>
      <c r="B33" s="95">
        <v>342</v>
      </c>
      <c r="C33" s="95"/>
      <c r="D33" s="95">
        <v>290</v>
      </c>
      <c r="E33" s="150">
        <f t="shared" si="0"/>
        <v>84.795321637426895</v>
      </c>
    </row>
    <row r="34" spans="1:5" ht="12.75" customHeight="1" x14ac:dyDescent="0.25">
      <c r="A34" s="602" t="s">
        <v>94</v>
      </c>
      <c r="B34" s="95">
        <v>412</v>
      </c>
      <c r="C34" s="95"/>
      <c r="D34" s="95">
        <v>394</v>
      </c>
      <c r="E34" s="150">
        <f t="shared" si="0"/>
        <v>95.631067961165044</v>
      </c>
    </row>
    <row r="35" spans="1:5" ht="12.75" customHeight="1" x14ac:dyDescent="0.25">
      <c r="A35" s="603" t="s">
        <v>95</v>
      </c>
      <c r="B35" s="95">
        <v>641</v>
      </c>
      <c r="C35" s="95"/>
      <c r="D35" s="95">
        <v>606</v>
      </c>
      <c r="E35" s="150">
        <f t="shared" si="0"/>
        <v>94.539781591263647</v>
      </c>
    </row>
    <row r="36" spans="1:5" ht="12.75" customHeight="1" x14ac:dyDescent="0.25">
      <c r="A36" s="603" t="s">
        <v>96</v>
      </c>
      <c r="B36" s="95">
        <v>624</v>
      </c>
      <c r="C36" s="95"/>
      <c r="D36" s="95">
        <v>546</v>
      </c>
      <c r="E36" s="150">
        <f t="shared" si="0"/>
        <v>87.5</v>
      </c>
    </row>
    <row r="37" spans="1:5" ht="12.75" customHeight="1" x14ac:dyDescent="0.25">
      <c r="A37" s="603" t="s">
        <v>97</v>
      </c>
      <c r="B37" s="95">
        <v>862</v>
      </c>
      <c r="C37" s="95"/>
      <c r="D37" s="95">
        <v>825</v>
      </c>
      <c r="E37" s="150">
        <f t="shared" si="0"/>
        <v>95.707656612529007</v>
      </c>
    </row>
    <row r="38" spans="1:5" ht="12.75" customHeight="1" x14ac:dyDescent="0.25">
      <c r="A38" s="602" t="s">
        <v>98</v>
      </c>
      <c r="B38" s="95">
        <v>774</v>
      </c>
      <c r="C38" s="95"/>
      <c r="D38" s="95">
        <v>737</v>
      </c>
      <c r="E38" s="150">
        <f t="shared" si="0"/>
        <v>95.21963824289405</v>
      </c>
    </row>
    <row r="39" spans="1:5" ht="12.75" customHeight="1" x14ac:dyDescent="0.25">
      <c r="A39" s="609" t="s">
        <v>99</v>
      </c>
      <c r="B39" s="98">
        <v>1273</v>
      </c>
      <c r="C39" s="98"/>
      <c r="D39" s="98">
        <v>1192</v>
      </c>
      <c r="E39" s="152">
        <f t="shared" si="0"/>
        <v>93.637077769049498</v>
      </c>
    </row>
    <row r="41" spans="1:5" ht="12.75" customHeight="1" x14ac:dyDescent="0.25">
      <c r="A41" s="129"/>
    </row>
  </sheetData>
  <printOptions horizontalCentered="1"/>
  <pageMargins left="0.62992125984251968" right="0.31496062992125984" top="0.39370078740157483" bottom="0.27559055118110237" header="0.19685039370078741" footer="0.23622047244094491"/>
  <pageSetup paperSize="9" orientation="portrait" r:id="rId1"/>
  <headerFooter>
    <oddHeader>&amp;C8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E43"/>
  <sheetViews>
    <sheetView zoomScaleNormal="100" workbookViewId="0">
      <selection activeCell="H22" sqref="H22"/>
    </sheetView>
  </sheetViews>
  <sheetFormatPr defaultColWidth="9.125" defaultRowHeight="13.6" x14ac:dyDescent="0.25"/>
  <cols>
    <col min="1" max="1" width="26.875" style="63" customWidth="1"/>
    <col min="2" max="2" width="17.125" style="63" customWidth="1"/>
    <col min="3" max="3" width="13.625" style="63" customWidth="1"/>
    <col min="4" max="4" width="20.375" style="63" customWidth="1"/>
    <col min="5" max="5" width="14.625" style="63" customWidth="1"/>
    <col min="6" max="16384" width="9.125" style="63"/>
  </cols>
  <sheetData>
    <row r="1" spans="1:5" ht="14.95" customHeight="1" x14ac:dyDescent="0.25">
      <c r="A1" s="63" t="s">
        <v>991</v>
      </c>
    </row>
    <row r="2" spans="1:5" ht="14.95" customHeight="1" x14ac:dyDescent="0.25">
      <c r="A2" s="63" t="s">
        <v>680</v>
      </c>
    </row>
    <row r="4" spans="1:5" ht="27.2" x14ac:dyDescent="0.25">
      <c r="A4" s="619" t="s">
        <v>47</v>
      </c>
      <c r="B4" s="620" t="s">
        <v>548</v>
      </c>
      <c r="C4" s="620" t="s">
        <v>549</v>
      </c>
      <c r="D4" s="620" t="s">
        <v>550</v>
      </c>
      <c r="E4" s="620" t="s">
        <v>551</v>
      </c>
    </row>
    <row r="5" spans="1:5" x14ac:dyDescent="0.25">
      <c r="A5" s="572">
        <v>1</v>
      </c>
      <c r="B5" s="572">
        <v>2</v>
      </c>
      <c r="C5" s="572">
        <v>3</v>
      </c>
      <c r="D5" s="572">
        <v>4</v>
      </c>
      <c r="E5" s="572">
        <v>5</v>
      </c>
    </row>
    <row r="6" spans="1:5" x14ac:dyDescent="0.25">
      <c r="A6" s="610" t="s">
        <v>100</v>
      </c>
      <c r="B6" s="610">
        <f>SUM(B7:B11)</f>
        <v>4232</v>
      </c>
      <c r="C6" s="610">
        <f>SUM(C7:C11)</f>
        <v>0</v>
      </c>
      <c r="D6" s="610">
        <f>SUM(D7:D11)</f>
        <v>3339</v>
      </c>
      <c r="E6" s="617">
        <f t="shared" ref="E6:E42" si="0">D6/(B6+C6)*100</f>
        <v>78.898865784499051</v>
      </c>
    </row>
    <row r="7" spans="1:5" x14ac:dyDescent="0.25">
      <c r="A7" s="602" t="s">
        <v>101</v>
      </c>
      <c r="B7" s="95">
        <v>1376</v>
      </c>
      <c r="C7" s="95"/>
      <c r="D7" s="95">
        <v>1041</v>
      </c>
      <c r="E7" s="149">
        <f t="shared" si="0"/>
        <v>75.654069767441854</v>
      </c>
    </row>
    <row r="8" spans="1:5" x14ac:dyDescent="0.25">
      <c r="A8" s="603" t="s">
        <v>102</v>
      </c>
      <c r="B8" s="95">
        <v>619</v>
      </c>
      <c r="C8" s="95"/>
      <c r="D8" s="95">
        <v>304</v>
      </c>
      <c r="E8" s="150">
        <f t="shared" si="0"/>
        <v>49.111470113085623</v>
      </c>
    </row>
    <row r="9" spans="1:5" x14ac:dyDescent="0.25">
      <c r="A9" s="603" t="s">
        <v>104</v>
      </c>
      <c r="B9" s="95">
        <v>1594</v>
      </c>
      <c r="C9" s="95"/>
      <c r="D9" s="95">
        <v>1474</v>
      </c>
      <c r="E9" s="150">
        <f t="shared" si="0"/>
        <v>92.471769134253449</v>
      </c>
    </row>
    <row r="10" spans="1:5" x14ac:dyDescent="0.25">
      <c r="A10" s="603" t="s">
        <v>105</v>
      </c>
      <c r="B10" s="95">
        <v>264</v>
      </c>
      <c r="C10" s="95"/>
      <c r="D10" s="95">
        <v>160</v>
      </c>
      <c r="E10" s="150">
        <f t="shared" si="0"/>
        <v>60.606060606060609</v>
      </c>
    </row>
    <row r="11" spans="1:5" x14ac:dyDescent="0.25">
      <c r="A11" s="609" t="s">
        <v>509</v>
      </c>
      <c r="B11" s="98">
        <v>379</v>
      </c>
      <c r="C11" s="98"/>
      <c r="D11" s="98">
        <v>360</v>
      </c>
      <c r="E11" s="152">
        <f t="shared" si="0"/>
        <v>94.986807387862797</v>
      </c>
    </row>
    <row r="12" spans="1:5" x14ac:dyDescent="0.25">
      <c r="A12" s="585" t="s">
        <v>107</v>
      </c>
      <c r="B12" s="610">
        <f>SUM(B13:B20)</f>
        <v>5788</v>
      </c>
      <c r="C12" s="610">
        <f>SUM(C13:C20)</f>
        <v>0</v>
      </c>
      <c r="D12" s="610">
        <f>SUM(D13:D20)</f>
        <v>5162</v>
      </c>
      <c r="E12" s="617">
        <f t="shared" si="0"/>
        <v>89.184519695922603</v>
      </c>
    </row>
    <row r="13" spans="1:5" x14ac:dyDescent="0.25">
      <c r="A13" s="603" t="s">
        <v>108</v>
      </c>
      <c r="B13" s="95">
        <v>1057</v>
      </c>
      <c r="C13" s="95"/>
      <c r="D13" s="95">
        <v>966</v>
      </c>
      <c r="E13" s="149">
        <f t="shared" si="0"/>
        <v>91.390728476821195</v>
      </c>
    </row>
    <row r="14" spans="1:5" x14ac:dyDescent="0.25">
      <c r="A14" s="602" t="s">
        <v>109</v>
      </c>
      <c r="B14" s="95">
        <v>932</v>
      </c>
      <c r="C14" s="95"/>
      <c r="D14" s="95">
        <v>813</v>
      </c>
      <c r="E14" s="150">
        <f t="shared" si="0"/>
        <v>87.231759656652358</v>
      </c>
    </row>
    <row r="15" spans="1:5" x14ac:dyDescent="0.25">
      <c r="A15" s="603" t="s">
        <v>110</v>
      </c>
      <c r="B15" s="95">
        <v>437</v>
      </c>
      <c r="C15" s="95"/>
      <c r="D15" s="95">
        <v>405</v>
      </c>
      <c r="E15" s="150">
        <f t="shared" si="0"/>
        <v>92.677345537757432</v>
      </c>
    </row>
    <row r="16" spans="1:5" x14ac:dyDescent="0.25">
      <c r="A16" s="603" t="s">
        <v>111</v>
      </c>
      <c r="B16" s="95">
        <v>615</v>
      </c>
      <c r="C16" s="95"/>
      <c r="D16" s="95">
        <v>560</v>
      </c>
      <c r="E16" s="150">
        <f t="shared" si="0"/>
        <v>91.056910569105682</v>
      </c>
    </row>
    <row r="17" spans="1:5" x14ac:dyDescent="0.25">
      <c r="A17" s="603" t="s">
        <v>112</v>
      </c>
      <c r="B17" s="95">
        <v>749</v>
      </c>
      <c r="C17" s="95"/>
      <c r="D17" s="95">
        <v>643</v>
      </c>
      <c r="E17" s="150">
        <f t="shared" si="0"/>
        <v>85.847797062750331</v>
      </c>
    </row>
    <row r="18" spans="1:5" x14ac:dyDescent="0.25">
      <c r="A18" s="603" t="s">
        <v>113</v>
      </c>
      <c r="B18" s="95">
        <v>1365</v>
      </c>
      <c r="C18" s="95"/>
      <c r="D18" s="95">
        <v>1233</v>
      </c>
      <c r="E18" s="150">
        <f t="shared" si="0"/>
        <v>90.329670329670336</v>
      </c>
    </row>
    <row r="19" spans="1:5" x14ac:dyDescent="0.25">
      <c r="A19" s="602" t="s">
        <v>114</v>
      </c>
      <c r="B19" s="95">
        <v>326</v>
      </c>
      <c r="C19" s="95"/>
      <c r="D19" s="95">
        <v>271</v>
      </c>
      <c r="E19" s="150">
        <f t="shared" si="0"/>
        <v>83.128834355828218</v>
      </c>
    </row>
    <row r="20" spans="1:5" x14ac:dyDescent="0.25">
      <c r="A20" s="609" t="s">
        <v>115</v>
      </c>
      <c r="B20" s="98">
        <v>307</v>
      </c>
      <c r="C20" s="98"/>
      <c r="D20" s="98">
        <v>271</v>
      </c>
      <c r="E20" s="152">
        <f t="shared" si="0"/>
        <v>88.273615635179141</v>
      </c>
    </row>
    <row r="21" spans="1:5" x14ac:dyDescent="0.25">
      <c r="A21" s="585" t="s">
        <v>116</v>
      </c>
      <c r="B21" s="610">
        <f>SUM(B22:B29)</f>
        <v>4742</v>
      </c>
      <c r="C21" s="610">
        <f>SUM(C22:C29)</f>
        <v>0</v>
      </c>
      <c r="D21" s="610">
        <f>SUM(D22:D29)</f>
        <v>4283</v>
      </c>
      <c r="E21" s="617">
        <f t="shared" si="0"/>
        <v>90.32053985660059</v>
      </c>
    </row>
    <row r="22" spans="1:5" x14ac:dyDescent="0.25">
      <c r="A22" s="602" t="s">
        <v>117</v>
      </c>
      <c r="B22" s="95">
        <v>272</v>
      </c>
      <c r="C22" s="95"/>
      <c r="D22" s="95">
        <v>256</v>
      </c>
      <c r="E22" s="149">
        <f t="shared" si="0"/>
        <v>94.117647058823522</v>
      </c>
    </row>
    <row r="23" spans="1:5" x14ac:dyDescent="0.25">
      <c r="A23" s="604" t="s">
        <v>118</v>
      </c>
      <c r="B23" s="95">
        <v>1013</v>
      </c>
      <c r="C23" s="95"/>
      <c r="D23" s="95">
        <v>886</v>
      </c>
      <c r="E23" s="150">
        <f t="shared" si="0"/>
        <v>87.4629812438302</v>
      </c>
    </row>
    <row r="24" spans="1:5" x14ac:dyDescent="0.25">
      <c r="A24" s="603" t="s">
        <v>119</v>
      </c>
      <c r="B24" s="95">
        <v>391</v>
      </c>
      <c r="C24" s="95"/>
      <c r="D24" s="95">
        <v>363</v>
      </c>
      <c r="E24" s="150">
        <f t="shared" si="0"/>
        <v>92.838874680306901</v>
      </c>
    </row>
    <row r="25" spans="1:5" x14ac:dyDescent="0.25">
      <c r="A25" s="603" t="s">
        <v>120</v>
      </c>
      <c r="B25" s="95">
        <v>694</v>
      </c>
      <c r="C25" s="95"/>
      <c r="D25" s="95">
        <v>632</v>
      </c>
      <c r="E25" s="150">
        <f t="shared" si="0"/>
        <v>91.066282420749275</v>
      </c>
    </row>
    <row r="26" spans="1:5" x14ac:dyDescent="0.25">
      <c r="A26" s="603" t="s">
        <v>121</v>
      </c>
      <c r="B26" s="95">
        <v>620</v>
      </c>
      <c r="C26" s="95"/>
      <c r="D26" s="95">
        <v>540</v>
      </c>
      <c r="E26" s="150">
        <f t="shared" si="0"/>
        <v>87.096774193548384</v>
      </c>
    </row>
    <row r="27" spans="1:5" x14ac:dyDescent="0.25">
      <c r="A27" s="603" t="s">
        <v>508</v>
      </c>
      <c r="B27" s="95">
        <v>620</v>
      </c>
      <c r="C27" s="95"/>
      <c r="D27" s="95">
        <v>591</v>
      </c>
      <c r="E27" s="150">
        <f t="shared" si="0"/>
        <v>95.322580645161295</v>
      </c>
    </row>
    <row r="28" spans="1:5" x14ac:dyDescent="0.25">
      <c r="A28" s="603" t="s">
        <v>122</v>
      </c>
      <c r="B28" s="95">
        <v>500</v>
      </c>
      <c r="C28" s="95"/>
      <c r="D28" s="95">
        <v>464</v>
      </c>
      <c r="E28" s="150">
        <f t="shared" si="0"/>
        <v>92.800000000000011</v>
      </c>
    </row>
    <row r="29" spans="1:5" x14ac:dyDescent="0.25">
      <c r="A29" s="609" t="s">
        <v>123</v>
      </c>
      <c r="B29" s="98">
        <v>632</v>
      </c>
      <c r="C29" s="98"/>
      <c r="D29" s="98">
        <v>551</v>
      </c>
      <c r="E29" s="152">
        <f t="shared" si="0"/>
        <v>87.183544303797461</v>
      </c>
    </row>
    <row r="30" spans="1:5" x14ac:dyDescent="0.25">
      <c r="A30" s="860" t="s">
        <v>124</v>
      </c>
      <c r="B30" s="585">
        <f>SUM(B31:B36)</f>
        <v>4563</v>
      </c>
      <c r="C30" s="585">
        <f>SUM(C31:C36)</f>
        <v>0</v>
      </c>
      <c r="D30" s="585">
        <f>SUM(D31:D36)</f>
        <v>4119</v>
      </c>
      <c r="E30" s="617">
        <f t="shared" si="0"/>
        <v>90.269559500328739</v>
      </c>
    </row>
    <row r="31" spans="1:5" x14ac:dyDescent="0.25">
      <c r="A31" s="602" t="s">
        <v>125</v>
      </c>
      <c r="B31" s="95">
        <v>689</v>
      </c>
      <c r="C31" s="95"/>
      <c r="D31" s="95">
        <v>651</v>
      </c>
      <c r="E31" s="149">
        <f t="shared" si="0"/>
        <v>94.484760522496373</v>
      </c>
    </row>
    <row r="32" spans="1:5" x14ac:dyDescent="0.25">
      <c r="A32" s="603" t="s">
        <v>126</v>
      </c>
      <c r="B32" s="95">
        <v>713</v>
      </c>
      <c r="C32" s="95"/>
      <c r="D32" s="95">
        <v>701</v>
      </c>
      <c r="E32" s="150">
        <f t="shared" si="0"/>
        <v>98.316970546984578</v>
      </c>
    </row>
    <row r="33" spans="1:5" x14ac:dyDescent="0.25">
      <c r="A33" s="603" t="s">
        <v>129</v>
      </c>
      <c r="B33" s="95">
        <v>868</v>
      </c>
      <c r="C33" s="95"/>
      <c r="D33" s="95">
        <v>830</v>
      </c>
      <c r="E33" s="150">
        <f t="shared" si="0"/>
        <v>95.622119815668199</v>
      </c>
    </row>
    <row r="34" spans="1:5" x14ac:dyDescent="0.25">
      <c r="A34" s="603" t="s">
        <v>130</v>
      </c>
      <c r="B34" s="95">
        <v>703</v>
      </c>
      <c r="C34" s="95"/>
      <c r="D34" s="95">
        <v>659</v>
      </c>
      <c r="E34" s="150">
        <f t="shared" si="0"/>
        <v>93.741109530583216</v>
      </c>
    </row>
    <row r="35" spans="1:5" x14ac:dyDescent="0.25">
      <c r="A35" s="603" t="s">
        <v>351</v>
      </c>
      <c r="B35" s="95">
        <v>718</v>
      </c>
      <c r="C35" s="95"/>
      <c r="D35" s="95">
        <v>588</v>
      </c>
      <c r="E35" s="150">
        <f t="shared" si="0"/>
        <v>81.894150417827291</v>
      </c>
    </row>
    <row r="36" spans="1:5" x14ac:dyDescent="0.25">
      <c r="A36" s="609" t="s">
        <v>132</v>
      </c>
      <c r="B36" s="98">
        <v>872</v>
      </c>
      <c r="C36" s="98"/>
      <c r="D36" s="98">
        <v>690</v>
      </c>
      <c r="E36" s="152">
        <f t="shared" si="0"/>
        <v>79.12844036697247</v>
      </c>
    </row>
    <row r="37" spans="1:5" x14ac:dyDescent="0.25">
      <c r="A37" s="585" t="s">
        <v>134</v>
      </c>
      <c r="B37" s="585">
        <f>SUM(B38:B42)</f>
        <v>4574</v>
      </c>
      <c r="C37" s="585">
        <f>SUM(C38:C42)</f>
        <v>0</v>
      </c>
      <c r="D37" s="585">
        <f>SUM(D38:D42)</f>
        <v>3989</v>
      </c>
      <c r="E37" s="617">
        <f t="shared" si="0"/>
        <v>87.210319195452556</v>
      </c>
    </row>
    <row r="38" spans="1:5" x14ac:dyDescent="0.25">
      <c r="A38" s="602" t="s">
        <v>135</v>
      </c>
      <c r="B38" s="95">
        <v>680</v>
      </c>
      <c r="C38" s="95"/>
      <c r="D38" s="95">
        <v>508</v>
      </c>
      <c r="E38" s="150">
        <f t="shared" si="0"/>
        <v>74.705882352941174</v>
      </c>
    </row>
    <row r="39" spans="1:5" x14ac:dyDescent="0.25">
      <c r="A39" s="603" t="s">
        <v>137</v>
      </c>
      <c r="B39" s="95">
        <v>782</v>
      </c>
      <c r="C39" s="95"/>
      <c r="D39" s="95">
        <v>707</v>
      </c>
      <c r="E39" s="150">
        <f t="shared" si="0"/>
        <v>90.409207161125309</v>
      </c>
    </row>
    <row r="40" spans="1:5" x14ac:dyDescent="0.25">
      <c r="A40" s="604" t="s">
        <v>511</v>
      </c>
      <c r="B40" s="95">
        <v>452</v>
      </c>
      <c r="C40" s="95"/>
      <c r="D40" s="95">
        <v>276</v>
      </c>
      <c r="E40" s="150">
        <f t="shared" si="0"/>
        <v>61.06194690265486</v>
      </c>
    </row>
    <row r="41" spans="1:5" x14ac:dyDescent="0.25">
      <c r="A41" s="603" t="s">
        <v>138</v>
      </c>
      <c r="B41" s="95">
        <v>1371</v>
      </c>
      <c r="C41" s="95"/>
      <c r="D41" s="95">
        <v>1249</v>
      </c>
      <c r="E41" s="150">
        <f t="shared" si="0"/>
        <v>91.101385849744716</v>
      </c>
    </row>
    <row r="42" spans="1:5" x14ac:dyDescent="0.25">
      <c r="A42" s="609" t="s">
        <v>139</v>
      </c>
      <c r="B42" s="98">
        <v>1289</v>
      </c>
      <c r="C42" s="98"/>
      <c r="D42" s="98">
        <v>1249</v>
      </c>
      <c r="E42" s="152">
        <f t="shared" si="0"/>
        <v>96.896819239720713</v>
      </c>
    </row>
    <row r="43" spans="1:5" x14ac:dyDescent="0.25">
      <c r="A43" s="129"/>
    </row>
  </sheetData>
  <printOptions horizontalCentered="1"/>
  <pageMargins left="0.51181102362204722" right="0.39370078740157483" top="0.47244094488188981" bottom="0.31496062992125984" header="0.23622047244094491" footer="0.19685039370078741"/>
  <pageSetup paperSize="9" orientation="portrait" r:id="rId1"/>
  <headerFooter>
    <oddHeader>&amp;C9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E35"/>
  <sheetViews>
    <sheetView zoomScaleNormal="100" workbookViewId="0">
      <selection activeCell="H13" sqref="H13"/>
    </sheetView>
  </sheetViews>
  <sheetFormatPr defaultColWidth="9.125" defaultRowHeight="13.6" x14ac:dyDescent="0.25"/>
  <cols>
    <col min="1" max="1" width="26.875" style="63" customWidth="1"/>
    <col min="2" max="2" width="17.125" style="63" customWidth="1"/>
    <col min="3" max="3" width="13.625" style="63" customWidth="1"/>
    <col min="4" max="4" width="20.375" style="63" customWidth="1"/>
    <col min="5" max="5" width="14.625" style="63" customWidth="1"/>
    <col min="6" max="16384" width="9.125" style="63"/>
  </cols>
  <sheetData>
    <row r="1" spans="1:5" ht="14.95" customHeight="1" x14ac:dyDescent="0.25">
      <c r="A1" s="63" t="s">
        <v>991</v>
      </c>
    </row>
    <row r="2" spans="1:5" ht="14.95" customHeight="1" x14ac:dyDescent="0.25">
      <c r="A2" s="63" t="s">
        <v>680</v>
      </c>
    </row>
    <row r="4" spans="1:5" ht="27.2" x14ac:dyDescent="0.25">
      <c r="A4" s="619" t="s">
        <v>47</v>
      </c>
      <c r="B4" s="620" t="s">
        <v>548</v>
      </c>
      <c r="C4" s="620" t="s">
        <v>549</v>
      </c>
      <c r="D4" s="620" t="s">
        <v>550</v>
      </c>
      <c r="E4" s="620" t="s">
        <v>551</v>
      </c>
    </row>
    <row r="5" spans="1:5" x14ac:dyDescent="0.25">
      <c r="A5" s="572">
        <v>1</v>
      </c>
      <c r="B5" s="572">
        <v>2</v>
      </c>
      <c r="C5" s="572">
        <v>3</v>
      </c>
      <c r="D5" s="572">
        <v>4</v>
      </c>
      <c r="E5" s="572">
        <v>5</v>
      </c>
    </row>
    <row r="6" spans="1:5" x14ac:dyDescent="0.25">
      <c r="A6" s="585" t="s">
        <v>140</v>
      </c>
      <c r="B6" s="610">
        <f>SUM(B7:B12)</f>
        <v>4666</v>
      </c>
      <c r="C6" s="610">
        <f>SUM(C7:C12)</f>
        <v>0</v>
      </c>
      <c r="D6" s="610">
        <f>SUM(D7:D12)</f>
        <v>4152</v>
      </c>
      <c r="E6" s="617">
        <f t="shared" ref="E6:E31" si="0">D6/(B6+C6)*100</f>
        <v>88.984140591513068</v>
      </c>
    </row>
    <row r="7" spans="1:5" x14ac:dyDescent="0.25">
      <c r="A7" s="602" t="s">
        <v>141</v>
      </c>
      <c r="B7" s="95">
        <v>642</v>
      </c>
      <c r="C7" s="95"/>
      <c r="D7" s="95">
        <v>466</v>
      </c>
      <c r="E7" s="150">
        <f t="shared" si="0"/>
        <v>72.585669781931458</v>
      </c>
    </row>
    <row r="8" spans="1:5" x14ac:dyDescent="0.25">
      <c r="A8" s="602" t="s">
        <v>142</v>
      </c>
      <c r="B8" s="95">
        <v>447</v>
      </c>
      <c r="C8" s="95"/>
      <c r="D8" s="95">
        <v>429</v>
      </c>
      <c r="E8" s="150">
        <f t="shared" si="0"/>
        <v>95.973154362416096</v>
      </c>
    </row>
    <row r="9" spans="1:5" x14ac:dyDescent="0.25">
      <c r="A9" s="603" t="s">
        <v>143</v>
      </c>
      <c r="B9" s="95">
        <v>283</v>
      </c>
      <c r="C9" s="95"/>
      <c r="D9" s="95">
        <v>195</v>
      </c>
      <c r="E9" s="150">
        <f t="shared" si="0"/>
        <v>68.904593639575978</v>
      </c>
    </row>
    <row r="10" spans="1:5" x14ac:dyDescent="0.25">
      <c r="A10" s="603" t="s">
        <v>144</v>
      </c>
      <c r="B10" s="95">
        <v>1039</v>
      </c>
      <c r="C10" s="95"/>
      <c r="D10" s="95">
        <v>989</v>
      </c>
      <c r="E10" s="150">
        <f t="shared" si="0"/>
        <v>95.187680461982666</v>
      </c>
    </row>
    <row r="11" spans="1:5" x14ac:dyDescent="0.25">
      <c r="A11" s="603" t="s">
        <v>145</v>
      </c>
      <c r="B11" s="95">
        <v>888</v>
      </c>
      <c r="C11" s="95"/>
      <c r="D11" s="95">
        <v>773</v>
      </c>
      <c r="E11" s="150">
        <f t="shared" si="0"/>
        <v>87.049549549549553</v>
      </c>
    </row>
    <row r="12" spans="1:5" x14ac:dyDescent="0.25">
      <c r="A12" s="603" t="s">
        <v>352</v>
      </c>
      <c r="B12" s="95">
        <v>1367</v>
      </c>
      <c r="C12" s="95"/>
      <c r="D12" s="95">
        <v>1300</v>
      </c>
      <c r="E12" s="150">
        <f t="shared" si="0"/>
        <v>95.098756400877832</v>
      </c>
    </row>
    <row r="13" spans="1:5" x14ac:dyDescent="0.25">
      <c r="A13" s="610" t="s">
        <v>146</v>
      </c>
      <c r="B13" s="610">
        <f>SUM(B14:B20)</f>
        <v>5781</v>
      </c>
      <c r="C13" s="610">
        <f>SUM(C14:C20)</f>
        <v>29</v>
      </c>
      <c r="D13" s="610">
        <f>SUM(D14:D20)</f>
        <v>5244</v>
      </c>
      <c r="E13" s="617">
        <f t="shared" si="0"/>
        <v>90.258175559380376</v>
      </c>
    </row>
    <row r="14" spans="1:5" x14ac:dyDescent="0.25">
      <c r="A14" s="603" t="s">
        <v>147</v>
      </c>
      <c r="B14" s="95">
        <v>330</v>
      </c>
      <c r="C14" s="95">
        <v>14</v>
      </c>
      <c r="D14" s="95">
        <v>309</v>
      </c>
      <c r="E14" s="150">
        <f t="shared" si="0"/>
        <v>89.825581395348848</v>
      </c>
    </row>
    <row r="15" spans="1:5" x14ac:dyDescent="0.25">
      <c r="A15" s="602" t="s">
        <v>148</v>
      </c>
      <c r="B15" s="95">
        <v>1380</v>
      </c>
      <c r="C15" s="95">
        <v>15</v>
      </c>
      <c r="D15" s="95">
        <v>1187</v>
      </c>
      <c r="E15" s="150">
        <f t="shared" si="0"/>
        <v>85.089605734767019</v>
      </c>
    </row>
    <row r="16" spans="1:5" x14ac:dyDescent="0.25">
      <c r="A16" s="603" t="s">
        <v>151</v>
      </c>
      <c r="B16" s="95">
        <v>321</v>
      </c>
      <c r="C16" s="95"/>
      <c r="D16" s="95">
        <v>293</v>
      </c>
      <c r="E16" s="150">
        <f t="shared" si="0"/>
        <v>91.27725856697819</v>
      </c>
    </row>
    <row r="17" spans="1:5" x14ac:dyDescent="0.25">
      <c r="A17" s="603" t="s">
        <v>152</v>
      </c>
      <c r="B17" s="95">
        <v>831</v>
      </c>
      <c r="C17" s="95"/>
      <c r="D17" s="95">
        <v>775</v>
      </c>
      <c r="E17" s="150">
        <f t="shared" si="0"/>
        <v>93.261131167268346</v>
      </c>
    </row>
    <row r="18" spans="1:5" x14ac:dyDescent="0.25">
      <c r="A18" s="603" t="s">
        <v>153</v>
      </c>
      <c r="B18" s="95">
        <v>923</v>
      </c>
      <c r="C18" s="95"/>
      <c r="D18" s="95">
        <v>757</v>
      </c>
      <c r="E18" s="150">
        <f t="shared" si="0"/>
        <v>82.015167930660894</v>
      </c>
    </row>
    <row r="19" spans="1:5" x14ac:dyDescent="0.25">
      <c r="A19" s="603" t="s">
        <v>154</v>
      </c>
      <c r="B19" s="95">
        <v>528</v>
      </c>
      <c r="C19" s="95"/>
      <c r="D19" s="95">
        <v>513</v>
      </c>
      <c r="E19" s="150">
        <f t="shared" si="0"/>
        <v>97.159090909090907</v>
      </c>
    </row>
    <row r="20" spans="1:5" x14ac:dyDescent="0.25">
      <c r="A20" s="609" t="s">
        <v>155</v>
      </c>
      <c r="B20" s="95">
        <v>1468</v>
      </c>
      <c r="C20" s="95"/>
      <c r="D20" s="95">
        <v>1410</v>
      </c>
      <c r="E20" s="152">
        <f t="shared" si="0"/>
        <v>96.049046321525893</v>
      </c>
    </row>
    <row r="21" spans="1:5" x14ac:dyDescent="0.25">
      <c r="A21" s="585" t="s">
        <v>156</v>
      </c>
      <c r="B21" s="610">
        <f>SUM(B22:B27)</f>
        <v>3991</v>
      </c>
      <c r="C21" s="610">
        <f>SUM(C22:C27)</f>
        <v>0</v>
      </c>
      <c r="D21" s="610">
        <f>SUM(D22:D27)</f>
        <v>3117</v>
      </c>
      <c r="E21" s="617">
        <f t="shared" si="0"/>
        <v>78.100726634928591</v>
      </c>
    </row>
    <row r="22" spans="1:5" x14ac:dyDescent="0.25">
      <c r="A22" s="603" t="s">
        <v>158</v>
      </c>
      <c r="B22" s="95">
        <v>756</v>
      </c>
      <c r="C22" s="95"/>
      <c r="D22" s="95">
        <v>616</v>
      </c>
      <c r="E22" s="150">
        <f t="shared" si="0"/>
        <v>81.481481481481481</v>
      </c>
    </row>
    <row r="23" spans="1:5" x14ac:dyDescent="0.25">
      <c r="A23" s="603" t="s">
        <v>159</v>
      </c>
      <c r="B23" s="95">
        <v>219</v>
      </c>
      <c r="C23" s="95"/>
      <c r="D23" s="95">
        <v>187</v>
      </c>
      <c r="E23" s="150">
        <f t="shared" si="0"/>
        <v>85.388127853881286</v>
      </c>
    </row>
    <row r="24" spans="1:5" x14ac:dyDescent="0.25">
      <c r="A24" s="602" t="s">
        <v>160</v>
      </c>
      <c r="B24" s="95">
        <v>593</v>
      </c>
      <c r="C24" s="95"/>
      <c r="D24" s="95">
        <v>454</v>
      </c>
      <c r="E24" s="150">
        <f t="shared" si="0"/>
        <v>76.559865092748737</v>
      </c>
    </row>
    <row r="25" spans="1:5" x14ac:dyDescent="0.25">
      <c r="A25" s="603" t="s">
        <v>162</v>
      </c>
      <c r="B25" s="95">
        <v>461</v>
      </c>
      <c r="C25" s="95"/>
      <c r="D25" s="95">
        <v>406</v>
      </c>
      <c r="E25" s="150">
        <f t="shared" si="0"/>
        <v>88.069414316702819</v>
      </c>
    </row>
    <row r="26" spans="1:5" x14ac:dyDescent="0.25">
      <c r="A26" s="602" t="s">
        <v>163</v>
      </c>
      <c r="B26" s="95">
        <v>1477</v>
      </c>
      <c r="C26" s="95"/>
      <c r="D26" s="95">
        <v>1139</v>
      </c>
      <c r="E26" s="150">
        <f t="shared" si="0"/>
        <v>77.115775220040632</v>
      </c>
    </row>
    <row r="27" spans="1:5" x14ac:dyDescent="0.25">
      <c r="A27" s="609" t="s">
        <v>441</v>
      </c>
      <c r="B27" s="98">
        <v>485</v>
      </c>
      <c r="C27" s="98"/>
      <c r="D27" s="98">
        <v>315</v>
      </c>
      <c r="E27" s="152">
        <f t="shared" si="0"/>
        <v>64.948453608247419</v>
      </c>
    </row>
    <row r="28" spans="1:5" x14ac:dyDescent="0.25">
      <c r="A28" s="585" t="s">
        <v>166</v>
      </c>
      <c r="B28" s="585">
        <f>SUM(B29:B33)</f>
        <v>4440</v>
      </c>
      <c r="C28" s="585">
        <f>SUM(C29:C33)</f>
        <v>0</v>
      </c>
      <c r="D28" s="585">
        <f>SUM(D29:D33)</f>
        <v>4061</v>
      </c>
      <c r="E28" s="617">
        <f t="shared" si="0"/>
        <v>91.463963963963963</v>
      </c>
    </row>
    <row r="29" spans="1:5" x14ac:dyDescent="0.25">
      <c r="A29" s="603" t="s">
        <v>167</v>
      </c>
      <c r="B29" s="95">
        <v>399</v>
      </c>
      <c r="C29" s="95"/>
      <c r="D29" s="95">
        <v>389</v>
      </c>
      <c r="E29" s="150">
        <f t="shared" si="0"/>
        <v>97.493734335839605</v>
      </c>
    </row>
    <row r="30" spans="1:5" x14ac:dyDescent="0.25">
      <c r="A30" s="602" t="s">
        <v>168</v>
      </c>
      <c r="B30" s="95">
        <v>987</v>
      </c>
      <c r="C30" s="95"/>
      <c r="D30" s="95">
        <v>949</v>
      </c>
      <c r="E30" s="150">
        <f t="shared" si="0"/>
        <v>96.149949341438699</v>
      </c>
    </row>
    <row r="31" spans="1:5" x14ac:dyDescent="0.25">
      <c r="A31" s="603" t="s">
        <v>169</v>
      </c>
      <c r="B31" s="95">
        <v>991</v>
      </c>
      <c r="C31" s="95"/>
      <c r="D31" s="95">
        <v>930</v>
      </c>
      <c r="E31" s="150">
        <f t="shared" si="0"/>
        <v>93.844601412714439</v>
      </c>
    </row>
    <row r="32" spans="1:5" x14ac:dyDescent="0.25">
      <c r="A32" s="603" t="s">
        <v>170</v>
      </c>
      <c r="B32" s="95">
        <v>923</v>
      </c>
      <c r="C32" s="95"/>
      <c r="D32" s="95">
        <v>815</v>
      </c>
      <c r="E32" s="150">
        <f>D32/(B32+C32)*100</f>
        <v>88.299024918743228</v>
      </c>
    </row>
    <row r="33" spans="1:5" x14ac:dyDescent="0.25">
      <c r="A33" s="609" t="s">
        <v>172</v>
      </c>
      <c r="B33" s="98">
        <v>1140</v>
      </c>
      <c r="C33" s="98"/>
      <c r="D33" s="98">
        <v>978</v>
      </c>
      <c r="E33" s="152">
        <f>D33/(B33+C33)*100</f>
        <v>85.78947368421052</v>
      </c>
    </row>
    <row r="35" spans="1:5" x14ac:dyDescent="0.25">
      <c r="A35" s="129"/>
    </row>
  </sheetData>
  <printOptions horizontalCentered="1"/>
  <pageMargins left="0.70866141732283472" right="0.59055118110236227" top="0.59055118110236227" bottom="0.47244094488188981" header="0.31496062992125984" footer="0.31496062992125984"/>
  <pageSetup paperSize="9" scale="97" orientation="portrait" r:id="rId1"/>
  <headerFooter>
    <oddHeader>&amp;C10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E27"/>
  <sheetViews>
    <sheetView zoomScaleNormal="100" workbookViewId="0">
      <selection activeCell="H14" sqref="H14"/>
    </sheetView>
  </sheetViews>
  <sheetFormatPr defaultColWidth="9.125" defaultRowHeight="13.6" x14ac:dyDescent="0.25"/>
  <cols>
    <col min="1" max="1" width="26.875" style="63" customWidth="1"/>
    <col min="2" max="2" width="17.125" style="63" customWidth="1"/>
    <col min="3" max="3" width="13.625" style="63" customWidth="1"/>
    <col min="4" max="4" width="20.375" style="63" customWidth="1"/>
    <col min="5" max="5" width="14.625" style="63" customWidth="1"/>
    <col min="6" max="16384" width="9.125" style="63"/>
  </cols>
  <sheetData>
    <row r="1" spans="1:5" ht="14.95" customHeight="1" x14ac:dyDescent="0.25">
      <c r="A1" s="63" t="s">
        <v>991</v>
      </c>
    </row>
    <row r="2" spans="1:5" ht="14.95" customHeight="1" x14ac:dyDescent="0.25">
      <c r="A2" s="63" t="s">
        <v>680</v>
      </c>
    </row>
    <row r="4" spans="1:5" ht="27.2" x14ac:dyDescent="0.25">
      <c r="A4" s="619" t="s">
        <v>47</v>
      </c>
      <c r="B4" s="620" t="s">
        <v>548</v>
      </c>
      <c r="C4" s="620" t="s">
        <v>549</v>
      </c>
      <c r="D4" s="620" t="s">
        <v>550</v>
      </c>
      <c r="E4" s="620" t="s">
        <v>551</v>
      </c>
    </row>
    <row r="5" spans="1:5" x14ac:dyDescent="0.25">
      <c r="A5" s="572">
        <v>1</v>
      </c>
      <c r="B5" s="572">
        <v>2</v>
      </c>
      <c r="C5" s="572">
        <v>3</v>
      </c>
      <c r="D5" s="572">
        <v>4</v>
      </c>
      <c r="E5" s="572">
        <v>5</v>
      </c>
    </row>
    <row r="6" spans="1:5" x14ac:dyDescent="0.25">
      <c r="A6" s="585" t="s">
        <v>173</v>
      </c>
      <c r="B6" s="610">
        <f>SUM(B7:B14)</f>
        <v>7127</v>
      </c>
      <c r="C6" s="610">
        <f>SUM(C7:C14)</f>
        <v>0</v>
      </c>
      <c r="D6" s="610">
        <f>SUM(D7:D14)</f>
        <v>6216</v>
      </c>
      <c r="E6" s="617">
        <f t="shared" ref="E6:E25" si="0">D6/(B6+C6)*100</f>
        <v>87.217623123333794</v>
      </c>
    </row>
    <row r="7" spans="1:5" x14ac:dyDescent="0.25">
      <c r="A7" s="603" t="s">
        <v>174</v>
      </c>
      <c r="B7" s="95">
        <v>393</v>
      </c>
      <c r="C7" s="95"/>
      <c r="D7" s="95">
        <v>290</v>
      </c>
      <c r="E7" s="149">
        <f t="shared" si="0"/>
        <v>73.791348600508911</v>
      </c>
    </row>
    <row r="8" spans="1:5" x14ac:dyDescent="0.25">
      <c r="A8" s="603" t="s">
        <v>175</v>
      </c>
      <c r="B8" s="95">
        <v>994</v>
      </c>
      <c r="C8" s="95"/>
      <c r="D8" s="95">
        <v>911</v>
      </c>
      <c r="E8" s="150">
        <f t="shared" si="0"/>
        <v>91.64989939637826</v>
      </c>
    </row>
    <row r="9" spans="1:5" x14ac:dyDescent="0.25">
      <c r="A9" s="603" t="s">
        <v>364</v>
      </c>
      <c r="B9" s="95">
        <v>1746</v>
      </c>
      <c r="C9" s="95"/>
      <c r="D9" s="95">
        <v>1449</v>
      </c>
      <c r="E9" s="150">
        <f t="shared" si="0"/>
        <v>82.989690721649495</v>
      </c>
    </row>
    <row r="10" spans="1:5" x14ac:dyDescent="0.25">
      <c r="A10" s="603" t="s">
        <v>177</v>
      </c>
      <c r="B10" s="95">
        <v>765</v>
      </c>
      <c r="C10" s="95"/>
      <c r="D10" s="95">
        <v>644</v>
      </c>
      <c r="E10" s="150">
        <f t="shared" si="0"/>
        <v>84.183006535947712</v>
      </c>
    </row>
    <row r="11" spans="1:5" x14ac:dyDescent="0.25">
      <c r="A11" s="602" t="s">
        <v>178</v>
      </c>
      <c r="B11" s="95">
        <v>1209</v>
      </c>
      <c r="C11" s="95"/>
      <c r="D11" s="95">
        <v>1071</v>
      </c>
      <c r="E11" s="150">
        <f t="shared" si="0"/>
        <v>88.58560794044665</v>
      </c>
    </row>
    <row r="12" spans="1:5" x14ac:dyDescent="0.25">
      <c r="A12" s="603" t="s">
        <v>131</v>
      </c>
      <c r="B12" s="95">
        <v>777</v>
      </c>
      <c r="C12" s="95"/>
      <c r="D12" s="95">
        <v>695</v>
      </c>
      <c r="E12" s="150">
        <f t="shared" si="0"/>
        <v>89.446589446589442</v>
      </c>
    </row>
    <row r="13" spans="1:5" x14ac:dyDescent="0.25">
      <c r="A13" s="603" t="s">
        <v>179</v>
      </c>
      <c r="B13" s="95">
        <v>688</v>
      </c>
      <c r="C13" s="95"/>
      <c r="D13" s="95">
        <v>647</v>
      </c>
      <c r="E13" s="150">
        <f t="shared" si="0"/>
        <v>94.04069767441861</v>
      </c>
    </row>
    <row r="14" spans="1:5" x14ac:dyDescent="0.25">
      <c r="A14" s="609" t="s">
        <v>306</v>
      </c>
      <c r="B14" s="98">
        <v>555</v>
      </c>
      <c r="C14" s="98"/>
      <c r="D14" s="98">
        <v>509</v>
      </c>
      <c r="E14" s="152">
        <f t="shared" si="0"/>
        <v>91.7117117117117</v>
      </c>
    </row>
    <row r="15" spans="1:5" x14ac:dyDescent="0.25">
      <c r="A15" s="585" t="s">
        <v>181</v>
      </c>
      <c r="B15" s="585">
        <f>SUM(B16:B25)</f>
        <v>7003</v>
      </c>
      <c r="C15" s="585">
        <f>SUM(C16:C25)</f>
        <v>0</v>
      </c>
      <c r="D15" s="585">
        <f>SUM(D16:D25)</f>
        <v>6436</v>
      </c>
      <c r="E15" s="617">
        <f t="shared" si="0"/>
        <v>91.903469941453665</v>
      </c>
    </row>
    <row r="16" spans="1:5" x14ac:dyDescent="0.25">
      <c r="A16" s="603" t="s">
        <v>182</v>
      </c>
      <c r="B16" s="95">
        <v>332</v>
      </c>
      <c r="C16" s="95"/>
      <c r="D16" s="95">
        <v>325</v>
      </c>
      <c r="E16" s="149">
        <f t="shared" si="0"/>
        <v>97.891566265060234</v>
      </c>
    </row>
    <row r="17" spans="1:5" x14ac:dyDescent="0.25">
      <c r="A17" s="603" t="s">
        <v>183</v>
      </c>
      <c r="B17" s="95">
        <v>305</v>
      </c>
      <c r="C17" s="95"/>
      <c r="D17" s="95">
        <v>282</v>
      </c>
      <c r="E17" s="150">
        <f t="shared" si="0"/>
        <v>92.459016393442624</v>
      </c>
    </row>
    <row r="18" spans="1:5" x14ac:dyDescent="0.25">
      <c r="A18" s="603" t="s">
        <v>184</v>
      </c>
      <c r="B18" s="95">
        <v>283</v>
      </c>
      <c r="C18" s="95"/>
      <c r="D18" s="95">
        <v>262</v>
      </c>
      <c r="E18" s="150">
        <f t="shared" si="0"/>
        <v>92.579505300353361</v>
      </c>
    </row>
    <row r="19" spans="1:5" x14ac:dyDescent="0.25">
      <c r="A19" s="602" t="s">
        <v>347</v>
      </c>
      <c r="B19" s="95">
        <v>1375</v>
      </c>
      <c r="C19" s="95"/>
      <c r="D19" s="95">
        <v>1261</v>
      </c>
      <c r="E19" s="150">
        <f t="shared" si="0"/>
        <v>91.709090909090904</v>
      </c>
    </row>
    <row r="20" spans="1:5" x14ac:dyDescent="0.25">
      <c r="A20" s="603" t="s">
        <v>185</v>
      </c>
      <c r="B20" s="95">
        <v>303</v>
      </c>
      <c r="C20" s="95"/>
      <c r="D20" s="95">
        <v>287</v>
      </c>
      <c r="E20" s="150">
        <f t="shared" si="0"/>
        <v>94.71947194719472</v>
      </c>
    </row>
    <row r="21" spans="1:5" x14ac:dyDescent="0.25">
      <c r="A21" s="603" t="s">
        <v>186</v>
      </c>
      <c r="B21" s="95">
        <v>649</v>
      </c>
      <c r="C21" s="95"/>
      <c r="D21" s="95">
        <v>607</v>
      </c>
      <c r="E21" s="150">
        <f t="shared" si="0"/>
        <v>93.52850539291218</v>
      </c>
    </row>
    <row r="22" spans="1:5" x14ac:dyDescent="0.25">
      <c r="A22" s="603" t="s">
        <v>187</v>
      </c>
      <c r="B22" s="95">
        <v>783</v>
      </c>
      <c r="C22" s="95"/>
      <c r="D22" s="95">
        <v>725</v>
      </c>
      <c r="E22" s="150">
        <f t="shared" si="0"/>
        <v>92.592592592592595</v>
      </c>
    </row>
    <row r="23" spans="1:5" x14ac:dyDescent="0.25">
      <c r="A23" s="603" t="s">
        <v>188</v>
      </c>
      <c r="B23" s="95">
        <v>978</v>
      </c>
      <c r="C23" s="95"/>
      <c r="D23" s="95">
        <v>924</v>
      </c>
      <c r="E23" s="150">
        <f t="shared" si="0"/>
        <v>94.478527607361968</v>
      </c>
    </row>
    <row r="24" spans="1:5" x14ac:dyDescent="0.25">
      <c r="A24" s="602" t="s">
        <v>353</v>
      </c>
      <c r="B24" s="95">
        <v>1533</v>
      </c>
      <c r="C24" s="95"/>
      <c r="D24" s="95">
        <v>1353</v>
      </c>
      <c r="E24" s="150">
        <f t="shared" si="0"/>
        <v>88.25831702544032</v>
      </c>
    </row>
    <row r="25" spans="1:5" x14ac:dyDescent="0.25">
      <c r="A25" s="609" t="s">
        <v>510</v>
      </c>
      <c r="B25" s="98">
        <v>462</v>
      </c>
      <c r="C25" s="98"/>
      <c r="D25" s="98">
        <v>410</v>
      </c>
      <c r="E25" s="152">
        <f t="shared" si="0"/>
        <v>88.744588744588754</v>
      </c>
    </row>
    <row r="27" spans="1:5" x14ac:dyDescent="0.25">
      <c r="A27" s="129"/>
    </row>
  </sheetData>
  <printOptions horizontalCentered="1"/>
  <pageMargins left="0.6692913385826772" right="0.47244094488188981" top="0.74803149606299213" bottom="0.74803149606299213" header="0.31496062992125984" footer="0.31496062992125984"/>
  <pageSetup paperSize="9" orientation="portrait" r:id="rId1"/>
  <headerFooter>
    <oddHeader>&amp;C11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14"/>
  <sheetViews>
    <sheetView zoomScaleNormal="100" workbookViewId="0">
      <selection activeCell="K12" sqref="K12"/>
    </sheetView>
  </sheetViews>
  <sheetFormatPr defaultColWidth="9.125" defaultRowHeight="13.6" x14ac:dyDescent="0.25"/>
  <cols>
    <col min="1" max="4" width="9.125" style="63"/>
    <col min="5" max="5" width="8.125" style="63" customWidth="1"/>
    <col min="6" max="8" width="12.75" style="63" customWidth="1"/>
    <col min="9" max="16384" width="9.125" style="63"/>
  </cols>
  <sheetData>
    <row r="1" spans="1:8" ht="14.3" x14ac:dyDescent="0.25">
      <c r="A1" s="99" t="s">
        <v>319</v>
      </c>
      <c r="B1" s="99" t="s">
        <v>340</v>
      </c>
    </row>
    <row r="2" spans="1:8" ht="16.5" customHeight="1" x14ac:dyDescent="0.25"/>
    <row r="3" spans="1:8" ht="20.05" customHeight="1" x14ac:dyDescent="0.25">
      <c r="A3" s="573" t="s">
        <v>20</v>
      </c>
      <c r="B3" s="556"/>
      <c r="C3" s="556"/>
      <c r="D3" s="556"/>
      <c r="E3" s="556"/>
      <c r="F3" s="921" t="s">
        <v>478</v>
      </c>
      <c r="G3" s="922"/>
      <c r="H3" s="873" t="s">
        <v>21</v>
      </c>
    </row>
    <row r="4" spans="1:8" ht="27.7" customHeight="1" x14ac:dyDescent="0.25">
      <c r="A4" s="567"/>
      <c r="B4" s="559"/>
      <c r="C4" s="559"/>
      <c r="D4" s="559"/>
      <c r="E4" s="559"/>
      <c r="F4" s="621" t="s">
        <v>956</v>
      </c>
      <c r="G4" s="621" t="s">
        <v>992</v>
      </c>
      <c r="H4" s="609"/>
    </row>
    <row r="5" spans="1:8" ht="20.05" customHeight="1" x14ac:dyDescent="0.25">
      <c r="A5" s="622" t="s">
        <v>190</v>
      </c>
      <c r="B5" s="623"/>
      <c r="C5" s="562"/>
      <c r="D5" s="562"/>
      <c r="E5" s="562"/>
      <c r="F5" s="153">
        <v>6774</v>
      </c>
      <c r="G5" s="153">
        <v>7642</v>
      </c>
      <c r="H5" s="154">
        <v>868</v>
      </c>
    </row>
    <row r="6" spans="1:8" ht="20.05" customHeight="1" x14ac:dyDescent="0.25">
      <c r="A6" s="564" t="s">
        <v>191</v>
      </c>
      <c r="B6" s="565"/>
      <c r="C6" s="565"/>
      <c r="D6" s="565"/>
      <c r="E6" s="565"/>
      <c r="F6" s="94">
        <v>1348</v>
      </c>
      <c r="G6" s="94">
        <v>1368</v>
      </c>
      <c r="H6" s="95">
        <v>20</v>
      </c>
    </row>
    <row r="7" spans="1:8" ht="20.05" customHeight="1" x14ac:dyDescent="0.25">
      <c r="A7" s="564" t="s">
        <v>192</v>
      </c>
      <c r="B7" s="565"/>
      <c r="C7" s="565"/>
      <c r="D7" s="565"/>
      <c r="E7" s="565"/>
      <c r="F7" s="94">
        <v>4640</v>
      </c>
      <c r="G7" s="94">
        <v>5349</v>
      </c>
      <c r="H7" s="95">
        <v>709</v>
      </c>
    </row>
    <row r="8" spans="1:8" ht="20.05" customHeight="1" x14ac:dyDescent="0.25">
      <c r="A8" s="567" t="s">
        <v>193</v>
      </c>
      <c r="B8" s="559"/>
      <c r="C8" s="559"/>
      <c r="D8" s="559"/>
      <c r="E8" s="559"/>
      <c r="F8" s="97">
        <v>786</v>
      </c>
      <c r="G8" s="97">
        <v>925</v>
      </c>
      <c r="H8" s="98">
        <v>139</v>
      </c>
    </row>
    <row r="9" spans="1:8" ht="20.05" customHeight="1" x14ac:dyDescent="0.25">
      <c r="A9" s="622" t="s">
        <v>194</v>
      </c>
      <c r="B9" s="623"/>
      <c r="C9" s="562"/>
      <c r="D9" s="562"/>
      <c r="E9" s="562"/>
      <c r="F9" s="153">
        <v>6612</v>
      </c>
      <c r="G9" s="153">
        <v>7311</v>
      </c>
      <c r="H9" s="154">
        <v>699</v>
      </c>
    </row>
    <row r="10" spans="1:8" ht="20.05" customHeight="1" x14ac:dyDescent="0.25">
      <c r="A10" s="564" t="s">
        <v>191</v>
      </c>
      <c r="B10" s="565"/>
      <c r="C10" s="565"/>
      <c r="D10" s="565"/>
      <c r="E10" s="565"/>
      <c r="F10" s="94">
        <v>1043</v>
      </c>
      <c r="G10" s="94">
        <v>1266</v>
      </c>
      <c r="H10" s="95">
        <v>223</v>
      </c>
    </row>
    <row r="11" spans="1:8" ht="20.05" customHeight="1" x14ac:dyDescent="0.25">
      <c r="A11" s="564" t="s">
        <v>192</v>
      </c>
      <c r="B11" s="565"/>
      <c r="C11" s="565"/>
      <c r="D11" s="565"/>
      <c r="E11" s="565"/>
      <c r="F11" s="94">
        <v>4417</v>
      </c>
      <c r="G11" s="94">
        <v>4713</v>
      </c>
      <c r="H11" s="95">
        <v>296</v>
      </c>
    </row>
    <row r="12" spans="1:8" ht="20.05" customHeight="1" x14ac:dyDescent="0.25">
      <c r="A12" s="567" t="s">
        <v>193</v>
      </c>
      <c r="B12" s="559"/>
      <c r="C12" s="559"/>
      <c r="D12" s="559"/>
      <c r="E12" s="559"/>
      <c r="F12" s="97">
        <v>1152</v>
      </c>
      <c r="G12" s="97">
        <v>1332</v>
      </c>
      <c r="H12" s="98">
        <v>180</v>
      </c>
    </row>
    <row r="14" spans="1:8" ht="14.3" x14ac:dyDescent="0.25">
      <c r="A14" s="91" t="s">
        <v>993</v>
      </c>
      <c r="B14" s="91"/>
    </row>
  </sheetData>
  <mergeCells count="1">
    <mergeCell ref="F3:G3"/>
  </mergeCells>
  <phoneticPr fontId="2" type="noConversion"/>
  <printOptions horizontalCentered="1"/>
  <pageMargins left="0.9055118110236221" right="0.62992125984251968" top="0.98425196850393704" bottom="0.98425196850393704" header="0.31496062992125984" footer="0.51181102362204722"/>
  <pageSetup paperSize="9" orientation="portrait" r:id="rId1"/>
  <headerFooter alignWithMargins="0">
    <oddHeader>&amp;C12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H23"/>
  <sheetViews>
    <sheetView zoomScaleNormal="100" workbookViewId="0">
      <selection activeCell="J10" sqref="J10"/>
    </sheetView>
  </sheetViews>
  <sheetFormatPr defaultColWidth="9.125" defaultRowHeight="13.6" x14ac:dyDescent="0.25"/>
  <cols>
    <col min="1" max="1" width="14.125" style="63" customWidth="1"/>
    <col min="2" max="8" width="12.75" style="63" customWidth="1"/>
    <col min="9" max="16384" width="9.125" style="63"/>
  </cols>
  <sheetData>
    <row r="1" spans="1:8" ht="14.3" x14ac:dyDescent="0.25">
      <c r="A1" s="99" t="s">
        <v>481</v>
      </c>
      <c r="B1" s="99" t="s">
        <v>444</v>
      </c>
    </row>
    <row r="2" spans="1:8" ht="18" customHeight="1" x14ac:dyDescent="0.25"/>
    <row r="3" spans="1:8" ht="18" customHeight="1" x14ac:dyDescent="0.25">
      <c r="A3" s="923" t="s">
        <v>27</v>
      </c>
      <c r="B3" s="926" t="s">
        <v>31</v>
      </c>
      <c r="C3" s="927"/>
      <c r="D3" s="931" t="s">
        <v>21</v>
      </c>
      <c r="E3" s="905" t="s">
        <v>446</v>
      </c>
      <c r="F3" s="930"/>
      <c r="G3" s="930"/>
      <c r="H3" s="906"/>
    </row>
    <row r="4" spans="1:8" ht="18" customHeight="1" x14ac:dyDescent="0.25">
      <c r="A4" s="924"/>
      <c r="B4" s="928"/>
      <c r="C4" s="929"/>
      <c r="D4" s="932"/>
      <c r="E4" s="905" t="s">
        <v>447</v>
      </c>
      <c r="F4" s="906"/>
      <c r="G4" s="905" t="s">
        <v>311</v>
      </c>
      <c r="H4" s="906"/>
    </row>
    <row r="5" spans="1:8" ht="18" customHeight="1" x14ac:dyDescent="0.25">
      <c r="A5" s="925"/>
      <c r="B5" s="845">
        <v>44530</v>
      </c>
      <c r="C5" s="845">
        <v>44561</v>
      </c>
      <c r="D5" s="624"/>
      <c r="E5" s="845">
        <v>44530</v>
      </c>
      <c r="F5" s="845">
        <v>44561</v>
      </c>
      <c r="G5" s="845">
        <v>44530</v>
      </c>
      <c r="H5" s="845">
        <v>44561</v>
      </c>
    </row>
    <row r="6" spans="1:8" ht="18" customHeight="1" x14ac:dyDescent="0.25">
      <c r="A6" s="625" t="s">
        <v>31</v>
      </c>
      <c r="B6" s="584">
        <v>8330</v>
      </c>
      <c r="C6" s="584">
        <v>8427</v>
      </c>
      <c r="D6" s="610">
        <v>97</v>
      </c>
      <c r="E6" s="584">
        <v>6990</v>
      </c>
      <c r="F6" s="584">
        <v>7250</v>
      </c>
      <c r="G6" s="585">
        <v>1340</v>
      </c>
      <c r="H6" s="585">
        <v>1177</v>
      </c>
    </row>
    <row r="7" spans="1:8" ht="18" customHeight="1" x14ac:dyDescent="0.25">
      <c r="A7" s="603" t="s">
        <v>32</v>
      </c>
      <c r="B7" s="73">
        <v>318</v>
      </c>
      <c r="C7" s="574">
        <v>316</v>
      </c>
      <c r="D7" s="155">
        <v>-2</v>
      </c>
      <c r="E7" s="94">
        <v>270</v>
      </c>
      <c r="F7" s="94">
        <v>277</v>
      </c>
      <c r="G7" s="94">
        <v>48</v>
      </c>
      <c r="H7" s="95">
        <v>39</v>
      </c>
    </row>
    <row r="8" spans="1:8" ht="18" customHeight="1" x14ac:dyDescent="0.25">
      <c r="A8" s="602" t="s">
        <v>33</v>
      </c>
      <c r="B8" s="73">
        <v>652</v>
      </c>
      <c r="C8" s="574">
        <v>678</v>
      </c>
      <c r="D8" s="155">
        <v>26</v>
      </c>
      <c r="E8" s="94">
        <v>484</v>
      </c>
      <c r="F8" s="94">
        <v>560</v>
      </c>
      <c r="G8" s="94">
        <v>168</v>
      </c>
      <c r="H8" s="95">
        <v>118</v>
      </c>
    </row>
    <row r="9" spans="1:8" ht="18" customHeight="1" x14ac:dyDescent="0.25">
      <c r="A9" s="603" t="s">
        <v>34</v>
      </c>
      <c r="B9" s="73">
        <v>458</v>
      </c>
      <c r="C9" s="574">
        <v>423</v>
      </c>
      <c r="D9" s="155">
        <v>-35</v>
      </c>
      <c r="E9" s="94">
        <v>353</v>
      </c>
      <c r="F9" s="94">
        <v>339</v>
      </c>
      <c r="G9" s="94">
        <v>105</v>
      </c>
      <c r="H9" s="95">
        <v>84</v>
      </c>
    </row>
    <row r="10" spans="1:8" ht="18" customHeight="1" x14ac:dyDescent="0.25">
      <c r="A10" s="603" t="s">
        <v>35</v>
      </c>
      <c r="B10" s="73">
        <v>892</v>
      </c>
      <c r="C10" s="574">
        <v>867</v>
      </c>
      <c r="D10" s="155">
        <v>-25</v>
      </c>
      <c r="E10" s="94">
        <v>784</v>
      </c>
      <c r="F10" s="94">
        <v>777</v>
      </c>
      <c r="G10" s="94">
        <v>108</v>
      </c>
      <c r="H10" s="95">
        <v>90</v>
      </c>
    </row>
    <row r="11" spans="1:8" ht="18" customHeight="1" x14ac:dyDescent="0.25">
      <c r="A11" s="603" t="s">
        <v>36</v>
      </c>
      <c r="B11" s="73">
        <v>417</v>
      </c>
      <c r="C11" s="574">
        <v>319</v>
      </c>
      <c r="D11" s="155">
        <v>-98</v>
      </c>
      <c r="E11" s="94">
        <v>322</v>
      </c>
      <c r="F11" s="94">
        <v>242</v>
      </c>
      <c r="G11" s="94">
        <v>95</v>
      </c>
      <c r="H11" s="95">
        <v>77</v>
      </c>
    </row>
    <row r="12" spans="1:8" ht="18" customHeight="1" x14ac:dyDescent="0.25">
      <c r="A12" s="603" t="s">
        <v>37</v>
      </c>
      <c r="B12" s="73">
        <v>645</v>
      </c>
      <c r="C12" s="574">
        <v>632</v>
      </c>
      <c r="D12" s="155">
        <v>-13</v>
      </c>
      <c r="E12" s="94">
        <v>552</v>
      </c>
      <c r="F12" s="94">
        <v>546</v>
      </c>
      <c r="G12" s="94">
        <v>93</v>
      </c>
      <c r="H12" s="95">
        <v>86</v>
      </c>
    </row>
    <row r="13" spans="1:8" ht="18" customHeight="1" x14ac:dyDescent="0.25">
      <c r="A13" s="603" t="s">
        <v>38</v>
      </c>
      <c r="B13" s="73">
        <v>510</v>
      </c>
      <c r="C13" s="574">
        <v>464</v>
      </c>
      <c r="D13" s="155">
        <v>-46</v>
      </c>
      <c r="E13" s="94">
        <v>445</v>
      </c>
      <c r="F13" s="94">
        <v>414</v>
      </c>
      <c r="G13" s="94">
        <v>65</v>
      </c>
      <c r="H13" s="95">
        <v>50</v>
      </c>
    </row>
    <row r="14" spans="1:8" ht="18" customHeight="1" x14ac:dyDescent="0.25">
      <c r="A14" s="603" t="s">
        <v>39</v>
      </c>
      <c r="B14" s="73">
        <v>569</v>
      </c>
      <c r="C14" s="574">
        <v>632</v>
      </c>
      <c r="D14" s="155">
        <v>63</v>
      </c>
      <c r="E14" s="94">
        <v>516</v>
      </c>
      <c r="F14" s="94">
        <v>567</v>
      </c>
      <c r="G14" s="94">
        <v>53</v>
      </c>
      <c r="H14" s="95">
        <v>65</v>
      </c>
    </row>
    <row r="15" spans="1:8" ht="18" customHeight="1" x14ac:dyDescent="0.25">
      <c r="A15" s="603" t="s">
        <v>40</v>
      </c>
      <c r="B15" s="73">
        <v>357</v>
      </c>
      <c r="C15" s="574">
        <v>375</v>
      </c>
      <c r="D15" s="155">
        <v>18</v>
      </c>
      <c r="E15" s="94">
        <v>253</v>
      </c>
      <c r="F15" s="94">
        <v>268</v>
      </c>
      <c r="G15" s="94">
        <v>104</v>
      </c>
      <c r="H15" s="95">
        <v>107</v>
      </c>
    </row>
    <row r="16" spans="1:8" ht="18" customHeight="1" x14ac:dyDescent="0.25">
      <c r="A16" s="603" t="s">
        <v>41</v>
      </c>
      <c r="B16" s="73">
        <v>298</v>
      </c>
      <c r="C16" s="574">
        <v>264</v>
      </c>
      <c r="D16" s="155">
        <v>-34</v>
      </c>
      <c r="E16" s="94">
        <v>204</v>
      </c>
      <c r="F16" s="94">
        <v>196</v>
      </c>
      <c r="G16" s="94">
        <v>94</v>
      </c>
      <c r="H16" s="95">
        <v>68</v>
      </c>
    </row>
    <row r="17" spans="1:8" ht="18" customHeight="1" x14ac:dyDescent="0.25">
      <c r="A17" s="603" t="s">
        <v>42</v>
      </c>
      <c r="B17" s="73">
        <v>701</v>
      </c>
      <c r="C17" s="574">
        <v>791</v>
      </c>
      <c r="D17" s="155">
        <v>90</v>
      </c>
      <c r="E17" s="94">
        <v>617</v>
      </c>
      <c r="F17" s="94">
        <v>714</v>
      </c>
      <c r="G17" s="94">
        <v>84</v>
      </c>
      <c r="H17" s="95">
        <v>77</v>
      </c>
    </row>
    <row r="18" spans="1:8" ht="18" customHeight="1" x14ac:dyDescent="0.25">
      <c r="A18" s="603" t="s">
        <v>43</v>
      </c>
      <c r="B18" s="73">
        <v>265</v>
      </c>
      <c r="C18" s="574">
        <v>314</v>
      </c>
      <c r="D18" s="155">
        <v>49</v>
      </c>
      <c r="E18" s="94">
        <v>228</v>
      </c>
      <c r="F18" s="94">
        <v>289</v>
      </c>
      <c r="G18" s="94">
        <v>37</v>
      </c>
      <c r="H18" s="95">
        <v>25</v>
      </c>
    </row>
    <row r="19" spans="1:8" ht="18" customHeight="1" x14ac:dyDescent="0.25">
      <c r="A19" s="603" t="s">
        <v>44</v>
      </c>
      <c r="B19" s="73">
        <v>378</v>
      </c>
      <c r="C19" s="574">
        <v>505</v>
      </c>
      <c r="D19" s="155">
        <v>127</v>
      </c>
      <c r="E19" s="94">
        <v>304</v>
      </c>
      <c r="F19" s="94">
        <v>450</v>
      </c>
      <c r="G19" s="94">
        <v>74</v>
      </c>
      <c r="H19" s="95">
        <v>55</v>
      </c>
    </row>
    <row r="20" spans="1:8" ht="18" customHeight="1" x14ac:dyDescent="0.25">
      <c r="A20" s="602" t="s">
        <v>45</v>
      </c>
      <c r="B20" s="73">
        <v>1085</v>
      </c>
      <c r="C20" s="574">
        <v>1127</v>
      </c>
      <c r="D20" s="155">
        <v>42</v>
      </c>
      <c r="E20" s="94">
        <v>973</v>
      </c>
      <c r="F20" s="94">
        <v>993</v>
      </c>
      <c r="G20" s="94">
        <v>112</v>
      </c>
      <c r="H20" s="95">
        <v>134</v>
      </c>
    </row>
    <row r="21" spans="1:8" ht="18" customHeight="1" x14ac:dyDescent="0.25">
      <c r="A21" s="609" t="s">
        <v>46</v>
      </c>
      <c r="B21" s="156">
        <v>785</v>
      </c>
      <c r="C21" s="584">
        <v>720</v>
      </c>
      <c r="D21" s="157">
        <v>-65</v>
      </c>
      <c r="E21" s="97">
        <v>685</v>
      </c>
      <c r="F21" s="97">
        <v>618</v>
      </c>
      <c r="G21" s="97">
        <v>100</v>
      </c>
      <c r="H21" s="98">
        <v>102</v>
      </c>
    </row>
    <row r="22" spans="1:8" ht="17.350000000000001" customHeight="1" x14ac:dyDescent="0.25"/>
    <row r="23" spans="1:8" ht="17.350000000000001" customHeight="1" x14ac:dyDescent="0.25">
      <c r="A23" s="158" t="s">
        <v>994</v>
      </c>
    </row>
  </sheetData>
  <mergeCells count="6">
    <mergeCell ref="A3:A5"/>
    <mergeCell ref="B3:C4"/>
    <mergeCell ref="E3:H3"/>
    <mergeCell ref="E4:F4"/>
    <mergeCell ref="G4:H4"/>
    <mergeCell ref="D3:D4"/>
  </mergeCells>
  <phoneticPr fontId="2" type="noConversion"/>
  <printOptions horizontalCentered="1"/>
  <pageMargins left="0.47244094488188981" right="0.47244094488188981" top="0.98425196850393704" bottom="0.98425196850393704" header="0.39370078740157483" footer="0.51181102362204722"/>
  <pageSetup paperSize="9" scale="91" orientation="portrait" r:id="rId1"/>
  <headerFooter alignWithMargins="0">
    <oddHeader>&amp;C13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J18"/>
  <sheetViews>
    <sheetView zoomScaleNormal="100" workbookViewId="0">
      <selection activeCell="L14" sqref="L14"/>
    </sheetView>
  </sheetViews>
  <sheetFormatPr defaultColWidth="9.125" defaultRowHeight="13.6" x14ac:dyDescent="0.25"/>
  <cols>
    <col min="1" max="2" width="9.125" style="63"/>
    <col min="3" max="10" width="10.75" style="63" customWidth="1"/>
    <col min="11" max="16384" width="9.125" style="63"/>
  </cols>
  <sheetData>
    <row r="1" spans="1:10" ht="14.3" x14ac:dyDescent="0.25">
      <c r="A1" s="99" t="s">
        <v>462</v>
      </c>
      <c r="B1" s="99" t="s">
        <v>320</v>
      </c>
    </row>
    <row r="2" spans="1:10" ht="18" customHeight="1" x14ac:dyDescent="0.25"/>
    <row r="3" spans="1:10" ht="33.799999999999997" customHeight="1" x14ac:dyDescent="0.25">
      <c r="A3" s="573" t="s">
        <v>20</v>
      </c>
      <c r="B3" s="557"/>
      <c r="C3" s="933" t="s">
        <v>31</v>
      </c>
      <c r="D3" s="934"/>
      <c r="E3" s="935" t="s">
        <v>24</v>
      </c>
      <c r="F3" s="936"/>
      <c r="G3" s="937" t="s">
        <v>25</v>
      </c>
      <c r="H3" s="938"/>
      <c r="I3" s="937" t="s">
        <v>26</v>
      </c>
      <c r="J3" s="938"/>
    </row>
    <row r="4" spans="1:10" ht="18" customHeight="1" x14ac:dyDescent="0.25">
      <c r="A4" s="564"/>
      <c r="B4" s="566"/>
      <c r="C4" s="846">
        <v>44530</v>
      </c>
      <c r="D4" s="845">
        <v>44561</v>
      </c>
      <c r="E4" s="846">
        <v>44530</v>
      </c>
      <c r="F4" s="845">
        <v>44561</v>
      </c>
      <c r="G4" s="846">
        <v>44530</v>
      </c>
      <c r="H4" s="845">
        <v>44561</v>
      </c>
      <c r="I4" s="846">
        <v>44530</v>
      </c>
      <c r="J4" s="845">
        <v>44561</v>
      </c>
    </row>
    <row r="5" spans="1:10" ht="18" customHeight="1" x14ac:dyDescent="0.25">
      <c r="A5" s="629" t="s">
        <v>22</v>
      </c>
      <c r="B5" s="627"/>
      <c r="C5" s="159">
        <v>71546</v>
      </c>
      <c r="D5" s="159">
        <v>71874</v>
      </c>
      <c r="E5" s="159">
        <v>8752</v>
      </c>
      <c r="F5" s="159">
        <v>8495</v>
      </c>
      <c r="G5" s="159">
        <v>62053</v>
      </c>
      <c r="H5" s="159">
        <v>62644</v>
      </c>
      <c r="I5" s="159">
        <v>741</v>
      </c>
      <c r="J5" s="159">
        <v>735</v>
      </c>
    </row>
    <row r="6" spans="1:10" ht="18" customHeight="1" x14ac:dyDescent="0.25">
      <c r="A6" s="611" t="s">
        <v>321</v>
      </c>
      <c r="B6" s="563"/>
      <c r="C6" s="628">
        <v>68115</v>
      </c>
      <c r="D6" s="628">
        <v>68492</v>
      </c>
      <c r="E6" s="628">
        <v>8246</v>
      </c>
      <c r="F6" s="628">
        <v>8016</v>
      </c>
      <c r="G6" s="628">
        <v>59202</v>
      </c>
      <c r="H6" s="628">
        <v>59797</v>
      </c>
      <c r="I6" s="628">
        <v>667</v>
      </c>
      <c r="J6" s="628">
        <v>679</v>
      </c>
    </row>
    <row r="7" spans="1:10" ht="18" customHeight="1" x14ac:dyDescent="0.25">
      <c r="A7" s="630" t="s">
        <v>315</v>
      </c>
      <c r="B7" s="566"/>
      <c r="C7" s="160">
        <v>946</v>
      </c>
      <c r="D7" s="160">
        <v>979</v>
      </c>
      <c r="E7" s="114">
        <v>358</v>
      </c>
      <c r="F7" s="114">
        <v>380</v>
      </c>
      <c r="G7" s="114">
        <v>572</v>
      </c>
      <c r="H7" s="114">
        <v>585</v>
      </c>
      <c r="I7" s="114">
        <v>16</v>
      </c>
      <c r="J7" s="114">
        <v>14</v>
      </c>
    </row>
    <row r="8" spans="1:10" ht="18" customHeight="1" x14ac:dyDescent="0.25">
      <c r="A8" s="630" t="s">
        <v>316</v>
      </c>
      <c r="B8" s="566"/>
      <c r="C8" s="122">
        <v>67169</v>
      </c>
      <c r="D8" s="122">
        <v>67513</v>
      </c>
      <c r="E8" s="114">
        <v>7888</v>
      </c>
      <c r="F8" s="114">
        <v>7636</v>
      </c>
      <c r="G8" s="114">
        <v>58630</v>
      </c>
      <c r="H8" s="114">
        <v>59212</v>
      </c>
      <c r="I8" s="114">
        <v>651</v>
      </c>
      <c r="J8" s="114">
        <v>665</v>
      </c>
    </row>
    <row r="9" spans="1:10" ht="18" customHeight="1" x14ac:dyDescent="0.25">
      <c r="A9" s="626" t="s">
        <v>314</v>
      </c>
      <c r="B9" s="627"/>
      <c r="C9" s="628">
        <v>3431</v>
      </c>
      <c r="D9" s="628">
        <v>3382</v>
      </c>
      <c r="E9" s="628">
        <v>506</v>
      </c>
      <c r="F9" s="628">
        <v>479</v>
      </c>
      <c r="G9" s="628">
        <v>2851</v>
      </c>
      <c r="H9" s="628">
        <v>2847</v>
      </c>
      <c r="I9" s="628">
        <v>74</v>
      </c>
      <c r="J9" s="628">
        <v>56</v>
      </c>
    </row>
    <row r="10" spans="1:10" ht="18" customHeight="1" x14ac:dyDescent="0.25">
      <c r="A10" s="630" t="s">
        <v>317</v>
      </c>
      <c r="B10" s="566"/>
      <c r="C10" s="160">
        <v>39</v>
      </c>
      <c r="D10" s="160">
        <v>42</v>
      </c>
      <c r="E10" s="114">
        <v>19</v>
      </c>
      <c r="F10" s="114">
        <v>17</v>
      </c>
      <c r="G10" s="114">
        <v>18</v>
      </c>
      <c r="H10" s="114">
        <v>25</v>
      </c>
      <c r="I10" s="114">
        <v>2</v>
      </c>
      <c r="J10" s="114">
        <v>0</v>
      </c>
    </row>
    <row r="11" spans="1:10" ht="18" customHeight="1" x14ac:dyDescent="0.25">
      <c r="A11" s="631" t="s">
        <v>318</v>
      </c>
      <c r="B11" s="560"/>
      <c r="C11" s="122">
        <v>3392</v>
      </c>
      <c r="D11" s="122">
        <v>3340</v>
      </c>
      <c r="E11" s="122">
        <v>487</v>
      </c>
      <c r="F11" s="122">
        <v>462</v>
      </c>
      <c r="G11" s="122">
        <v>2833</v>
      </c>
      <c r="H11" s="122">
        <v>2822</v>
      </c>
      <c r="I11" s="122">
        <v>72</v>
      </c>
      <c r="J11" s="122">
        <v>56</v>
      </c>
    </row>
    <row r="14" spans="1:10" ht="14.3" x14ac:dyDescent="0.25">
      <c r="A14" s="91" t="s">
        <v>861</v>
      </c>
      <c r="B14" s="91"/>
    </row>
    <row r="15" spans="1:10" ht="14.3" x14ac:dyDescent="0.25">
      <c r="A15" s="91"/>
      <c r="B15" s="91" t="s">
        <v>995</v>
      </c>
    </row>
    <row r="18" ht="13.6" customHeight="1" x14ac:dyDescent="0.25"/>
  </sheetData>
  <mergeCells count="4">
    <mergeCell ref="C3:D3"/>
    <mergeCell ref="E3:F3"/>
    <mergeCell ref="G3:H3"/>
    <mergeCell ref="I3:J3"/>
  </mergeCells>
  <phoneticPr fontId="2" type="noConversion"/>
  <printOptions horizontalCentered="1"/>
  <pageMargins left="0.59055118110236227" right="0.43307086614173229" top="1.1417322834645669" bottom="0.98425196850393704" header="0.35433070866141736" footer="0.51181102362204722"/>
  <pageSetup paperSize="9" scale="90" orientation="portrait" r:id="rId1"/>
  <headerFooter alignWithMargins="0">
    <oddHeader>&amp;C14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I61"/>
  <sheetViews>
    <sheetView zoomScaleNormal="100" workbookViewId="0">
      <selection activeCell="G32" sqref="G32"/>
    </sheetView>
  </sheetViews>
  <sheetFormatPr defaultColWidth="9.125" defaultRowHeight="13.6" x14ac:dyDescent="0.25"/>
  <cols>
    <col min="1" max="1" width="11" style="63" customWidth="1"/>
    <col min="2" max="2" width="18.25" style="63" customWidth="1"/>
    <col min="3" max="7" width="11.75" style="63" customWidth="1"/>
    <col min="8" max="8" width="12.875" style="63" customWidth="1"/>
    <col min="9" max="9" width="12.625" style="63" customWidth="1"/>
    <col min="10" max="10" width="9.75" style="63" customWidth="1"/>
    <col min="11" max="16384" width="9.125" style="63"/>
  </cols>
  <sheetData>
    <row r="1" spans="1:9" ht="14.3" x14ac:dyDescent="0.25">
      <c r="A1" s="99" t="s">
        <v>463</v>
      </c>
      <c r="B1" s="99" t="s">
        <v>526</v>
      </c>
      <c r="C1" s="161"/>
    </row>
    <row r="2" spans="1:9" ht="14.95" customHeight="1" x14ac:dyDescent="0.25"/>
    <row r="3" spans="1:9" ht="16.3" x14ac:dyDescent="0.3">
      <c r="A3" s="555" t="s">
        <v>451</v>
      </c>
      <c r="B3" s="637"/>
      <c r="C3" s="939" t="s">
        <v>31</v>
      </c>
      <c r="D3" s="940"/>
      <c r="E3" s="873" t="s">
        <v>51</v>
      </c>
      <c r="F3" s="941" t="s">
        <v>452</v>
      </c>
      <c r="G3" s="942"/>
      <c r="H3" s="942"/>
      <c r="I3" s="943"/>
    </row>
    <row r="4" spans="1:9" ht="16.3" x14ac:dyDescent="0.3">
      <c r="A4" s="632" t="s">
        <v>453</v>
      </c>
      <c r="B4" s="638"/>
      <c r="C4" s="846">
        <v>44530</v>
      </c>
      <c r="D4" s="846">
        <v>44561</v>
      </c>
      <c r="E4" s="583" t="s">
        <v>344</v>
      </c>
      <c r="F4" s="871" t="s">
        <v>454</v>
      </c>
      <c r="G4" s="871" t="s">
        <v>455</v>
      </c>
      <c r="H4" s="871" t="s">
        <v>456</v>
      </c>
      <c r="I4" s="871" t="s">
        <v>682</v>
      </c>
    </row>
    <row r="5" spans="1:9" ht="17" thickBot="1" x14ac:dyDescent="0.35">
      <c r="A5" s="162" t="s">
        <v>4</v>
      </c>
      <c r="B5" s="163"/>
      <c r="C5" s="164">
        <v>62794</v>
      </c>
      <c r="D5" s="165">
        <v>63379</v>
      </c>
      <c r="E5" s="166">
        <v>1</v>
      </c>
      <c r="F5" s="167">
        <v>33152</v>
      </c>
      <c r="G5" s="164">
        <v>27307</v>
      </c>
      <c r="H5" s="168">
        <v>1276</v>
      </c>
      <c r="I5" s="165">
        <v>1644</v>
      </c>
    </row>
    <row r="6" spans="1:9" ht="14.95" thickTop="1" x14ac:dyDescent="0.25">
      <c r="A6" s="573"/>
      <c r="B6" s="639" t="s">
        <v>457</v>
      </c>
      <c r="C6" s="169">
        <v>28967</v>
      </c>
      <c r="D6" s="633">
        <v>29628</v>
      </c>
      <c r="E6" s="170">
        <v>0.4674734533520567</v>
      </c>
      <c r="F6" s="632">
        <v>17060</v>
      </c>
      <c r="G6" s="633">
        <v>12351</v>
      </c>
      <c r="H6" s="634">
        <v>217</v>
      </c>
      <c r="I6" s="171"/>
    </row>
    <row r="7" spans="1:9" ht="14.3" x14ac:dyDescent="0.25">
      <c r="A7" s="564" t="s">
        <v>458</v>
      </c>
      <c r="B7" s="634" t="s">
        <v>459</v>
      </c>
      <c r="C7" s="172">
        <v>27308</v>
      </c>
      <c r="D7" s="633">
        <v>27136</v>
      </c>
      <c r="E7" s="170">
        <v>0.42815443601192826</v>
      </c>
      <c r="F7" s="632">
        <v>12427</v>
      </c>
      <c r="G7" s="633">
        <v>13653</v>
      </c>
      <c r="H7" s="634">
        <v>1056</v>
      </c>
      <c r="I7" s="171"/>
    </row>
    <row r="8" spans="1:9" ht="14.3" x14ac:dyDescent="0.25">
      <c r="A8" s="564"/>
      <c r="B8" s="634" t="s">
        <v>460</v>
      </c>
      <c r="C8" s="172">
        <v>5050</v>
      </c>
      <c r="D8" s="633">
        <v>4971</v>
      </c>
      <c r="E8" s="170">
        <v>7.8432919421259406E-2</v>
      </c>
      <c r="F8" s="632">
        <v>3665</v>
      </c>
      <c r="G8" s="633">
        <v>1303</v>
      </c>
      <c r="H8" s="634">
        <v>3</v>
      </c>
      <c r="I8" s="171"/>
    </row>
    <row r="9" spans="1:9" ht="14.95" thickBot="1" x14ac:dyDescent="0.3">
      <c r="A9" s="640"/>
      <c r="B9" s="641" t="s">
        <v>681</v>
      </c>
      <c r="C9" s="173">
        <v>1469</v>
      </c>
      <c r="D9" s="642">
        <v>1644</v>
      </c>
      <c r="E9" s="174">
        <v>2.5939191214755675E-2</v>
      </c>
      <c r="F9" s="175"/>
      <c r="G9" s="176"/>
      <c r="H9" s="177"/>
      <c r="I9" s="178"/>
    </row>
    <row r="10" spans="1:9" ht="14.3" x14ac:dyDescent="0.25">
      <c r="A10" s="179" t="s">
        <v>341</v>
      </c>
      <c r="B10" s="180"/>
      <c r="C10" s="181">
        <v>567</v>
      </c>
      <c r="D10" s="181">
        <v>599</v>
      </c>
      <c r="E10" s="182"/>
      <c r="F10" s="181">
        <v>360</v>
      </c>
      <c r="G10" s="181">
        <v>235</v>
      </c>
      <c r="H10" s="181">
        <v>4</v>
      </c>
      <c r="I10" s="183"/>
    </row>
    <row r="11" spans="1:9" ht="14.3" x14ac:dyDescent="0.25">
      <c r="A11" s="573"/>
      <c r="B11" s="639" t="s">
        <v>457</v>
      </c>
      <c r="C11" s="169">
        <v>23</v>
      </c>
      <c r="D11" s="635">
        <v>41</v>
      </c>
      <c r="E11" s="184" t="s">
        <v>11</v>
      </c>
      <c r="F11" s="635">
        <v>17</v>
      </c>
      <c r="G11" s="635">
        <v>24</v>
      </c>
      <c r="H11" s="635">
        <v>0</v>
      </c>
      <c r="I11" s="171"/>
    </row>
    <row r="12" spans="1:9" ht="14.3" x14ac:dyDescent="0.25">
      <c r="A12" s="564" t="s">
        <v>458</v>
      </c>
      <c r="B12" s="634" t="s">
        <v>459</v>
      </c>
      <c r="C12" s="172">
        <v>499</v>
      </c>
      <c r="D12" s="633">
        <v>513</v>
      </c>
      <c r="E12" s="170">
        <v>9.4510800107291057E-3</v>
      </c>
      <c r="F12" s="633">
        <v>302</v>
      </c>
      <c r="G12" s="633">
        <v>207</v>
      </c>
      <c r="H12" s="633">
        <v>4</v>
      </c>
      <c r="I12" s="171"/>
    </row>
    <row r="13" spans="1:9" ht="14.95" thickBot="1" x14ac:dyDescent="0.3">
      <c r="A13" s="564"/>
      <c r="B13" s="634" t="s">
        <v>460</v>
      </c>
      <c r="C13" s="172">
        <v>45</v>
      </c>
      <c r="D13" s="636">
        <v>45</v>
      </c>
      <c r="E13" s="185"/>
      <c r="F13" s="636">
        <v>41</v>
      </c>
      <c r="G13" s="636">
        <v>4</v>
      </c>
      <c r="H13" s="636">
        <v>0</v>
      </c>
      <c r="I13" s="186"/>
    </row>
    <row r="14" spans="1:9" ht="14.95" thickTop="1" x14ac:dyDescent="0.25">
      <c r="A14" s="187" t="s">
        <v>343</v>
      </c>
      <c r="B14" s="188"/>
      <c r="C14" s="189">
        <v>24057</v>
      </c>
      <c r="D14" s="189">
        <v>24134</v>
      </c>
      <c r="E14" s="190"/>
      <c r="F14" s="189">
        <v>11963</v>
      </c>
      <c r="G14" s="189">
        <v>11501</v>
      </c>
      <c r="H14" s="189">
        <v>670</v>
      </c>
      <c r="I14" s="191"/>
    </row>
    <row r="15" spans="1:9" ht="14.3" x14ac:dyDescent="0.25">
      <c r="A15" s="573"/>
      <c r="B15" s="639" t="s">
        <v>457</v>
      </c>
      <c r="C15" s="169">
        <v>10037</v>
      </c>
      <c r="D15" s="635">
        <v>10265</v>
      </c>
      <c r="E15" s="184" t="s">
        <v>12</v>
      </c>
      <c r="F15" s="635">
        <v>5342</v>
      </c>
      <c r="G15" s="635">
        <v>4775</v>
      </c>
      <c r="H15" s="635">
        <v>148</v>
      </c>
      <c r="I15" s="171"/>
    </row>
    <row r="16" spans="1:9" ht="14.3" x14ac:dyDescent="0.25">
      <c r="A16" s="564" t="s">
        <v>458</v>
      </c>
      <c r="B16" s="634" t="s">
        <v>459</v>
      </c>
      <c r="C16" s="172">
        <v>11875</v>
      </c>
      <c r="D16" s="633">
        <v>11796</v>
      </c>
      <c r="E16" s="170">
        <v>0.38078858928036102</v>
      </c>
      <c r="F16" s="633">
        <v>5173</v>
      </c>
      <c r="G16" s="633">
        <v>6103</v>
      </c>
      <c r="H16" s="633">
        <v>520</v>
      </c>
      <c r="I16" s="171"/>
    </row>
    <row r="17" spans="1:9" ht="14.95" thickBot="1" x14ac:dyDescent="0.3">
      <c r="A17" s="564"/>
      <c r="B17" s="634" t="s">
        <v>460</v>
      </c>
      <c r="C17" s="172">
        <v>2145</v>
      </c>
      <c r="D17" s="636">
        <v>2073</v>
      </c>
      <c r="E17" s="192"/>
      <c r="F17" s="636">
        <v>1448</v>
      </c>
      <c r="G17" s="636">
        <v>623</v>
      </c>
      <c r="H17" s="636">
        <v>2</v>
      </c>
      <c r="I17" s="186"/>
    </row>
    <row r="18" spans="1:9" ht="14.95" thickTop="1" x14ac:dyDescent="0.25">
      <c r="A18" s="193" t="s">
        <v>342</v>
      </c>
      <c r="B18" s="188"/>
      <c r="C18" s="189">
        <v>36701</v>
      </c>
      <c r="D18" s="189">
        <v>37002</v>
      </c>
      <c r="E18" s="190"/>
      <c r="F18" s="189">
        <v>20829</v>
      </c>
      <c r="G18" s="189">
        <v>15571</v>
      </c>
      <c r="H18" s="189">
        <v>602</v>
      </c>
      <c r="I18" s="191"/>
    </row>
    <row r="19" spans="1:9" ht="14.3" x14ac:dyDescent="0.25">
      <c r="A19" s="573"/>
      <c r="B19" s="639" t="s">
        <v>457</v>
      </c>
      <c r="C19" s="169">
        <v>18907</v>
      </c>
      <c r="D19" s="635">
        <v>19322</v>
      </c>
      <c r="E19" s="184" t="s">
        <v>13</v>
      </c>
      <c r="F19" s="635">
        <v>11701</v>
      </c>
      <c r="G19" s="635">
        <v>7552</v>
      </c>
      <c r="H19" s="635">
        <v>69</v>
      </c>
      <c r="I19" s="171"/>
    </row>
    <row r="20" spans="1:9" ht="14.3" x14ac:dyDescent="0.25">
      <c r="A20" s="564" t="s">
        <v>458</v>
      </c>
      <c r="B20" s="634" t="s">
        <v>459</v>
      </c>
      <c r="C20" s="172">
        <v>14934</v>
      </c>
      <c r="D20" s="633">
        <v>14827</v>
      </c>
      <c r="E20" s="170">
        <v>0.58382113949415426</v>
      </c>
      <c r="F20" s="633">
        <v>6952</v>
      </c>
      <c r="G20" s="633">
        <v>7343</v>
      </c>
      <c r="H20" s="633">
        <v>532</v>
      </c>
      <c r="I20" s="171"/>
    </row>
    <row r="21" spans="1:9" ht="14.95" thickBot="1" x14ac:dyDescent="0.3">
      <c r="A21" s="643"/>
      <c r="B21" s="644" t="s">
        <v>460</v>
      </c>
      <c r="C21" s="194">
        <v>2860</v>
      </c>
      <c r="D21" s="645">
        <v>2853</v>
      </c>
      <c r="E21" s="195"/>
      <c r="F21" s="645">
        <v>2176</v>
      </c>
      <c r="G21" s="645">
        <v>676</v>
      </c>
      <c r="H21" s="645">
        <v>1</v>
      </c>
      <c r="I21" s="186"/>
    </row>
    <row r="22" spans="1:9" ht="30.1" customHeight="1" thickTop="1" x14ac:dyDescent="0.25">
      <c r="A22" s="946" t="s">
        <v>683</v>
      </c>
      <c r="B22" s="947"/>
      <c r="C22" s="196">
        <v>1469</v>
      </c>
      <c r="D22" s="196">
        <v>1644</v>
      </c>
      <c r="E22" s="197">
        <v>2.5939191214755675E-2</v>
      </c>
      <c r="F22" s="948"/>
      <c r="G22" s="949"/>
      <c r="H22" s="950"/>
      <c r="I22" s="198">
        <v>1644</v>
      </c>
    </row>
    <row r="24" spans="1:9" x14ac:dyDescent="0.25">
      <c r="A24" s="63" t="s">
        <v>684</v>
      </c>
    </row>
    <row r="26" spans="1:9" ht="14.3" x14ac:dyDescent="0.25">
      <c r="A26" s="99" t="s">
        <v>15</v>
      </c>
      <c r="B26" s="99" t="s">
        <v>461</v>
      </c>
    </row>
    <row r="27" spans="1:9" ht="14.3" x14ac:dyDescent="0.25">
      <c r="B27" s="99" t="s">
        <v>411</v>
      </c>
    </row>
    <row r="29" spans="1:9" ht="20.25" customHeight="1" x14ac:dyDescent="0.25">
      <c r="A29" s="555" t="s">
        <v>20</v>
      </c>
      <c r="B29" s="556"/>
      <c r="C29" s="556"/>
      <c r="D29" s="556"/>
      <c r="E29" s="557"/>
      <c r="F29" s="951" t="s">
        <v>330</v>
      </c>
      <c r="G29" s="952"/>
      <c r="H29" s="926" t="s">
        <v>21</v>
      </c>
      <c r="I29" s="927"/>
    </row>
    <row r="30" spans="1:9" ht="21.1" customHeight="1" x14ac:dyDescent="0.25">
      <c r="A30" s="646"/>
      <c r="B30" s="559"/>
      <c r="C30" s="559"/>
      <c r="D30" s="559"/>
      <c r="E30" s="560"/>
      <c r="F30" s="884" t="s">
        <v>956</v>
      </c>
      <c r="G30" s="884" t="s">
        <v>992</v>
      </c>
      <c r="H30" s="928"/>
      <c r="I30" s="929"/>
    </row>
    <row r="31" spans="1:9" ht="18" customHeight="1" x14ac:dyDescent="0.25">
      <c r="A31" s="632" t="s">
        <v>414</v>
      </c>
      <c r="B31" s="565"/>
      <c r="C31" s="565"/>
      <c r="D31" s="565"/>
      <c r="E31" s="566"/>
      <c r="F31" s="199">
        <v>3442</v>
      </c>
      <c r="G31" s="199">
        <v>3468</v>
      </c>
      <c r="H31" s="953">
        <v>26</v>
      </c>
      <c r="I31" s="954"/>
    </row>
    <row r="32" spans="1:9" ht="16.5" customHeight="1" x14ac:dyDescent="0.25">
      <c r="A32" s="558" t="s">
        <v>415</v>
      </c>
      <c r="B32" s="559"/>
      <c r="C32" s="559"/>
      <c r="D32" s="559"/>
      <c r="E32" s="560"/>
      <c r="F32" s="200">
        <v>457</v>
      </c>
      <c r="G32" s="200">
        <v>451</v>
      </c>
      <c r="H32" s="944">
        <v>-6</v>
      </c>
      <c r="I32" s="945"/>
    </row>
    <row r="35" spans="1:9" ht="14.3" x14ac:dyDescent="0.25">
      <c r="A35" s="91" t="s">
        <v>862</v>
      </c>
      <c r="I35" s="144"/>
    </row>
    <row r="61" spans="1:1" x14ac:dyDescent="0.25">
      <c r="A61" s="63" t="s">
        <v>684</v>
      </c>
    </row>
  </sheetData>
  <mergeCells count="8">
    <mergeCell ref="C3:D3"/>
    <mergeCell ref="F3:I3"/>
    <mergeCell ref="H32:I32"/>
    <mergeCell ref="A22:B22"/>
    <mergeCell ref="F22:H22"/>
    <mergeCell ref="F29:G29"/>
    <mergeCell ref="H29:I30"/>
    <mergeCell ref="H31:I31"/>
  </mergeCells>
  <phoneticPr fontId="2" type="noConversion"/>
  <printOptions horizontalCentered="1"/>
  <pageMargins left="0.74803149606299213" right="0.43307086614173229" top="0.70866141732283472" bottom="0.59055118110236227" header="0.35433070866141736" footer="0.39370078740157483"/>
  <pageSetup paperSize="9" scale="81" orientation="portrait" r:id="rId1"/>
  <headerFooter alignWithMargins="0">
    <oddHeader>&amp;C15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H50"/>
  <sheetViews>
    <sheetView zoomScaleNormal="100" workbookViewId="0">
      <selection activeCell="A3" sqref="A3:H23"/>
    </sheetView>
  </sheetViews>
  <sheetFormatPr defaultColWidth="9.125" defaultRowHeight="13.6" x14ac:dyDescent="0.25"/>
  <cols>
    <col min="1" max="1" width="12.25" style="63" customWidth="1"/>
    <col min="2" max="2" width="9.25" style="63" customWidth="1"/>
    <col min="3" max="3" width="11.25" style="63" customWidth="1"/>
    <col min="4" max="4" width="10.25" style="63" customWidth="1"/>
    <col min="5" max="5" width="9.625" style="63" customWidth="1"/>
    <col min="6" max="8" width="9.25" style="63" customWidth="1"/>
    <col min="9" max="10" width="8.75" style="63" customWidth="1"/>
    <col min="11" max="11" width="9" style="63" customWidth="1"/>
    <col min="12" max="12" width="0" style="63" hidden="1" customWidth="1"/>
    <col min="13" max="16384" width="9.125" style="63"/>
  </cols>
  <sheetData>
    <row r="1" spans="1:8" x14ac:dyDescent="0.25">
      <c r="A1" s="63" t="s">
        <v>863</v>
      </c>
    </row>
    <row r="3" spans="1:8" ht="14.1" customHeight="1" x14ac:dyDescent="0.25">
      <c r="A3" s="573" t="s">
        <v>20</v>
      </c>
      <c r="B3" s="556"/>
      <c r="C3" s="557"/>
      <c r="D3" s="955" t="s">
        <v>31</v>
      </c>
      <c r="E3" s="956"/>
      <c r="F3" s="647" t="s">
        <v>327</v>
      </c>
      <c r="G3" s="648"/>
      <c r="H3" s="883"/>
    </row>
    <row r="4" spans="1:8" ht="14.1" customHeight="1" x14ac:dyDescent="0.25">
      <c r="A4" s="564"/>
      <c r="B4" s="565"/>
      <c r="C4" s="566"/>
      <c r="D4" s="846">
        <v>44530</v>
      </c>
      <c r="E4" s="846">
        <v>44561</v>
      </c>
      <c r="F4" s="869">
        <v>1</v>
      </c>
      <c r="G4" s="649">
        <v>2</v>
      </c>
      <c r="H4" s="870">
        <v>3</v>
      </c>
    </row>
    <row r="5" spans="1:8" ht="14.1" customHeight="1" x14ac:dyDescent="0.25">
      <c r="A5" s="629" t="s">
        <v>22</v>
      </c>
      <c r="B5" s="650"/>
      <c r="C5" s="627"/>
      <c r="D5" s="623">
        <v>567</v>
      </c>
      <c r="E5" s="610">
        <v>599</v>
      </c>
      <c r="F5" s="610">
        <v>360</v>
      </c>
      <c r="G5" s="610">
        <v>235</v>
      </c>
      <c r="H5" s="610">
        <v>4</v>
      </c>
    </row>
    <row r="6" spans="1:8" ht="14.1" customHeight="1" x14ac:dyDescent="0.25">
      <c r="A6" s="93" t="s">
        <v>324</v>
      </c>
      <c r="B6" s="201"/>
      <c r="C6" s="202"/>
      <c r="D6" s="159">
        <v>554</v>
      </c>
      <c r="E6" s="610">
        <v>589</v>
      </c>
      <c r="F6" s="159">
        <v>355</v>
      </c>
      <c r="G6" s="159">
        <v>230</v>
      </c>
      <c r="H6" s="159">
        <v>4</v>
      </c>
    </row>
    <row r="7" spans="1:8" ht="14.1" customHeight="1" x14ac:dyDescent="0.25">
      <c r="A7" s="651"/>
      <c r="B7" s="611" t="s">
        <v>321</v>
      </c>
      <c r="C7" s="563"/>
      <c r="D7" s="628">
        <v>538</v>
      </c>
      <c r="E7" s="628">
        <v>565</v>
      </c>
      <c r="F7" s="628">
        <v>342</v>
      </c>
      <c r="G7" s="628">
        <v>219</v>
      </c>
      <c r="H7" s="628">
        <v>4</v>
      </c>
    </row>
    <row r="8" spans="1:8" ht="14.1" customHeight="1" x14ac:dyDescent="0.25">
      <c r="A8" s="564"/>
      <c r="B8" s="630" t="s">
        <v>326</v>
      </c>
      <c r="C8" s="566"/>
      <c r="D8" s="120">
        <v>19</v>
      </c>
      <c r="E8" s="603">
        <v>34</v>
      </c>
      <c r="F8" s="114">
        <v>15</v>
      </c>
      <c r="G8" s="114">
        <v>19</v>
      </c>
      <c r="H8" s="114">
        <v>0</v>
      </c>
    </row>
    <row r="9" spans="1:8" ht="14.1" customHeight="1" x14ac:dyDescent="0.25">
      <c r="A9" s="564" t="s">
        <v>333</v>
      </c>
      <c r="B9" s="630" t="s">
        <v>322</v>
      </c>
      <c r="C9" s="566"/>
      <c r="D9" s="120">
        <v>476</v>
      </c>
      <c r="E9" s="603">
        <v>489</v>
      </c>
      <c r="F9" s="114">
        <v>289</v>
      </c>
      <c r="G9" s="114">
        <v>196</v>
      </c>
      <c r="H9" s="114">
        <v>4</v>
      </c>
    </row>
    <row r="10" spans="1:8" ht="14.1" customHeight="1" x14ac:dyDescent="0.25">
      <c r="A10" s="564" t="s">
        <v>334</v>
      </c>
      <c r="B10" s="630" t="s">
        <v>323</v>
      </c>
      <c r="C10" s="566"/>
      <c r="D10" s="120">
        <v>43</v>
      </c>
      <c r="E10" s="603">
        <v>42</v>
      </c>
      <c r="F10" s="114">
        <v>38</v>
      </c>
      <c r="G10" s="114">
        <v>4</v>
      </c>
      <c r="H10" s="114">
        <v>0</v>
      </c>
    </row>
    <row r="11" spans="1:8" ht="14.1" customHeight="1" x14ac:dyDescent="0.25">
      <c r="A11" s="564" t="s">
        <v>325</v>
      </c>
      <c r="B11" s="626" t="s">
        <v>314</v>
      </c>
      <c r="C11" s="627"/>
      <c r="D11" s="562">
        <v>16</v>
      </c>
      <c r="E11" s="628">
        <v>24</v>
      </c>
      <c r="F11" s="628">
        <v>13</v>
      </c>
      <c r="G11" s="628">
        <v>11</v>
      </c>
      <c r="H11" s="628">
        <v>0</v>
      </c>
    </row>
    <row r="12" spans="1:8" ht="14.1" customHeight="1" x14ac:dyDescent="0.25">
      <c r="A12" s="564"/>
      <c r="B12" s="630" t="s">
        <v>326</v>
      </c>
      <c r="C12" s="652"/>
      <c r="D12" s="120">
        <v>1</v>
      </c>
      <c r="E12" s="603">
        <v>5</v>
      </c>
      <c r="F12" s="114">
        <v>2</v>
      </c>
      <c r="G12" s="114">
        <v>3</v>
      </c>
      <c r="H12" s="114">
        <v>0</v>
      </c>
    </row>
    <row r="13" spans="1:8" ht="14.1" customHeight="1" x14ac:dyDescent="0.25">
      <c r="A13" s="564"/>
      <c r="B13" s="630" t="s">
        <v>322</v>
      </c>
      <c r="C13" s="566"/>
      <c r="D13" s="120">
        <v>13</v>
      </c>
      <c r="E13" s="603">
        <v>16</v>
      </c>
      <c r="F13" s="114">
        <v>8</v>
      </c>
      <c r="G13" s="114">
        <v>8</v>
      </c>
      <c r="H13" s="114">
        <v>0</v>
      </c>
    </row>
    <row r="14" spans="1:8" ht="14.1" customHeight="1" x14ac:dyDescent="0.25">
      <c r="A14" s="564"/>
      <c r="B14" s="631" t="s">
        <v>323</v>
      </c>
      <c r="C14" s="566"/>
      <c r="D14" s="120">
        <v>2</v>
      </c>
      <c r="E14" s="603">
        <v>3</v>
      </c>
      <c r="F14" s="114">
        <v>3</v>
      </c>
      <c r="G14" s="114">
        <v>0</v>
      </c>
      <c r="H14" s="114">
        <v>0</v>
      </c>
    </row>
    <row r="15" spans="1:8" ht="14.1" customHeight="1" x14ac:dyDescent="0.25">
      <c r="A15" s="611" t="s">
        <v>328</v>
      </c>
      <c r="B15" s="650"/>
      <c r="C15" s="627"/>
      <c r="D15" s="203">
        <v>13</v>
      </c>
      <c r="E15" s="610">
        <v>10</v>
      </c>
      <c r="F15" s="159">
        <v>5</v>
      </c>
      <c r="G15" s="159">
        <v>5</v>
      </c>
      <c r="H15" s="159">
        <v>0</v>
      </c>
    </row>
    <row r="16" spans="1:8" ht="14.1" customHeight="1" x14ac:dyDescent="0.25">
      <c r="A16" s="564"/>
      <c r="B16" s="611" t="s">
        <v>321</v>
      </c>
      <c r="C16" s="563"/>
      <c r="D16" s="562">
        <v>12</v>
      </c>
      <c r="E16" s="628">
        <v>10</v>
      </c>
      <c r="F16" s="628">
        <v>5</v>
      </c>
      <c r="G16" s="628">
        <v>5</v>
      </c>
      <c r="H16" s="628">
        <v>0</v>
      </c>
    </row>
    <row r="17" spans="1:8" ht="14.1" customHeight="1" x14ac:dyDescent="0.25">
      <c r="A17" s="564"/>
      <c r="B17" s="630" t="s">
        <v>326</v>
      </c>
      <c r="C17" s="566"/>
      <c r="D17" s="120">
        <v>3</v>
      </c>
      <c r="E17" s="603">
        <v>2</v>
      </c>
      <c r="F17" s="114">
        <v>0</v>
      </c>
      <c r="G17" s="114">
        <v>2</v>
      </c>
      <c r="H17" s="114">
        <v>0</v>
      </c>
    </row>
    <row r="18" spans="1:8" ht="14.1" customHeight="1" x14ac:dyDescent="0.25">
      <c r="A18" s="564" t="s">
        <v>333</v>
      </c>
      <c r="B18" s="630" t="s">
        <v>322</v>
      </c>
      <c r="C18" s="566"/>
      <c r="D18" s="120">
        <v>9</v>
      </c>
      <c r="E18" s="603">
        <v>8</v>
      </c>
      <c r="F18" s="114">
        <v>5</v>
      </c>
      <c r="G18" s="114">
        <v>3</v>
      </c>
      <c r="H18" s="114">
        <v>0</v>
      </c>
    </row>
    <row r="19" spans="1:8" ht="14.1" customHeight="1" x14ac:dyDescent="0.25">
      <c r="A19" s="564" t="s">
        <v>334</v>
      </c>
      <c r="B19" s="630" t="s">
        <v>323</v>
      </c>
      <c r="C19" s="566"/>
      <c r="D19" s="120">
        <v>0</v>
      </c>
      <c r="E19" s="603">
        <v>0</v>
      </c>
      <c r="F19" s="114">
        <v>0</v>
      </c>
      <c r="G19" s="114">
        <v>0</v>
      </c>
      <c r="H19" s="114">
        <v>0</v>
      </c>
    </row>
    <row r="20" spans="1:8" ht="14.1" customHeight="1" x14ac:dyDescent="0.25">
      <c r="A20" s="564" t="s">
        <v>325</v>
      </c>
      <c r="B20" s="626" t="s">
        <v>314</v>
      </c>
      <c r="C20" s="627"/>
      <c r="D20" s="562">
        <v>1</v>
      </c>
      <c r="E20" s="628">
        <v>0</v>
      </c>
      <c r="F20" s="628">
        <v>0</v>
      </c>
      <c r="G20" s="628">
        <v>0</v>
      </c>
      <c r="H20" s="628">
        <v>0</v>
      </c>
    </row>
    <row r="21" spans="1:8" ht="14.1" customHeight="1" x14ac:dyDescent="0.25">
      <c r="A21" s="564"/>
      <c r="B21" s="630" t="s">
        <v>326</v>
      </c>
      <c r="C21" s="652"/>
      <c r="D21" s="120">
        <v>0</v>
      </c>
      <c r="E21" s="603">
        <v>0</v>
      </c>
      <c r="F21" s="114">
        <v>0</v>
      </c>
      <c r="G21" s="114">
        <v>0</v>
      </c>
      <c r="H21" s="114">
        <v>0</v>
      </c>
    </row>
    <row r="22" spans="1:8" x14ac:dyDescent="0.25">
      <c r="A22" s="564"/>
      <c r="B22" s="630" t="s">
        <v>322</v>
      </c>
      <c r="C22" s="566"/>
      <c r="D22" s="120">
        <v>1</v>
      </c>
      <c r="E22" s="603">
        <v>0</v>
      </c>
      <c r="F22" s="114">
        <v>0</v>
      </c>
      <c r="G22" s="114">
        <v>0</v>
      </c>
      <c r="H22" s="114">
        <v>0</v>
      </c>
    </row>
    <row r="23" spans="1:8" x14ac:dyDescent="0.25">
      <c r="A23" s="609"/>
      <c r="B23" s="631" t="s">
        <v>323</v>
      </c>
      <c r="C23" s="560"/>
      <c r="D23" s="204">
        <v>0</v>
      </c>
      <c r="E23" s="609">
        <v>0</v>
      </c>
      <c r="F23" s="122">
        <v>0</v>
      </c>
      <c r="G23" s="122">
        <v>0</v>
      </c>
      <c r="H23" s="122">
        <v>0</v>
      </c>
    </row>
    <row r="28" spans="1:8" ht="14.1" customHeight="1" x14ac:dyDescent="0.25">
      <c r="A28" s="63" t="s">
        <v>864</v>
      </c>
    </row>
    <row r="29" spans="1:8" ht="14.1" customHeight="1" x14ac:dyDescent="0.25"/>
    <row r="30" spans="1:8" ht="14.1" customHeight="1" x14ac:dyDescent="0.25">
      <c r="A30" s="573" t="s">
        <v>20</v>
      </c>
      <c r="B30" s="556"/>
      <c r="C30" s="557"/>
      <c r="D30" s="955" t="s">
        <v>31</v>
      </c>
      <c r="E30" s="956"/>
      <c r="F30" s="647" t="s">
        <v>329</v>
      </c>
      <c r="G30" s="648"/>
      <c r="H30" s="883"/>
    </row>
    <row r="31" spans="1:8" ht="14.1" customHeight="1" x14ac:dyDescent="0.25">
      <c r="A31" s="564"/>
      <c r="B31" s="565"/>
      <c r="C31" s="566"/>
      <c r="D31" s="846">
        <v>44530</v>
      </c>
      <c r="E31" s="846">
        <v>44561</v>
      </c>
      <c r="F31" s="869">
        <v>1</v>
      </c>
      <c r="G31" s="649">
        <v>2</v>
      </c>
      <c r="H31" s="870">
        <v>3</v>
      </c>
    </row>
    <row r="32" spans="1:8" ht="14.1" customHeight="1" x14ac:dyDescent="0.25">
      <c r="A32" s="629" t="s">
        <v>22</v>
      </c>
      <c r="B32" s="650"/>
      <c r="C32" s="627"/>
      <c r="D32" s="610">
        <v>24057</v>
      </c>
      <c r="E32" s="610">
        <v>24134</v>
      </c>
      <c r="F32" s="610">
        <v>11963</v>
      </c>
      <c r="G32" s="610">
        <v>11501</v>
      </c>
      <c r="H32" s="610">
        <v>670</v>
      </c>
    </row>
    <row r="33" spans="1:8" ht="14.1" customHeight="1" x14ac:dyDescent="0.25">
      <c r="A33" s="93" t="s">
        <v>324</v>
      </c>
      <c r="B33" s="201"/>
      <c r="C33" s="202"/>
      <c r="D33" s="610">
        <v>23894</v>
      </c>
      <c r="E33" s="610">
        <v>23993</v>
      </c>
      <c r="F33" s="159">
        <v>11920</v>
      </c>
      <c r="G33" s="159">
        <v>11405</v>
      </c>
      <c r="H33" s="159">
        <v>668</v>
      </c>
    </row>
    <row r="34" spans="1:8" ht="14.1" customHeight="1" x14ac:dyDescent="0.25">
      <c r="A34" s="651"/>
      <c r="B34" s="611" t="s">
        <v>321</v>
      </c>
      <c r="C34" s="563"/>
      <c r="D34" s="628">
        <v>22165</v>
      </c>
      <c r="E34" s="628">
        <v>22267</v>
      </c>
      <c r="F34" s="628">
        <v>11326</v>
      </c>
      <c r="G34" s="628">
        <v>10308</v>
      </c>
      <c r="H34" s="628">
        <v>633</v>
      </c>
    </row>
    <row r="35" spans="1:8" ht="14.1" customHeight="1" x14ac:dyDescent="0.25">
      <c r="A35" s="564"/>
      <c r="B35" s="630" t="s">
        <v>326</v>
      </c>
      <c r="C35" s="566"/>
      <c r="D35" s="603">
        <v>9401</v>
      </c>
      <c r="E35" s="603">
        <v>9637</v>
      </c>
      <c r="F35" s="114">
        <v>5134</v>
      </c>
      <c r="G35" s="114">
        <v>4356</v>
      </c>
      <c r="H35" s="114">
        <v>147</v>
      </c>
    </row>
    <row r="36" spans="1:8" ht="14.1" customHeight="1" x14ac:dyDescent="0.25">
      <c r="A36" s="564" t="s">
        <v>333</v>
      </c>
      <c r="B36" s="630" t="s">
        <v>322</v>
      </c>
      <c r="C36" s="566"/>
      <c r="D36" s="603">
        <v>10784</v>
      </c>
      <c r="E36" s="603">
        <v>10730</v>
      </c>
      <c r="F36" s="114">
        <v>4849</v>
      </c>
      <c r="G36" s="114">
        <v>5397</v>
      </c>
      <c r="H36" s="114">
        <v>484</v>
      </c>
    </row>
    <row r="37" spans="1:8" ht="14.1" customHeight="1" x14ac:dyDescent="0.25">
      <c r="A37" s="564" t="s">
        <v>334</v>
      </c>
      <c r="B37" s="630" t="s">
        <v>323</v>
      </c>
      <c r="C37" s="566"/>
      <c r="D37" s="603">
        <v>1980</v>
      </c>
      <c r="E37" s="603">
        <v>1900</v>
      </c>
      <c r="F37" s="114">
        <v>1343</v>
      </c>
      <c r="G37" s="114">
        <v>555</v>
      </c>
      <c r="H37" s="114">
        <v>2</v>
      </c>
    </row>
    <row r="38" spans="1:8" ht="14.1" customHeight="1" x14ac:dyDescent="0.25">
      <c r="A38" s="564" t="s">
        <v>325</v>
      </c>
      <c r="B38" s="626" t="s">
        <v>314</v>
      </c>
      <c r="C38" s="627"/>
      <c r="D38" s="628">
        <v>1729</v>
      </c>
      <c r="E38" s="628">
        <v>1726</v>
      </c>
      <c r="F38" s="628">
        <v>594</v>
      </c>
      <c r="G38" s="628">
        <v>1097</v>
      </c>
      <c r="H38" s="628">
        <v>35</v>
      </c>
    </row>
    <row r="39" spans="1:8" ht="14.1" customHeight="1" x14ac:dyDescent="0.25">
      <c r="A39" s="564"/>
      <c r="B39" s="630" t="s">
        <v>326</v>
      </c>
      <c r="C39" s="652"/>
      <c r="D39" s="603">
        <v>516</v>
      </c>
      <c r="E39" s="603">
        <v>523</v>
      </c>
      <c r="F39" s="114">
        <v>184</v>
      </c>
      <c r="G39" s="114">
        <v>339</v>
      </c>
      <c r="H39" s="114">
        <v>0</v>
      </c>
    </row>
    <row r="40" spans="1:8" ht="14.1" customHeight="1" x14ac:dyDescent="0.25">
      <c r="A40" s="564"/>
      <c r="B40" s="630" t="s">
        <v>322</v>
      </c>
      <c r="C40" s="566"/>
      <c r="D40" s="603">
        <v>1052</v>
      </c>
      <c r="E40" s="603">
        <v>1035</v>
      </c>
      <c r="F40" s="114">
        <v>308</v>
      </c>
      <c r="G40" s="114">
        <v>692</v>
      </c>
      <c r="H40" s="114">
        <v>35</v>
      </c>
    </row>
    <row r="41" spans="1:8" ht="14.1" customHeight="1" x14ac:dyDescent="0.25">
      <c r="A41" s="564"/>
      <c r="B41" s="631" t="s">
        <v>323</v>
      </c>
      <c r="C41" s="566"/>
      <c r="D41" s="603">
        <v>161</v>
      </c>
      <c r="E41" s="603">
        <v>168</v>
      </c>
      <c r="F41" s="114">
        <v>102</v>
      </c>
      <c r="G41" s="114">
        <v>66</v>
      </c>
      <c r="H41" s="114">
        <v>0</v>
      </c>
    </row>
    <row r="42" spans="1:8" ht="14.1" customHeight="1" x14ac:dyDescent="0.25">
      <c r="A42" s="611" t="s">
        <v>328</v>
      </c>
      <c r="B42" s="650"/>
      <c r="C42" s="627"/>
      <c r="D42" s="610">
        <v>163</v>
      </c>
      <c r="E42" s="610">
        <v>141</v>
      </c>
      <c r="F42" s="159">
        <v>43</v>
      </c>
      <c r="G42" s="159">
        <v>96</v>
      </c>
      <c r="H42" s="159">
        <v>2</v>
      </c>
    </row>
    <row r="43" spans="1:8" ht="14.1" customHeight="1" x14ac:dyDescent="0.25">
      <c r="A43" s="564"/>
      <c r="B43" s="611" t="s">
        <v>321</v>
      </c>
      <c r="C43" s="563"/>
      <c r="D43" s="628">
        <v>138</v>
      </c>
      <c r="E43" s="628">
        <v>123</v>
      </c>
      <c r="F43" s="628">
        <v>38</v>
      </c>
      <c r="G43" s="628">
        <v>83</v>
      </c>
      <c r="H43" s="628">
        <v>2</v>
      </c>
    </row>
    <row r="44" spans="1:8" ht="14.1" customHeight="1" x14ac:dyDescent="0.25">
      <c r="A44" s="564"/>
      <c r="B44" s="630" t="s">
        <v>326</v>
      </c>
      <c r="C44" s="566"/>
      <c r="D44" s="603">
        <v>101</v>
      </c>
      <c r="E44" s="603">
        <v>89</v>
      </c>
      <c r="F44" s="114">
        <v>20</v>
      </c>
      <c r="G44" s="114">
        <v>68</v>
      </c>
      <c r="H44" s="114">
        <v>1</v>
      </c>
    </row>
    <row r="45" spans="1:8" ht="14.1" customHeight="1" x14ac:dyDescent="0.25">
      <c r="A45" s="564" t="s">
        <v>333</v>
      </c>
      <c r="B45" s="630" t="s">
        <v>322</v>
      </c>
      <c r="C45" s="566"/>
      <c r="D45" s="603">
        <v>35</v>
      </c>
      <c r="E45" s="603">
        <v>30</v>
      </c>
      <c r="F45" s="114">
        <v>15</v>
      </c>
      <c r="G45" s="114">
        <v>14</v>
      </c>
      <c r="H45" s="114">
        <v>1</v>
      </c>
    </row>
    <row r="46" spans="1:8" ht="14.1" customHeight="1" x14ac:dyDescent="0.25">
      <c r="A46" s="564" t="s">
        <v>334</v>
      </c>
      <c r="B46" s="630" t="s">
        <v>323</v>
      </c>
      <c r="C46" s="566"/>
      <c r="D46" s="603">
        <v>2</v>
      </c>
      <c r="E46" s="603">
        <v>4</v>
      </c>
      <c r="F46" s="114">
        <v>3</v>
      </c>
      <c r="G46" s="114">
        <v>1</v>
      </c>
      <c r="H46" s="114">
        <v>0</v>
      </c>
    </row>
    <row r="47" spans="1:8" ht="14.1" customHeight="1" x14ac:dyDescent="0.25">
      <c r="A47" s="564" t="s">
        <v>325</v>
      </c>
      <c r="B47" s="626" t="s">
        <v>314</v>
      </c>
      <c r="C47" s="627"/>
      <c r="D47" s="628">
        <v>25</v>
      </c>
      <c r="E47" s="628">
        <v>18</v>
      </c>
      <c r="F47" s="628">
        <v>5</v>
      </c>
      <c r="G47" s="628">
        <v>13</v>
      </c>
      <c r="H47" s="628">
        <v>0</v>
      </c>
    </row>
    <row r="48" spans="1:8" ht="14.1" customHeight="1" x14ac:dyDescent="0.25">
      <c r="A48" s="564"/>
      <c r="B48" s="630" t="s">
        <v>326</v>
      </c>
      <c r="C48" s="652"/>
      <c r="D48" s="603">
        <v>19</v>
      </c>
      <c r="E48" s="603">
        <v>16</v>
      </c>
      <c r="F48" s="114">
        <v>4</v>
      </c>
      <c r="G48" s="114">
        <v>12</v>
      </c>
      <c r="H48" s="114">
        <v>0</v>
      </c>
    </row>
    <row r="49" spans="1:8" x14ac:dyDescent="0.25">
      <c r="A49" s="564"/>
      <c r="B49" s="630" t="s">
        <v>322</v>
      </c>
      <c r="C49" s="566"/>
      <c r="D49" s="603">
        <v>4</v>
      </c>
      <c r="E49" s="603">
        <v>1</v>
      </c>
      <c r="F49" s="114">
        <v>1</v>
      </c>
      <c r="G49" s="114">
        <v>0</v>
      </c>
      <c r="H49" s="114">
        <v>0</v>
      </c>
    </row>
    <row r="50" spans="1:8" x14ac:dyDescent="0.25">
      <c r="A50" s="609"/>
      <c r="B50" s="631" t="s">
        <v>323</v>
      </c>
      <c r="C50" s="560"/>
      <c r="D50" s="609">
        <v>2</v>
      </c>
      <c r="E50" s="609">
        <v>1</v>
      </c>
      <c r="F50" s="122">
        <v>0</v>
      </c>
      <c r="G50" s="122">
        <v>1</v>
      </c>
      <c r="H50" s="122">
        <v>0</v>
      </c>
    </row>
  </sheetData>
  <mergeCells count="2">
    <mergeCell ref="D30:E30"/>
    <mergeCell ref="D3:E3"/>
  </mergeCells>
  <phoneticPr fontId="2" type="noConversion"/>
  <printOptions horizontalCentered="1"/>
  <pageMargins left="1.2204724409448819" right="0.43307086614173229" top="0.98425196850393704" bottom="0.74803149606299213" header="0.35433070866141736" footer="0.51181102362204722"/>
  <pageSetup paperSize="9" scale="99" orientation="portrait" r:id="rId1"/>
  <headerFooter alignWithMargins="0">
    <oddHeader>&amp;C16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54"/>
  <sheetViews>
    <sheetView zoomScaleNormal="100" workbookViewId="0">
      <selection activeCell="A3" sqref="A3:H23"/>
    </sheetView>
  </sheetViews>
  <sheetFormatPr defaultColWidth="9.125" defaultRowHeight="13.6" x14ac:dyDescent="0.25"/>
  <cols>
    <col min="1" max="1" width="12.375" style="63" customWidth="1"/>
    <col min="2" max="2" width="9.125" style="63"/>
    <col min="3" max="3" width="11" style="63" customWidth="1"/>
    <col min="4" max="4" width="10.25" style="63" customWidth="1"/>
    <col min="5" max="5" width="9.75" style="63" customWidth="1"/>
    <col min="6" max="16384" width="9.125" style="63"/>
  </cols>
  <sheetData>
    <row r="1" spans="1:8" x14ac:dyDescent="0.25">
      <c r="A1" s="144" t="s">
        <v>865</v>
      </c>
    </row>
    <row r="2" spans="1:8" ht="16.5" customHeight="1" x14ac:dyDescent="0.25"/>
    <row r="3" spans="1:8" ht="14.1" customHeight="1" x14ac:dyDescent="0.25">
      <c r="A3" s="573" t="s">
        <v>20</v>
      </c>
      <c r="B3" s="556"/>
      <c r="C3" s="557"/>
      <c r="D3" s="905" t="s">
        <v>31</v>
      </c>
      <c r="E3" s="906"/>
      <c r="F3" s="647" t="s">
        <v>332</v>
      </c>
      <c r="G3" s="648"/>
      <c r="H3" s="883"/>
    </row>
    <row r="4" spans="1:8" ht="14.1" customHeight="1" x14ac:dyDescent="0.25">
      <c r="A4" s="564"/>
      <c r="B4" s="565"/>
      <c r="C4" s="566"/>
      <c r="D4" s="846">
        <v>44530</v>
      </c>
      <c r="E4" s="846">
        <v>44561</v>
      </c>
      <c r="F4" s="869">
        <v>1</v>
      </c>
      <c r="G4" s="649">
        <v>2</v>
      </c>
      <c r="H4" s="870">
        <v>3</v>
      </c>
    </row>
    <row r="5" spans="1:8" ht="14.1" customHeight="1" x14ac:dyDescent="0.25">
      <c r="A5" s="629" t="s">
        <v>22</v>
      </c>
      <c r="B5" s="650"/>
      <c r="C5" s="627"/>
      <c r="D5" s="623">
        <v>36701</v>
      </c>
      <c r="E5" s="610">
        <v>37002</v>
      </c>
      <c r="F5" s="610">
        <v>20829</v>
      </c>
      <c r="G5" s="610">
        <v>15571</v>
      </c>
      <c r="H5" s="610">
        <v>602</v>
      </c>
    </row>
    <row r="6" spans="1:8" ht="14.1" customHeight="1" x14ac:dyDescent="0.25">
      <c r="A6" s="93" t="s">
        <v>324</v>
      </c>
      <c r="B6" s="201"/>
      <c r="C6" s="202"/>
      <c r="D6" s="203">
        <v>36310</v>
      </c>
      <c r="E6" s="610">
        <v>36615</v>
      </c>
      <c r="F6" s="159">
        <v>20622</v>
      </c>
      <c r="G6" s="159">
        <v>15398</v>
      </c>
      <c r="H6" s="159">
        <v>595</v>
      </c>
    </row>
    <row r="7" spans="1:8" ht="14.1" customHeight="1" x14ac:dyDescent="0.25">
      <c r="A7" s="651"/>
      <c r="B7" s="611" t="s">
        <v>321</v>
      </c>
      <c r="C7" s="563"/>
      <c r="D7" s="562">
        <v>35298</v>
      </c>
      <c r="E7" s="628">
        <v>35585</v>
      </c>
      <c r="F7" s="628">
        <v>20257</v>
      </c>
      <c r="G7" s="628">
        <v>14749</v>
      </c>
      <c r="H7" s="628">
        <v>579</v>
      </c>
    </row>
    <row r="8" spans="1:8" ht="14.1" customHeight="1" x14ac:dyDescent="0.25">
      <c r="A8" s="564"/>
      <c r="B8" s="630" t="s">
        <v>326</v>
      </c>
      <c r="C8" s="566"/>
      <c r="D8" s="120">
        <v>18269</v>
      </c>
      <c r="E8" s="603">
        <v>18669</v>
      </c>
      <c r="F8" s="114">
        <v>11390</v>
      </c>
      <c r="G8" s="114">
        <v>7210</v>
      </c>
      <c r="H8" s="114">
        <v>69</v>
      </c>
    </row>
    <row r="9" spans="1:8" ht="14.1" customHeight="1" x14ac:dyDescent="0.25">
      <c r="A9" s="564" t="s">
        <v>333</v>
      </c>
      <c r="B9" s="630" t="s">
        <v>322</v>
      </c>
      <c r="C9" s="566"/>
      <c r="D9" s="120">
        <v>14342</v>
      </c>
      <c r="E9" s="603">
        <v>14222</v>
      </c>
      <c r="F9" s="114">
        <v>6797</v>
      </c>
      <c r="G9" s="114">
        <v>6916</v>
      </c>
      <c r="H9" s="114">
        <v>509</v>
      </c>
    </row>
    <row r="10" spans="1:8" ht="14.1" customHeight="1" x14ac:dyDescent="0.25">
      <c r="A10" s="564" t="s">
        <v>334</v>
      </c>
      <c r="B10" s="630" t="s">
        <v>323</v>
      </c>
      <c r="C10" s="566"/>
      <c r="D10" s="120">
        <v>2687</v>
      </c>
      <c r="E10" s="603">
        <v>2694</v>
      </c>
      <c r="F10" s="114">
        <v>2070</v>
      </c>
      <c r="G10" s="114">
        <v>623</v>
      </c>
      <c r="H10" s="114">
        <v>1</v>
      </c>
    </row>
    <row r="11" spans="1:8" ht="14.1" customHeight="1" x14ac:dyDescent="0.25">
      <c r="A11" s="564" t="s">
        <v>325</v>
      </c>
      <c r="B11" s="626" t="s">
        <v>314</v>
      </c>
      <c r="C11" s="627"/>
      <c r="D11" s="562">
        <v>1012</v>
      </c>
      <c r="E11" s="628">
        <v>1030</v>
      </c>
      <c r="F11" s="628">
        <v>365</v>
      </c>
      <c r="G11" s="628">
        <v>649</v>
      </c>
      <c r="H11" s="628">
        <v>16</v>
      </c>
    </row>
    <row r="12" spans="1:8" ht="14.1" customHeight="1" x14ac:dyDescent="0.25">
      <c r="A12" s="564"/>
      <c r="B12" s="630" t="s">
        <v>326</v>
      </c>
      <c r="C12" s="652"/>
      <c r="D12" s="120">
        <v>330</v>
      </c>
      <c r="E12" s="603">
        <v>347</v>
      </c>
      <c r="F12" s="114">
        <v>147</v>
      </c>
      <c r="G12" s="114">
        <v>200</v>
      </c>
      <c r="H12" s="114">
        <v>0</v>
      </c>
    </row>
    <row r="13" spans="1:8" ht="14.1" customHeight="1" x14ac:dyDescent="0.25">
      <c r="A13" s="564"/>
      <c r="B13" s="630" t="s">
        <v>322</v>
      </c>
      <c r="C13" s="566"/>
      <c r="D13" s="120">
        <v>529</v>
      </c>
      <c r="E13" s="603">
        <v>539</v>
      </c>
      <c r="F13" s="114">
        <v>125</v>
      </c>
      <c r="G13" s="114">
        <v>398</v>
      </c>
      <c r="H13" s="114">
        <v>16</v>
      </c>
    </row>
    <row r="14" spans="1:8" ht="14.1" customHeight="1" x14ac:dyDescent="0.25">
      <c r="A14" s="564"/>
      <c r="B14" s="631" t="s">
        <v>323</v>
      </c>
      <c r="C14" s="566"/>
      <c r="D14" s="120">
        <v>153</v>
      </c>
      <c r="E14" s="603">
        <v>144</v>
      </c>
      <c r="F14" s="114">
        <v>93</v>
      </c>
      <c r="G14" s="114">
        <v>51</v>
      </c>
      <c r="H14" s="114">
        <v>0</v>
      </c>
    </row>
    <row r="15" spans="1:8" ht="14.1" customHeight="1" x14ac:dyDescent="0.25">
      <c r="A15" s="611" t="s">
        <v>328</v>
      </c>
      <c r="B15" s="650"/>
      <c r="C15" s="627"/>
      <c r="D15" s="203">
        <v>391</v>
      </c>
      <c r="E15" s="610">
        <v>387</v>
      </c>
      <c r="F15" s="159">
        <v>207</v>
      </c>
      <c r="G15" s="159">
        <v>173</v>
      </c>
      <c r="H15" s="159">
        <v>7</v>
      </c>
    </row>
    <row r="16" spans="1:8" ht="14.1" customHeight="1" x14ac:dyDescent="0.25">
      <c r="A16" s="564"/>
      <c r="B16" s="611" t="s">
        <v>321</v>
      </c>
      <c r="C16" s="563"/>
      <c r="D16" s="562">
        <v>367</v>
      </c>
      <c r="E16" s="628">
        <v>366</v>
      </c>
      <c r="F16" s="628">
        <v>196</v>
      </c>
      <c r="G16" s="628">
        <v>164</v>
      </c>
      <c r="H16" s="628">
        <v>6</v>
      </c>
    </row>
    <row r="17" spans="1:9" ht="14.1" customHeight="1" x14ac:dyDescent="0.25">
      <c r="A17" s="564"/>
      <c r="B17" s="630" t="s">
        <v>326</v>
      </c>
      <c r="C17" s="566"/>
      <c r="D17" s="120">
        <v>290</v>
      </c>
      <c r="E17" s="603">
        <v>291</v>
      </c>
      <c r="F17" s="114">
        <v>155</v>
      </c>
      <c r="G17" s="114">
        <v>136</v>
      </c>
      <c r="H17" s="114">
        <v>0</v>
      </c>
    </row>
    <row r="18" spans="1:9" ht="14.1" customHeight="1" x14ac:dyDescent="0.25">
      <c r="A18" s="564" t="s">
        <v>333</v>
      </c>
      <c r="B18" s="630" t="s">
        <v>322</v>
      </c>
      <c r="C18" s="566"/>
      <c r="D18" s="120">
        <v>58</v>
      </c>
      <c r="E18" s="603">
        <v>61</v>
      </c>
      <c r="F18" s="114">
        <v>28</v>
      </c>
      <c r="G18" s="114">
        <v>27</v>
      </c>
      <c r="H18" s="114">
        <v>6</v>
      </c>
    </row>
    <row r="19" spans="1:9" ht="14.1" customHeight="1" x14ac:dyDescent="0.25">
      <c r="A19" s="564" t="s">
        <v>334</v>
      </c>
      <c r="B19" s="630" t="s">
        <v>323</v>
      </c>
      <c r="C19" s="566"/>
      <c r="D19" s="120">
        <v>19</v>
      </c>
      <c r="E19" s="603">
        <v>14</v>
      </c>
      <c r="F19" s="114">
        <v>13</v>
      </c>
      <c r="G19" s="114">
        <v>1</v>
      </c>
      <c r="H19" s="114">
        <v>0</v>
      </c>
    </row>
    <row r="20" spans="1:9" ht="14.1" customHeight="1" x14ac:dyDescent="0.25">
      <c r="A20" s="564" t="s">
        <v>325</v>
      </c>
      <c r="B20" s="626" t="s">
        <v>314</v>
      </c>
      <c r="C20" s="627"/>
      <c r="D20" s="562">
        <v>24</v>
      </c>
      <c r="E20" s="628">
        <v>21</v>
      </c>
      <c r="F20" s="628">
        <v>11</v>
      </c>
      <c r="G20" s="628">
        <v>9</v>
      </c>
      <c r="H20" s="628">
        <v>1</v>
      </c>
    </row>
    <row r="21" spans="1:9" ht="14.1" customHeight="1" x14ac:dyDescent="0.25">
      <c r="A21" s="564"/>
      <c r="B21" s="630" t="s">
        <v>326</v>
      </c>
      <c r="C21" s="652"/>
      <c r="D21" s="120">
        <v>18</v>
      </c>
      <c r="E21" s="603">
        <v>15</v>
      </c>
      <c r="F21" s="114">
        <v>9</v>
      </c>
      <c r="G21" s="114">
        <v>6</v>
      </c>
      <c r="H21" s="114">
        <v>0</v>
      </c>
    </row>
    <row r="22" spans="1:9" ht="14.1" customHeight="1" x14ac:dyDescent="0.25">
      <c r="A22" s="564"/>
      <c r="B22" s="630" t="s">
        <v>322</v>
      </c>
      <c r="C22" s="566"/>
      <c r="D22" s="120">
        <v>5</v>
      </c>
      <c r="E22" s="603">
        <v>5</v>
      </c>
      <c r="F22" s="114">
        <v>2</v>
      </c>
      <c r="G22" s="114">
        <v>2</v>
      </c>
      <c r="H22" s="114">
        <v>1</v>
      </c>
    </row>
    <row r="23" spans="1:9" ht="14.1" customHeight="1" x14ac:dyDescent="0.25">
      <c r="A23" s="609"/>
      <c r="B23" s="631" t="s">
        <v>323</v>
      </c>
      <c r="C23" s="560"/>
      <c r="D23" s="204">
        <v>1</v>
      </c>
      <c r="E23" s="609">
        <v>1</v>
      </c>
      <c r="F23" s="122">
        <v>0</v>
      </c>
      <c r="G23" s="122">
        <v>1</v>
      </c>
      <c r="H23" s="122">
        <v>0</v>
      </c>
    </row>
    <row r="25" spans="1:9" ht="14.3" x14ac:dyDescent="0.25">
      <c r="A25" s="91" t="s">
        <v>866</v>
      </c>
    </row>
    <row r="27" spans="1:9" x14ac:dyDescent="0.25">
      <c r="I27" s="144"/>
    </row>
    <row r="28" spans="1:9" x14ac:dyDescent="0.25">
      <c r="I28" s="144"/>
    </row>
    <row r="29" spans="1:9" x14ac:dyDescent="0.25">
      <c r="I29" s="144"/>
    </row>
    <row r="30" spans="1:9" x14ac:dyDescent="0.25">
      <c r="I30" s="144"/>
    </row>
    <row r="31" spans="1:9" x14ac:dyDescent="0.25">
      <c r="I31" s="144"/>
    </row>
    <row r="32" spans="1:9" x14ac:dyDescent="0.25">
      <c r="I32" s="144"/>
    </row>
    <row r="33" spans="9:9" x14ac:dyDescent="0.25">
      <c r="I33" s="144"/>
    </row>
    <row r="34" spans="9:9" x14ac:dyDescent="0.25">
      <c r="I34" s="144"/>
    </row>
    <row r="35" spans="9:9" x14ac:dyDescent="0.25">
      <c r="I35" s="144"/>
    </row>
    <row r="36" spans="9:9" x14ac:dyDescent="0.25">
      <c r="I36" s="144"/>
    </row>
    <row r="37" spans="9:9" x14ac:dyDescent="0.25">
      <c r="I37" s="144"/>
    </row>
    <row r="38" spans="9:9" x14ac:dyDescent="0.25">
      <c r="I38" s="144"/>
    </row>
    <row r="39" spans="9:9" x14ac:dyDescent="0.25">
      <c r="I39" s="144"/>
    </row>
    <row r="40" spans="9:9" x14ac:dyDescent="0.25">
      <c r="I40" s="144"/>
    </row>
    <row r="41" spans="9:9" x14ac:dyDescent="0.25">
      <c r="I41" s="144"/>
    </row>
    <row r="42" spans="9:9" x14ac:dyDescent="0.25">
      <c r="I42" s="144"/>
    </row>
    <row r="43" spans="9:9" x14ac:dyDescent="0.25">
      <c r="I43" s="144"/>
    </row>
    <row r="44" spans="9:9" x14ac:dyDescent="0.25">
      <c r="I44" s="144"/>
    </row>
    <row r="45" spans="9:9" x14ac:dyDescent="0.25">
      <c r="I45" s="144"/>
    </row>
    <row r="46" spans="9:9" x14ac:dyDescent="0.25">
      <c r="I46" s="144"/>
    </row>
    <row r="47" spans="9:9" x14ac:dyDescent="0.25">
      <c r="I47" s="144"/>
    </row>
    <row r="48" spans="9:9" x14ac:dyDescent="0.25">
      <c r="I48" s="144"/>
    </row>
    <row r="49" spans="1:9" x14ac:dyDescent="0.25">
      <c r="I49" s="144"/>
    </row>
    <row r="50" spans="1:9" x14ac:dyDescent="0.25">
      <c r="I50" s="144"/>
    </row>
    <row r="51" spans="1:9" x14ac:dyDescent="0.25">
      <c r="I51" s="144"/>
    </row>
    <row r="52" spans="1:9" x14ac:dyDescent="0.25">
      <c r="I52" s="144"/>
    </row>
    <row r="54" spans="1:9" x14ac:dyDescent="0.25">
      <c r="A54" s="63" t="s">
        <v>684</v>
      </c>
    </row>
  </sheetData>
  <mergeCells count="1">
    <mergeCell ref="D3:E3"/>
  </mergeCells>
  <phoneticPr fontId="2" type="noConversion"/>
  <printOptions horizontalCentered="1"/>
  <pageMargins left="1.1023622047244095" right="0.27559055118110237" top="0.82677165354330717" bottom="0.43307086614173229" header="0.51181102362204722" footer="0.23622047244094491"/>
  <pageSetup paperSize="9" orientation="portrait" r:id="rId1"/>
  <headerFooter alignWithMargins="0">
    <oddHeader>&amp;C17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117"/>
  <sheetViews>
    <sheetView topLeftCell="A58" workbookViewId="0">
      <selection activeCell="M80" sqref="M80"/>
    </sheetView>
  </sheetViews>
  <sheetFormatPr defaultColWidth="9.125" defaultRowHeight="12.9" x14ac:dyDescent="0.2"/>
  <cols>
    <col min="1" max="1" width="5.75" style="2" customWidth="1"/>
    <col min="2" max="2" width="6.25" style="2" customWidth="1"/>
    <col min="3" max="5" width="9.125" style="2"/>
    <col min="6" max="6" width="12.25" style="2" customWidth="1"/>
    <col min="7" max="7" width="20.25" style="2" customWidth="1"/>
    <col min="8" max="8" width="10.625" style="2" customWidth="1"/>
    <col min="9" max="16384" width="9.125" style="2"/>
  </cols>
  <sheetData>
    <row r="1" spans="1:9" ht="8.15" customHeight="1" x14ac:dyDescent="0.2"/>
    <row r="2" spans="1:9" ht="15.65" x14ac:dyDescent="0.25">
      <c r="A2" s="37" t="s">
        <v>560</v>
      </c>
      <c r="H2" s="38" t="s">
        <v>561</v>
      </c>
    </row>
    <row r="5" spans="1:9" ht="12.9" customHeight="1" x14ac:dyDescent="0.2">
      <c r="A5" s="49" t="s">
        <v>562</v>
      </c>
      <c r="B5" s="50">
        <v>1</v>
      </c>
      <c r="C5" s="51" t="s">
        <v>563</v>
      </c>
      <c r="D5" s="51"/>
      <c r="E5" s="51"/>
      <c r="F5" s="51"/>
      <c r="G5" s="51"/>
      <c r="H5" s="51"/>
      <c r="I5" s="51">
        <v>1</v>
      </c>
    </row>
    <row r="6" spans="1:9" ht="8.15" customHeight="1" x14ac:dyDescent="0.2"/>
    <row r="7" spans="1:9" ht="12.9" customHeight="1" x14ac:dyDescent="0.2">
      <c r="A7" s="49" t="s">
        <v>564</v>
      </c>
      <c r="B7" s="50">
        <v>2</v>
      </c>
      <c r="C7" s="51" t="s">
        <v>565</v>
      </c>
      <c r="D7" s="51"/>
      <c r="E7" s="51"/>
      <c r="F7" s="51"/>
      <c r="G7" s="51"/>
      <c r="H7" s="51"/>
      <c r="I7" s="51">
        <v>2</v>
      </c>
    </row>
    <row r="8" spans="1:9" ht="8.15" customHeight="1" x14ac:dyDescent="0.2">
      <c r="B8" s="38"/>
    </row>
    <row r="9" spans="1:9" ht="12.9" customHeight="1" x14ac:dyDescent="0.2">
      <c r="A9" s="49" t="s">
        <v>566</v>
      </c>
      <c r="B9" s="50">
        <v>3</v>
      </c>
      <c r="C9" s="51" t="s">
        <v>567</v>
      </c>
      <c r="D9" s="51"/>
      <c r="E9" s="51"/>
      <c r="F9" s="51"/>
      <c r="G9" s="51"/>
      <c r="H9" s="51"/>
      <c r="I9" s="52"/>
    </row>
    <row r="10" spans="1:9" ht="12.9" customHeight="1" x14ac:dyDescent="0.2">
      <c r="A10" s="49"/>
      <c r="B10" s="50"/>
      <c r="C10" s="51" t="s">
        <v>568</v>
      </c>
      <c r="D10" s="51"/>
      <c r="E10" s="51"/>
      <c r="F10" s="51"/>
      <c r="G10" s="51"/>
      <c r="H10" s="51"/>
      <c r="I10" s="52" t="s">
        <v>569</v>
      </c>
    </row>
    <row r="11" spans="1:9" ht="8.15" customHeight="1" x14ac:dyDescent="0.2">
      <c r="B11" s="38"/>
    </row>
    <row r="12" spans="1:9" ht="12.9" customHeight="1" x14ac:dyDescent="0.2">
      <c r="A12" s="49" t="s">
        <v>570</v>
      </c>
      <c r="B12" s="50">
        <v>4</v>
      </c>
      <c r="C12" s="51" t="s">
        <v>571</v>
      </c>
      <c r="D12" s="51"/>
      <c r="E12" s="51"/>
      <c r="F12" s="51"/>
      <c r="G12" s="51"/>
      <c r="H12" s="51"/>
      <c r="I12" s="52" t="s">
        <v>572</v>
      </c>
    </row>
    <row r="13" spans="1:9" ht="7.5" customHeight="1" x14ac:dyDescent="0.2">
      <c r="A13" s="1"/>
      <c r="B13" s="39"/>
      <c r="I13" s="40"/>
    </row>
    <row r="14" spans="1:9" ht="12.9" customHeight="1" x14ac:dyDescent="0.2">
      <c r="A14" s="53" t="s">
        <v>573</v>
      </c>
      <c r="B14" s="50">
        <v>5</v>
      </c>
      <c r="C14" s="51" t="s">
        <v>574</v>
      </c>
      <c r="D14" s="51"/>
      <c r="E14" s="51"/>
      <c r="F14" s="51"/>
      <c r="G14" s="51"/>
      <c r="H14" s="51"/>
      <c r="I14" s="52" t="s">
        <v>575</v>
      </c>
    </row>
    <row r="15" spans="1:9" ht="8.15" customHeight="1" x14ac:dyDescent="0.2">
      <c r="B15" s="38"/>
      <c r="I15" s="40"/>
    </row>
    <row r="16" spans="1:9" ht="12.9" customHeight="1" x14ac:dyDescent="0.2">
      <c r="A16" s="49" t="s">
        <v>576</v>
      </c>
      <c r="B16" s="50">
        <v>6</v>
      </c>
      <c r="C16" s="51" t="s">
        <v>340</v>
      </c>
      <c r="D16" s="51"/>
      <c r="E16" s="51"/>
      <c r="F16" s="51"/>
      <c r="G16" s="51"/>
      <c r="H16" s="51"/>
      <c r="I16" s="54">
        <v>12</v>
      </c>
    </row>
    <row r="17" spans="1:9" x14ac:dyDescent="0.2">
      <c r="B17" s="38"/>
    </row>
    <row r="18" spans="1:9" x14ac:dyDescent="0.2">
      <c r="A18" s="49" t="s">
        <v>576</v>
      </c>
      <c r="B18" s="55">
        <v>7</v>
      </c>
      <c r="C18" s="51" t="s">
        <v>444</v>
      </c>
      <c r="D18" s="51"/>
      <c r="E18" s="51"/>
      <c r="F18" s="51"/>
      <c r="G18" s="51"/>
      <c r="H18" s="51"/>
      <c r="I18" s="51">
        <v>13</v>
      </c>
    </row>
    <row r="19" spans="1:9" x14ac:dyDescent="0.2">
      <c r="B19" s="38"/>
    </row>
    <row r="20" spans="1:9" x14ac:dyDescent="0.2">
      <c r="A20" s="49" t="s">
        <v>577</v>
      </c>
      <c r="B20" s="50">
        <v>8</v>
      </c>
      <c r="C20" s="51" t="s">
        <v>320</v>
      </c>
      <c r="D20" s="51"/>
      <c r="E20" s="51"/>
      <c r="F20" s="51"/>
      <c r="G20" s="51"/>
      <c r="H20" s="51"/>
      <c r="I20" s="51">
        <v>14</v>
      </c>
    </row>
    <row r="21" spans="1:9" x14ac:dyDescent="0.2">
      <c r="B21" s="38"/>
    </row>
    <row r="22" spans="1:9" x14ac:dyDescent="0.2">
      <c r="A22" s="49" t="s">
        <v>577</v>
      </c>
      <c r="B22" s="55">
        <v>9</v>
      </c>
      <c r="C22" s="51" t="s">
        <v>642</v>
      </c>
      <c r="D22" s="51"/>
      <c r="E22" s="51"/>
      <c r="F22" s="51"/>
      <c r="G22" s="51"/>
      <c r="H22" s="51"/>
      <c r="I22" s="51">
        <v>15</v>
      </c>
    </row>
    <row r="23" spans="1:9" x14ac:dyDescent="0.2">
      <c r="B23" s="38"/>
    </row>
    <row r="24" spans="1:9" x14ac:dyDescent="0.2">
      <c r="A24" s="49" t="s">
        <v>577</v>
      </c>
      <c r="B24" s="55">
        <v>10</v>
      </c>
      <c r="C24" s="51" t="s">
        <v>578</v>
      </c>
      <c r="D24" s="51"/>
      <c r="E24" s="51"/>
      <c r="F24" s="51"/>
      <c r="G24" s="51"/>
      <c r="H24" s="51"/>
      <c r="I24" s="51"/>
    </row>
    <row r="25" spans="1:9" x14ac:dyDescent="0.2">
      <c r="A25" s="51"/>
      <c r="B25" s="55"/>
      <c r="C25" s="51" t="s">
        <v>411</v>
      </c>
      <c r="D25" s="51"/>
      <c r="E25" s="51"/>
      <c r="F25" s="51"/>
      <c r="G25" s="51"/>
      <c r="H25" s="51"/>
      <c r="I25" s="51">
        <v>15</v>
      </c>
    </row>
    <row r="26" spans="1:9" x14ac:dyDescent="0.2">
      <c r="B26" s="38"/>
    </row>
    <row r="27" spans="1:9" x14ac:dyDescent="0.2">
      <c r="A27" s="49" t="s">
        <v>579</v>
      </c>
      <c r="B27" s="50">
        <v>11</v>
      </c>
      <c r="C27" s="51" t="s">
        <v>580</v>
      </c>
      <c r="D27" s="51"/>
      <c r="E27" s="51"/>
      <c r="F27" s="51"/>
      <c r="G27" s="51"/>
      <c r="H27" s="51"/>
      <c r="I27" s="51">
        <v>16</v>
      </c>
    </row>
    <row r="28" spans="1:9" x14ac:dyDescent="0.2">
      <c r="A28" s="1"/>
      <c r="B28" s="39"/>
    </row>
    <row r="29" spans="1:9" x14ac:dyDescent="0.2">
      <c r="A29" s="51" t="s">
        <v>581</v>
      </c>
      <c r="B29" s="55">
        <v>12</v>
      </c>
      <c r="C29" s="51" t="s">
        <v>582</v>
      </c>
      <c r="D29" s="51"/>
      <c r="E29" s="51"/>
      <c r="F29" s="51"/>
      <c r="G29" s="51"/>
      <c r="H29" s="51"/>
      <c r="I29" s="51">
        <v>16</v>
      </c>
    </row>
    <row r="30" spans="1:9" x14ac:dyDescent="0.2">
      <c r="B30" s="38"/>
    </row>
    <row r="31" spans="1:9" x14ac:dyDescent="0.2">
      <c r="A31" s="49" t="s">
        <v>583</v>
      </c>
      <c r="B31" s="50">
        <v>13</v>
      </c>
      <c r="C31" s="51" t="s">
        <v>584</v>
      </c>
      <c r="D31" s="51"/>
      <c r="E31" s="51"/>
      <c r="F31" s="51"/>
      <c r="G31" s="51"/>
      <c r="H31" s="51"/>
      <c r="I31" s="51">
        <v>17</v>
      </c>
    </row>
    <row r="32" spans="1:9" x14ac:dyDescent="0.2">
      <c r="A32" s="1"/>
      <c r="B32" s="39"/>
    </row>
    <row r="33" spans="1:9" x14ac:dyDescent="0.2">
      <c r="A33" s="51" t="s">
        <v>15</v>
      </c>
      <c r="B33" s="55">
        <v>14</v>
      </c>
      <c r="C33" s="51" t="s">
        <v>585</v>
      </c>
      <c r="D33" s="51"/>
      <c r="E33" s="51"/>
      <c r="F33" s="51"/>
      <c r="G33" s="51"/>
      <c r="H33" s="51"/>
      <c r="I33" s="51">
        <v>18</v>
      </c>
    </row>
    <row r="34" spans="1:9" x14ac:dyDescent="0.2">
      <c r="B34" s="38"/>
    </row>
    <row r="35" spans="1:9" x14ac:dyDescent="0.2">
      <c r="A35" s="51" t="s">
        <v>573</v>
      </c>
      <c r="B35" s="55">
        <v>15</v>
      </c>
      <c r="C35" s="51" t="s">
        <v>667</v>
      </c>
      <c r="D35" s="51"/>
      <c r="E35" s="51"/>
      <c r="F35" s="51"/>
      <c r="G35" s="51"/>
      <c r="H35" s="51"/>
      <c r="I35" s="51">
        <v>19</v>
      </c>
    </row>
    <row r="36" spans="1:9" x14ac:dyDescent="0.2">
      <c r="B36" s="38"/>
    </row>
    <row r="37" spans="1:9" x14ac:dyDescent="0.2">
      <c r="A37" s="51" t="s">
        <v>573</v>
      </c>
      <c r="B37" s="55">
        <v>16</v>
      </c>
      <c r="C37" s="51" t="s">
        <v>668</v>
      </c>
      <c r="D37" s="51"/>
      <c r="E37" s="51"/>
      <c r="F37" s="51"/>
      <c r="G37" s="51"/>
      <c r="H37" s="51"/>
      <c r="I37" s="51"/>
    </row>
    <row r="38" spans="1:9" x14ac:dyDescent="0.2">
      <c r="A38" s="51"/>
      <c r="B38" s="55"/>
      <c r="C38" s="51" t="s">
        <v>669</v>
      </c>
      <c r="D38" s="51"/>
      <c r="E38" s="51"/>
      <c r="F38" s="51"/>
      <c r="G38" s="51"/>
      <c r="H38" s="51"/>
      <c r="I38" s="51">
        <v>20</v>
      </c>
    </row>
    <row r="39" spans="1:9" x14ac:dyDescent="0.2">
      <c r="B39" s="38"/>
    </row>
    <row r="40" spans="1:9" x14ac:dyDescent="0.2">
      <c r="A40" s="51" t="s">
        <v>586</v>
      </c>
      <c r="B40" s="55">
        <v>17</v>
      </c>
      <c r="C40" s="51" t="s">
        <v>587</v>
      </c>
      <c r="D40" s="51"/>
      <c r="E40" s="51"/>
      <c r="F40" s="51"/>
      <c r="G40" s="51"/>
      <c r="H40" s="51"/>
      <c r="I40" s="51">
        <v>21</v>
      </c>
    </row>
    <row r="41" spans="1:9" ht="13.6" x14ac:dyDescent="0.25">
      <c r="A41" s="12"/>
      <c r="B41" s="38"/>
    </row>
    <row r="42" spans="1:9" x14ac:dyDescent="0.2">
      <c r="A42" s="51" t="s">
        <v>588</v>
      </c>
      <c r="B42" s="55">
        <v>18</v>
      </c>
      <c r="C42" s="51" t="s">
        <v>589</v>
      </c>
      <c r="D42" s="51"/>
      <c r="E42" s="51"/>
      <c r="F42" s="51"/>
      <c r="G42" s="51"/>
      <c r="H42" s="51"/>
      <c r="I42" s="51">
        <v>22</v>
      </c>
    </row>
    <row r="43" spans="1:9" x14ac:dyDescent="0.2">
      <c r="B43" s="38"/>
    </row>
    <row r="44" spans="1:9" x14ac:dyDescent="0.2">
      <c r="A44" s="51" t="s">
        <v>590</v>
      </c>
      <c r="B44" s="55">
        <v>19</v>
      </c>
      <c r="C44" s="51" t="s">
        <v>591</v>
      </c>
      <c r="D44" s="51"/>
      <c r="E44" s="51"/>
      <c r="F44" s="51"/>
      <c r="G44" s="51"/>
      <c r="H44" s="51"/>
      <c r="I44" s="51"/>
    </row>
    <row r="45" spans="1:9" x14ac:dyDescent="0.2">
      <c r="A45" s="51"/>
      <c r="B45" s="55"/>
      <c r="C45" s="51" t="s">
        <v>412</v>
      </c>
      <c r="D45" s="51"/>
      <c r="E45" s="51"/>
      <c r="F45" s="51"/>
      <c r="G45" s="51"/>
      <c r="H45" s="51"/>
      <c r="I45" s="51">
        <v>23</v>
      </c>
    </row>
    <row r="46" spans="1:9" x14ac:dyDescent="0.2">
      <c r="B46" s="38"/>
    </row>
    <row r="47" spans="1:9" x14ac:dyDescent="0.2">
      <c r="A47" s="51" t="s">
        <v>573</v>
      </c>
      <c r="B47" s="55">
        <v>20</v>
      </c>
      <c r="C47" s="51" t="s">
        <v>592</v>
      </c>
      <c r="D47" s="51"/>
      <c r="E47" s="51"/>
      <c r="F47" s="51"/>
      <c r="G47" s="51"/>
      <c r="H47" s="51"/>
      <c r="I47" s="51">
        <v>23</v>
      </c>
    </row>
    <row r="48" spans="1:9" x14ac:dyDescent="0.2">
      <c r="B48" s="38"/>
    </row>
    <row r="49" spans="1:9" x14ac:dyDescent="0.2">
      <c r="A49" s="49" t="s">
        <v>577</v>
      </c>
      <c r="B49" s="55">
        <v>21</v>
      </c>
      <c r="C49" s="51" t="s">
        <v>593</v>
      </c>
      <c r="D49" s="51"/>
      <c r="E49" s="51"/>
      <c r="F49" s="51"/>
      <c r="G49" s="51"/>
      <c r="H49" s="51"/>
      <c r="I49" s="51"/>
    </row>
    <row r="50" spans="1:9" x14ac:dyDescent="0.2">
      <c r="A50" s="51"/>
      <c r="B50" s="55"/>
      <c r="C50" s="51" t="s">
        <v>445</v>
      </c>
      <c r="D50" s="51"/>
      <c r="E50" s="51"/>
      <c r="F50" s="51"/>
      <c r="G50" s="51"/>
      <c r="H50" s="51"/>
      <c r="I50" s="51"/>
    </row>
    <row r="51" spans="1:9" x14ac:dyDescent="0.2">
      <c r="A51" s="51"/>
      <c r="B51" s="55"/>
      <c r="C51" s="51" t="s">
        <v>594</v>
      </c>
      <c r="D51" s="51"/>
      <c r="E51" s="51"/>
      <c r="F51" s="51"/>
      <c r="G51" s="51"/>
      <c r="H51" s="51"/>
      <c r="I51" s="51"/>
    </row>
    <row r="52" spans="1:9" x14ac:dyDescent="0.2">
      <c r="A52" s="51"/>
      <c r="B52" s="55"/>
      <c r="C52" s="51" t="s">
        <v>595</v>
      </c>
      <c r="D52" s="51"/>
      <c r="E52" s="51"/>
      <c r="F52" s="51"/>
      <c r="G52" s="51"/>
      <c r="H52" s="51"/>
      <c r="I52" s="51">
        <v>23</v>
      </c>
    </row>
    <row r="53" spans="1:9" x14ac:dyDescent="0.2">
      <c r="B53" s="38"/>
    </row>
    <row r="54" spans="1:9" x14ac:dyDescent="0.2">
      <c r="A54" s="53" t="s">
        <v>687</v>
      </c>
      <c r="B54" s="55">
        <v>22</v>
      </c>
      <c r="C54" s="51" t="s">
        <v>596</v>
      </c>
      <c r="D54" s="51"/>
      <c r="E54" s="51"/>
      <c r="F54" s="51"/>
      <c r="G54" s="51"/>
      <c r="H54" s="51"/>
      <c r="I54" s="51">
        <v>23</v>
      </c>
    </row>
    <row r="55" spans="1:9" x14ac:dyDescent="0.2">
      <c r="B55" s="38"/>
    </row>
    <row r="56" spans="1:9" x14ac:dyDescent="0.2">
      <c r="A56" s="49" t="s">
        <v>577</v>
      </c>
      <c r="B56" s="55">
        <v>23</v>
      </c>
      <c r="C56" s="51" t="s">
        <v>725</v>
      </c>
      <c r="D56" s="51"/>
      <c r="E56" s="51"/>
      <c r="F56" s="51"/>
      <c r="G56" s="51"/>
      <c r="H56" s="51"/>
      <c r="I56" s="51"/>
    </row>
    <row r="57" spans="1:9" x14ac:dyDescent="0.2">
      <c r="A57" s="51"/>
      <c r="B57" s="55"/>
      <c r="C57" s="51" t="s">
        <v>726</v>
      </c>
      <c r="D57" s="51"/>
      <c r="E57" s="51"/>
      <c r="F57" s="51"/>
      <c r="G57" s="51"/>
      <c r="H57" s="51"/>
      <c r="I57" s="51"/>
    </row>
    <row r="58" spans="1:9" x14ac:dyDescent="0.2">
      <c r="A58" s="51"/>
      <c r="B58" s="55"/>
      <c r="C58" s="51" t="s">
        <v>739</v>
      </c>
      <c r="D58" s="51"/>
      <c r="E58" s="51"/>
      <c r="F58" s="51"/>
      <c r="G58" s="51"/>
      <c r="H58" s="51"/>
      <c r="I58" s="51"/>
    </row>
    <row r="59" spans="1:9" x14ac:dyDescent="0.2">
      <c r="A59" s="51"/>
      <c r="B59" s="55"/>
      <c r="C59" s="51" t="s">
        <v>740</v>
      </c>
      <c r="D59" s="51"/>
      <c r="E59" s="51"/>
      <c r="F59" s="51"/>
      <c r="G59" s="51"/>
      <c r="H59" s="51"/>
      <c r="I59" s="51"/>
    </row>
    <row r="60" spans="1:9" x14ac:dyDescent="0.2">
      <c r="A60" s="51"/>
      <c r="B60" s="55"/>
      <c r="C60" s="51" t="s">
        <v>729</v>
      </c>
      <c r="D60" s="51"/>
      <c r="E60" s="51"/>
      <c r="F60" s="51"/>
      <c r="G60" s="51"/>
      <c r="H60" s="51"/>
      <c r="I60" s="51">
        <v>24</v>
      </c>
    </row>
    <row r="61" spans="1:9" x14ac:dyDescent="0.2">
      <c r="B61" s="38"/>
    </row>
    <row r="62" spans="1:9" x14ac:dyDescent="0.2">
      <c r="A62" s="49" t="s">
        <v>577</v>
      </c>
      <c r="B62" s="55">
        <v>24</v>
      </c>
      <c r="C62" s="51" t="s">
        <v>636</v>
      </c>
      <c r="D62" s="51"/>
      <c r="E62" s="51"/>
      <c r="F62" s="51"/>
      <c r="G62" s="51"/>
      <c r="H62" s="51"/>
      <c r="I62" s="51"/>
    </row>
    <row r="63" spans="1:9" x14ac:dyDescent="0.2">
      <c r="A63" s="51"/>
      <c r="B63" s="55"/>
      <c r="C63" s="51" t="s">
        <v>643</v>
      </c>
      <c r="D63" s="51"/>
      <c r="E63" s="51"/>
      <c r="F63" s="51"/>
      <c r="G63" s="51"/>
      <c r="H63" s="51"/>
      <c r="I63" s="51">
        <v>24</v>
      </c>
    </row>
    <row r="64" spans="1:9" x14ac:dyDescent="0.2">
      <c r="B64" s="38"/>
    </row>
    <row r="65" spans="1:9" x14ac:dyDescent="0.2">
      <c r="A65" s="51" t="s">
        <v>597</v>
      </c>
      <c r="B65" s="55">
        <v>25</v>
      </c>
      <c r="C65" s="51" t="s">
        <v>598</v>
      </c>
      <c r="D65" s="51"/>
      <c r="E65" s="51"/>
      <c r="F65" s="51"/>
      <c r="G65" s="51"/>
      <c r="H65" s="51"/>
      <c r="I65" s="51">
        <v>25</v>
      </c>
    </row>
    <row r="66" spans="1:9" x14ac:dyDescent="0.2">
      <c r="B66" s="38"/>
    </row>
    <row r="67" spans="1:9" x14ac:dyDescent="0.2">
      <c r="A67" s="51" t="s">
        <v>335</v>
      </c>
      <c r="B67" s="55">
        <v>26</v>
      </c>
      <c r="C67" s="51" t="s">
        <v>599</v>
      </c>
      <c r="D67" s="51"/>
      <c r="E67" s="51"/>
      <c r="F67" s="51"/>
      <c r="G67" s="51"/>
      <c r="H67" s="51"/>
      <c r="I67" s="51">
        <v>25</v>
      </c>
    </row>
    <row r="68" spans="1:9" x14ac:dyDescent="0.2">
      <c r="B68" s="38"/>
    </row>
    <row r="69" spans="1:9" x14ac:dyDescent="0.2">
      <c r="A69" s="51" t="s">
        <v>336</v>
      </c>
      <c r="B69" s="55">
        <v>27</v>
      </c>
      <c r="C69" s="51" t="s">
        <v>600</v>
      </c>
      <c r="D69" s="51"/>
      <c r="E69" s="51"/>
      <c r="F69" s="51"/>
      <c r="G69" s="51"/>
      <c r="H69" s="51"/>
      <c r="I69" s="51">
        <v>25</v>
      </c>
    </row>
    <row r="70" spans="1:9" x14ac:dyDescent="0.2">
      <c r="B70" s="38"/>
    </row>
    <row r="71" spans="1:9" x14ac:dyDescent="0.2">
      <c r="A71" s="49" t="s">
        <v>337</v>
      </c>
      <c r="B71" s="50">
        <v>28</v>
      </c>
      <c r="C71" s="51" t="s">
        <v>601</v>
      </c>
      <c r="D71" s="51"/>
      <c r="E71" s="51"/>
      <c r="F71" s="51"/>
      <c r="G71" s="51"/>
      <c r="H71" s="51"/>
      <c r="I71" s="51">
        <v>26</v>
      </c>
    </row>
    <row r="72" spans="1:9" x14ac:dyDescent="0.2">
      <c r="B72" s="38"/>
    </row>
    <row r="73" spans="1:9" x14ac:dyDescent="0.2">
      <c r="A73" s="49" t="s">
        <v>339</v>
      </c>
      <c r="B73" s="50">
        <v>29</v>
      </c>
      <c r="C73" s="51" t="s">
        <v>602</v>
      </c>
      <c r="D73" s="51"/>
      <c r="E73" s="51"/>
      <c r="F73" s="51"/>
      <c r="G73" s="51"/>
      <c r="H73" s="51"/>
      <c r="I73" s="51">
        <v>27</v>
      </c>
    </row>
    <row r="74" spans="1:9" x14ac:dyDescent="0.2">
      <c r="B74" s="38"/>
    </row>
    <row r="75" spans="1:9" x14ac:dyDescent="0.2">
      <c r="A75" s="49" t="s">
        <v>354</v>
      </c>
      <c r="B75" s="50">
        <v>30</v>
      </c>
      <c r="C75" s="51" t="s">
        <v>603</v>
      </c>
      <c r="D75" s="51"/>
      <c r="E75" s="51"/>
      <c r="F75" s="51"/>
      <c r="G75" s="51"/>
      <c r="H75" s="51"/>
      <c r="I75" s="51">
        <v>28</v>
      </c>
    </row>
    <row r="76" spans="1:9" x14ac:dyDescent="0.2">
      <c r="B76" s="38"/>
    </row>
    <row r="77" spans="1:9" x14ac:dyDescent="0.2">
      <c r="A77" s="49" t="s">
        <v>355</v>
      </c>
      <c r="B77" s="50">
        <v>31</v>
      </c>
      <c r="C77" s="51" t="s">
        <v>604</v>
      </c>
      <c r="D77" s="51"/>
      <c r="E77" s="51"/>
      <c r="F77" s="51"/>
      <c r="G77" s="51"/>
      <c r="H77" s="51"/>
      <c r="I77" s="51">
        <v>28</v>
      </c>
    </row>
    <row r="78" spans="1:9" x14ac:dyDescent="0.2">
      <c r="A78" s="1"/>
      <c r="B78" s="39"/>
    </row>
    <row r="79" spans="1:9" x14ac:dyDescent="0.2">
      <c r="A79" s="53" t="s">
        <v>356</v>
      </c>
      <c r="B79" s="55">
        <v>32</v>
      </c>
      <c r="C79" s="51" t="s">
        <v>645</v>
      </c>
      <c r="D79" s="51"/>
      <c r="E79" s="51"/>
      <c r="F79" s="51"/>
      <c r="G79" s="51"/>
      <c r="H79" s="51"/>
      <c r="I79" s="51"/>
    </row>
    <row r="80" spans="1:9" x14ac:dyDescent="0.2">
      <c r="A80" s="51"/>
      <c r="B80" s="55"/>
      <c r="C80" s="51" t="s">
        <v>605</v>
      </c>
      <c r="D80" s="51"/>
      <c r="E80" s="51"/>
      <c r="F80" s="51"/>
      <c r="G80" s="51"/>
      <c r="H80" s="51"/>
      <c r="I80" s="51">
        <v>29</v>
      </c>
    </row>
    <row r="81" spans="1:9" x14ac:dyDescent="0.2">
      <c r="B81" s="38"/>
    </row>
    <row r="82" spans="1:9" x14ac:dyDescent="0.2">
      <c r="A82" s="51" t="s">
        <v>357</v>
      </c>
      <c r="B82" s="55">
        <v>33</v>
      </c>
      <c r="C82" s="51" t="s">
        <v>644</v>
      </c>
      <c r="D82" s="51"/>
      <c r="E82" s="51"/>
      <c r="F82" s="51"/>
      <c r="G82" s="51"/>
      <c r="H82" s="51"/>
      <c r="I82" s="51">
        <v>30</v>
      </c>
    </row>
    <row r="83" spans="1:9" x14ac:dyDescent="0.2">
      <c r="B83" s="38"/>
    </row>
    <row r="84" spans="1:9" x14ac:dyDescent="0.2">
      <c r="A84" s="61" t="s">
        <v>358</v>
      </c>
      <c r="B84" s="62">
        <v>34</v>
      </c>
      <c r="C84" s="59" t="s">
        <v>606</v>
      </c>
      <c r="D84" s="51"/>
      <c r="E84" s="51"/>
      <c r="F84" s="51"/>
      <c r="G84" s="51"/>
      <c r="H84" s="51"/>
      <c r="I84" s="51"/>
    </row>
    <row r="85" spans="1:9" x14ac:dyDescent="0.2">
      <c r="A85" s="51"/>
      <c r="B85" s="55"/>
      <c r="C85" s="60" t="s">
        <v>968</v>
      </c>
      <c r="D85" s="51"/>
      <c r="E85" s="51"/>
      <c r="F85" s="51"/>
      <c r="G85" s="51"/>
      <c r="H85" s="51"/>
      <c r="I85" s="61">
        <v>30</v>
      </c>
    </row>
    <row r="86" spans="1:9" x14ac:dyDescent="0.2">
      <c r="B86" s="38"/>
      <c r="C86" s="2" t="s">
        <v>14</v>
      </c>
    </row>
    <row r="87" spans="1:9" x14ac:dyDescent="0.2">
      <c r="A87" s="51" t="s">
        <v>607</v>
      </c>
      <c r="B87" s="55">
        <v>35</v>
      </c>
      <c r="C87" s="51" t="s">
        <v>608</v>
      </c>
      <c r="D87" s="51"/>
      <c r="E87" s="51"/>
      <c r="F87" s="51"/>
      <c r="G87" s="51"/>
      <c r="H87" s="51"/>
      <c r="I87" s="51">
        <v>31</v>
      </c>
    </row>
    <row r="88" spans="1:9" x14ac:dyDescent="0.2">
      <c r="B88" s="38"/>
    </row>
    <row r="89" spans="1:9" x14ac:dyDescent="0.2">
      <c r="A89" s="51" t="s">
        <v>609</v>
      </c>
      <c r="B89" s="55">
        <v>36</v>
      </c>
      <c r="C89" s="51" t="s">
        <v>16</v>
      </c>
      <c r="D89" s="51"/>
      <c r="E89" s="51"/>
      <c r="F89" s="51"/>
      <c r="G89" s="51"/>
      <c r="H89" s="51"/>
      <c r="I89" s="51">
        <v>31</v>
      </c>
    </row>
    <row r="90" spans="1:9" x14ac:dyDescent="0.2">
      <c r="B90" s="38"/>
    </row>
    <row r="91" spans="1:9" x14ac:dyDescent="0.2">
      <c r="A91" s="51" t="s">
        <v>610</v>
      </c>
      <c r="B91" s="55">
        <v>37</v>
      </c>
      <c r="C91" s="49" t="s">
        <v>17</v>
      </c>
      <c r="D91" s="51"/>
      <c r="E91" s="51"/>
      <c r="F91" s="51"/>
      <c r="G91" s="51"/>
      <c r="H91" s="51"/>
      <c r="I91" s="51">
        <v>31</v>
      </c>
    </row>
    <row r="92" spans="1:9" x14ac:dyDescent="0.2">
      <c r="B92" s="38"/>
    </row>
    <row r="93" spans="1:9" x14ac:dyDescent="0.2">
      <c r="A93" s="51" t="s">
        <v>611</v>
      </c>
      <c r="B93" s="55">
        <v>38</v>
      </c>
      <c r="C93" s="51" t="s">
        <v>612</v>
      </c>
      <c r="D93" s="51"/>
      <c r="E93" s="51"/>
      <c r="F93" s="51"/>
      <c r="G93" s="51"/>
      <c r="H93" s="51"/>
      <c r="I93" s="51">
        <v>31</v>
      </c>
    </row>
    <row r="94" spans="1:9" x14ac:dyDescent="0.2">
      <c r="B94" s="38"/>
    </row>
    <row r="95" spans="1:9" x14ac:dyDescent="0.2">
      <c r="A95" s="49" t="s">
        <v>613</v>
      </c>
      <c r="B95" s="50">
        <v>39</v>
      </c>
      <c r="C95" s="51" t="s">
        <v>338</v>
      </c>
      <c r="D95" s="51"/>
      <c r="E95" s="51"/>
      <c r="F95" s="51"/>
      <c r="G95" s="51"/>
      <c r="H95" s="51"/>
      <c r="I95" s="51">
        <v>32</v>
      </c>
    </row>
    <row r="96" spans="1:9" x14ac:dyDescent="0.2">
      <c r="B96" s="38"/>
    </row>
    <row r="97" spans="1:14" x14ac:dyDescent="0.2">
      <c r="A97" s="51" t="s">
        <v>614</v>
      </c>
      <c r="B97" s="55">
        <v>40</v>
      </c>
      <c r="C97" s="51" t="s">
        <v>615</v>
      </c>
      <c r="D97" s="51"/>
      <c r="E97" s="51"/>
      <c r="F97" s="51"/>
      <c r="G97" s="51"/>
      <c r="H97" s="51"/>
      <c r="I97" s="51"/>
    </row>
    <row r="98" spans="1:14" x14ac:dyDescent="0.2">
      <c r="A98" s="51"/>
      <c r="B98" s="55"/>
      <c r="C98" s="51" t="s">
        <v>616</v>
      </c>
      <c r="D98" s="51"/>
      <c r="E98" s="51"/>
      <c r="F98" s="51"/>
      <c r="G98" s="51"/>
      <c r="H98" s="51"/>
      <c r="I98" s="51">
        <v>32</v>
      </c>
    </row>
    <row r="99" spans="1:14" x14ac:dyDescent="0.2">
      <c r="B99" s="38"/>
    </row>
    <row r="100" spans="1:14" x14ac:dyDescent="0.2">
      <c r="A100" s="51" t="s">
        <v>617</v>
      </c>
      <c r="B100" s="55">
        <v>41</v>
      </c>
      <c r="C100" s="51" t="s">
        <v>620</v>
      </c>
      <c r="D100" s="51"/>
      <c r="E100" s="51"/>
      <c r="F100" s="51"/>
      <c r="G100" s="51"/>
      <c r="H100" s="51"/>
      <c r="I100" s="56" t="s">
        <v>756</v>
      </c>
    </row>
    <row r="101" spans="1:14" ht="15.65" x14ac:dyDescent="0.25">
      <c r="A101" s="37"/>
      <c r="B101" s="37"/>
      <c r="C101" s="37"/>
      <c r="D101" s="37"/>
      <c r="E101" s="37"/>
      <c r="F101" s="37"/>
      <c r="G101" s="37"/>
      <c r="H101" s="37"/>
    </row>
    <row r="102" spans="1:14" x14ac:dyDescent="0.2">
      <c r="B102" s="38"/>
      <c r="I102" s="41"/>
    </row>
    <row r="103" spans="1:14" ht="15.65" x14ac:dyDescent="0.25">
      <c r="A103" s="37"/>
      <c r="B103" s="37"/>
      <c r="C103" s="37"/>
      <c r="D103" s="37"/>
      <c r="E103" s="37"/>
      <c r="F103" s="37"/>
      <c r="G103" s="37"/>
      <c r="H103" s="37"/>
      <c r="N103" s="63"/>
    </row>
    <row r="104" spans="1:14" ht="15.65" x14ac:dyDescent="0.25">
      <c r="A104" s="37"/>
      <c r="B104" s="37"/>
      <c r="C104" s="37"/>
      <c r="D104" s="37"/>
      <c r="E104" s="37"/>
      <c r="F104" s="37"/>
      <c r="G104" s="37"/>
      <c r="H104" s="37"/>
    </row>
    <row r="105" spans="1:14" ht="15.65" x14ac:dyDescent="0.25">
      <c r="A105" s="37"/>
      <c r="B105" s="37"/>
      <c r="C105" s="37"/>
      <c r="D105" s="37"/>
      <c r="E105" s="37"/>
      <c r="F105" s="37"/>
      <c r="G105" s="37"/>
      <c r="H105" s="37"/>
    </row>
    <row r="106" spans="1:14" ht="15.65" x14ac:dyDescent="0.25">
      <c r="A106" s="37"/>
      <c r="B106" s="37"/>
      <c r="C106" s="37"/>
      <c r="D106" s="37"/>
      <c r="E106" s="37"/>
      <c r="F106" s="37"/>
      <c r="G106" s="37"/>
      <c r="H106" s="37"/>
    </row>
    <row r="107" spans="1:14" ht="15.65" x14ac:dyDescent="0.25">
      <c r="A107" s="37"/>
      <c r="B107" s="37"/>
      <c r="C107" s="37"/>
      <c r="D107" s="37"/>
      <c r="E107" s="37"/>
      <c r="F107" s="37"/>
      <c r="G107" s="37"/>
      <c r="H107" s="37"/>
    </row>
    <row r="108" spans="1:14" ht="15.65" x14ac:dyDescent="0.25">
      <c r="A108" s="37"/>
      <c r="B108" s="37"/>
      <c r="C108" s="37"/>
      <c r="D108" s="37"/>
      <c r="E108" s="37"/>
      <c r="F108" s="37"/>
      <c r="G108" s="37"/>
      <c r="H108" s="37"/>
    </row>
    <row r="109" spans="1:14" ht="15.65" x14ac:dyDescent="0.25">
      <c r="A109" s="37"/>
      <c r="B109" s="37"/>
      <c r="C109" s="37"/>
      <c r="D109" s="37"/>
      <c r="E109" s="37"/>
      <c r="F109" s="37"/>
      <c r="G109" s="37"/>
      <c r="H109" s="37"/>
    </row>
    <row r="110" spans="1:14" ht="15.65" x14ac:dyDescent="0.25">
      <c r="A110" s="37"/>
      <c r="B110" s="37"/>
      <c r="C110" s="37"/>
      <c r="D110" s="37"/>
      <c r="E110" s="37"/>
      <c r="F110" s="37"/>
      <c r="G110" s="37"/>
      <c r="H110" s="37"/>
    </row>
    <row r="111" spans="1:14" ht="15.65" x14ac:dyDescent="0.25">
      <c r="A111" s="37"/>
      <c r="B111" s="37"/>
      <c r="C111" s="37"/>
      <c r="D111" s="37"/>
      <c r="E111" s="37"/>
      <c r="F111" s="37"/>
      <c r="G111" s="37"/>
      <c r="H111" s="37"/>
    </row>
    <row r="112" spans="1:14" ht="15.65" x14ac:dyDescent="0.25">
      <c r="A112" s="37"/>
      <c r="B112" s="37"/>
      <c r="C112" s="37"/>
      <c r="D112" s="37"/>
      <c r="E112" s="37"/>
      <c r="F112" s="37"/>
      <c r="G112" s="37"/>
      <c r="H112" s="37"/>
    </row>
    <row r="113" spans="1:8" ht="15.65" x14ac:dyDescent="0.25">
      <c r="A113" s="37"/>
      <c r="B113" s="37"/>
      <c r="C113" s="37"/>
      <c r="D113" s="37"/>
      <c r="E113" s="37"/>
      <c r="F113" s="37"/>
      <c r="G113" s="37"/>
      <c r="H113" s="37"/>
    </row>
    <row r="114" spans="1:8" ht="15.65" x14ac:dyDescent="0.25">
      <c r="A114" s="37"/>
      <c r="B114" s="37"/>
      <c r="C114" s="37"/>
      <c r="D114" s="37"/>
      <c r="E114" s="37"/>
      <c r="F114" s="37"/>
      <c r="G114" s="37"/>
      <c r="H114" s="37"/>
    </row>
    <row r="115" spans="1:8" ht="15.65" x14ac:dyDescent="0.25">
      <c r="A115" s="37"/>
      <c r="B115" s="37"/>
      <c r="C115" s="37"/>
      <c r="D115" s="37"/>
      <c r="E115" s="37"/>
      <c r="F115" s="37"/>
      <c r="G115" s="37"/>
      <c r="H115" s="37"/>
    </row>
    <row r="116" spans="1:8" ht="15.65" x14ac:dyDescent="0.25">
      <c r="A116" s="37"/>
      <c r="B116" s="37"/>
      <c r="C116" s="37"/>
      <c r="D116" s="37"/>
      <c r="E116" s="37"/>
      <c r="F116" s="37"/>
      <c r="G116" s="37"/>
      <c r="H116" s="37"/>
    </row>
    <row r="117" spans="1:8" ht="15.65" x14ac:dyDescent="0.25">
      <c r="A117" s="37"/>
      <c r="B117" s="37"/>
      <c r="C117" s="37"/>
      <c r="D117" s="37"/>
      <c r="E117" s="37"/>
      <c r="F117" s="37"/>
      <c r="G117" s="37"/>
      <c r="H117" s="37"/>
    </row>
  </sheetData>
  <hyperlinks>
    <hyperlink ref="A5:I5" location="strona1!A1" display="TABL.   1" xr:uid="{00000000-0004-0000-0100-000000000000}"/>
    <hyperlink ref="A7:I7" location="strona2!A1" display="TABL.   2" xr:uid="{00000000-0004-0000-0100-000001000000}"/>
    <hyperlink ref="C9:C10" location="strona3!A1" display="Liczba tymczasowo aresztowanych, skazanych i ukaranych w poszczególnych" xr:uid="{00000000-0004-0000-0100-000002000000}"/>
    <hyperlink ref="C12" location="strona7!A1" display="Ogólne informacje o zaludnieniu aresztów śledczych i zakładów karnych" xr:uid="{00000000-0004-0000-0100-000003000000}"/>
    <hyperlink ref="C14" location="strona8!A1" display="Zaludnienie oddziałów mieszkalnych w aresztach śledczych i zakładach karnych" xr:uid="{00000000-0004-0000-0100-000004000000}"/>
    <hyperlink ref="C16" location="strona12!A1" display="Przyjęci i zwolnieni w miesiącu sprawozdawczym" xr:uid="{00000000-0004-0000-0100-000005000000}"/>
    <hyperlink ref="A9:I10" location="strona3!A1" display="TABL.   3" xr:uid="{00000000-0004-0000-0100-000006000000}"/>
    <hyperlink ref="A12:I12" location="strona7!A1" display="TABL.   4" xr:uid="{00000000-0004-0000-0100-000007000000}"/>
    <hyperlink ref="A14:I14" location="strona8!A1" display="TABL." xr:uid="{00000000-0004-0000-0100-000008000000}"/>
    <hyperlink ref="A16:I16" location="strona12!A1" display="TABL.   5" xr:uid="{00000000-0004-0000-0100-000009000000}"/>
    <hyperlink ref="A18:I18" location="Arkusz13!A1" display="TABL.   5" xr:uid="{00000000-0004-0000-0100-00000A000000}"/>
    <hyperlink ref="A20:I20" location="strona14!A1" display="TABL.   6" xr:uid="{00000000-0004-0000-0100-00000B000000}"/>
    <hyperlink ref="A22:I22" location="strona15!A1" display="TABL.   6" xr:uid="{00000000-0004-0000-0100-00000C000000}"/>
    <hyperlink ref="A24:I25" location="strona15!A1" display="TABL.   6" xr:uid="{00000000-0004-0000-0100-00000D000000}"/>
    <hyperlink ref="A27:I27" location="'strona 16'!A1" display="TABL.   7" xr:uid="{00000000-0004-0000-0100-00000E000000}"/>
    <hyperlink ref="A29:I29" location="'strona 16'!A28" display="TABL.   8" xr:uid="{00000000-0004-0000-0100-00000F000000}"/>
    <hyperlink ref="A31:I31" location="'strona 17'!A1" display="TABL.   9" xr:uid="{00000000-0004-0000-0100-000010000000}"/>
    <hyperlink ref="A33:I33" location="'strona 18'!A1" display="TABL. 10" xr:uid="{00000000-0004-0000-0100-000011000000}"/>
    <hyperlink ref="A35:I35" location="Arkusz19!A1" display="TABL." xr:uid="{00000000-0004-0000-0100-000012000000}"/>
    <hyperlink ref="A37:I38" location="Arkusz20!A1" display="TABL." xr:uid="{00000000-0004-0000-0100-000013000000}"/>
    <hyperlink ref="A40:I40" location="strona21!A1" display="TABL. 29" xr:uid="{00000000-0004-0000-0100-000014000000}"/>
    <hyperlink ref="A42:I42" location="strona22!A1" display="TABL. 30" xr:uid="{00000000-0004-0000-0100-000015000000}"/>
    <hyperlink ref="A44:I45" location="strona23!A1" display="TABL. 31" xr:uid="{00000000-0004-0000-0100-000016000000}"/>
    <hyperlink ref="A47:I47" location="strona23!A11" display="TABL." xr:uid="{00000000-0004-0000-0100-000017000000}"/>
    <hyperlink ref="A49:I52" location="strona23!A20" display="TABL.   6" xr:uid="{00000000-0004-0000-0100-000018000000}"/>
    <hyperlink ref="A54:I54" location="strona23!A38" display="TABL.   22" xr:uid="{00000000-0004-0000-0100-000019000000}"/>
    <hyperlink ref="A56:I60" location="Arkusz24!A1" display="TABL.   6" xr:uid="{00000000-0004-0000-0100-00001A000000}"/>
    <hyperlink ref="A62:I63" location="Arkusz24!A29" display="TABL.   6" xr:uid="{00000000-0004-0000-0100-00001B000000}"/>
    <hyperlink ref="A65:I65" location="strona25!A1" display="TABL. 32" xr:uid="{00000000-0004-0000-0100-00001C000000}"/>
    <hyperlink ref="A67:I67" location="strona25!A21" display="TABL. 33" xr:uid="{00000000-0004-0000-0100-00001D000000}"/>
    <hyperlink ref="A69:I69" location="strona25!A47" display="TABL. 34" xr:uid="{00000000-0004-0000-0100-00001E000000}"/>
    <hyperlink ref="A71:I71" location="strona26!A1" display="TABL. 35" xr:uid="{00000000-0004-0000-0100-00001F000000}"/>
    <hyperlink ref="A73:I73" location="strona27!A1" display="TABL. 36" xr:uid="{00000000-0004-0000-0100-000020000000}"/>
    <hyperlink ref="A75:I75" location="strona28!A1" display="TABL. 37" xr:uid="{00000000-0004-0000-0100-000021000000}"/>
    <hyperlink ref="A77:I77" location="strona28!A30" display="TABL. 38" xr:uid="{00000000-0004-0000-0100-000022000000}"/>
    <hyperlink ref="A79:I80" location="strona29!A1" display="TABL. 39" xr:uid="{00000000-0004-0000-0100-000023000000}"/>
    <hyperlink ref="A82:I82" location="'strona 30'!A1" display="TABL. 40" xr:uid="{00000000-0004-0000-0100-000024000000}"/>
    <hyperlink ref="A87:I87" location="'strona 31'!A1" display="TABL. 42" xr:uid="{00000000-0004-0000-0100-000025000000}"/>
    <hyperlink ref="A89:I89" location="'strona 31'!A16" display="TABL. 43" xr:uid="{00000000-0004-0000-0100-000026000000}"/>
    <hyperlink ref="A91:I91" location="'strona 31'!A27" display="TABL. 44" xr:uid="{00000000-0004-0000-0100-000027000000}"/>
    <hyperlink ref="A93:I93" location="'strona 31'!A37" display="TABL. 45" xr:uid="{00000000-0004-0000-0100-000028000000}"/>
    <hyperlink ref="A95:I95" location="'strona 32'!A1" display="TABL. 49" xr:uid="{00000000-0004-0000-0100-000029000000}"/>
    <hyperlink ref="A97:I98" location="'strona 32'!A19" display="TABL. 50" xr:uid="{00000000-0004-0000-0100-00002A000000}"/>
    <hyperlink ref="A100:I100" location="'strona 33'!A1" display="TABL. 51" xr:uid="{00000000-0004-0000-0100-00002B000000}"/>
    <hyperlink ref="C100" location="'strona 32'!A19" display="Samowolne oddalenia z zatrudnienia zewnętrznego - bez konwojenta" xr:uid="{00000000-0004-0000-0100-00002C000000}"/>
    <hyperlink ref="A84:I85" location="'strona 30'!A19" display="TABL. 41" xr:uid="{00000000-0004-0000-0100-00002D000000}"/>
  </hyperlinks>
  <pageMargins left="0.7" right="0.2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32"/>
  <sheetViews>
    <sheetView zoomScaleNormal="100" workbookViewId="0">
      <selection activeCell="J25" sqref="J25"/>
    </sheetView>
  </sheetViews>
  <sheetFormatPr defaultColWidth="9.125" defaultRowHeight="13.6" x14ac:dyDescent="0.25"/>
  <cols>
    <col min="1" max="1" width="9.125" style="63"/>
    <col min="2" max="2" width="8.75" style="63" customWidth="1"/>
    <col min="3" max="3" width="11.75" style="63" customWidth="1"/>
    <col min="4" max="4" width="14" style="63" customWidth="1"/>
    <col min="5" max="8" width="12.75" style="63" customWidth="1"/>
    <col min="9" max="16384" width="9.125" style="63"/>
  </cols>
  <sheetData>
    <row r="1" spans="1:7" ht="14.3" x14ac:dyDescent="0.25">
      <c r="A1" s="205" t="s">
        <v>553</v>
      </c>
      <c r="B1" s="71" t="s">
        <v>380</v>
      </c>
      <c r="C1" s="99"/>
      <c r="D1" s="99"/>
      <c r="E1" s="99"/>
      <c r="F1" s="99"/>
      <c r="G1" s="99"/>
    </row>
    <row r="2" spans="1:7" ht="14.3" x14ac:dyDescent="0.25">
      <c r="A2" s="99"/>
      <c r="B2" s="71" t="s">
        <v>381</v>
      </c>
      <c r="C2" s="99"/>
      <c r="D2" s="99"/>
      <c r="E2" s="99"/>
      <c r="F2" s="99"/>
      <c r="G2" s="99"/>
    </row>
    <row r="3" spans="1:7" ht="14.3" x14ac:dyDescent="0.25">
      <c r="A3" s="99"/>
      <c r="B3" s="99"/>
      <c r="C3" s="99"/>
      <c r="D3" s="99"/>
      <c r="E3" s="99"/>
      <c r="F3" s="99"/>
      <c r="G3" s="99"/>
    </row>
    <row r="4" spans="1:7" ht="28.55" customHeight="1" x14ac:dyDescent="0.25">
      <c r="A4" s="853" t="s">
        <v>20</v>
      </c>
      <c r="B4" s="653"/>
      <c r="C4" s="653"/>
      <c r="D4" s="653"/>
      <c r="E4" s="654" t="s">
        <v>956</v>
      </c>
      <c r="F4" s="654" t="s">
        <v>992</v>
      </c>
      <c r="G4" s="655" t="s">
        <v>21</v>
      </c>
    </row>
    <row r="5" spans="1:7" ht="14.3" x14ac:dyDescent="0.25">
      <c r="A5" s="646" t="s">
        <v>31</v>
      </c>
      <c r="B5" s="656"/>
      <c r="C5" s="656"/>
      <c r="D5" s="656"/>
      <c r="E5" s="646">
        <v>6612</v>
      </c>
      <c r="F5" s="646">
        <v>7311</v>
      </c>
      <c r="G5" s="657">
        <v>699</v>
      </c>
    </row>
    <row r="6" spans="1:7" ht="14.3" x14ac:dyDescent="0.25">
      <c r="A6" s="658" t="s">
        <v>374</v>
      </c>
      <c r="B6" s="659"/>
      <c r="C6" s="659"/>
      <c r="D6" s="659"/>
      <c r="E6" s="206"/>
      <c r="F6" s="206"/>
      <c r="G6" s="192"/>
    </row>
    <row r="7" spans="1:7" ht="14.3" x14ac:dyDescent="0.25">
      <c r="A7" s="658" t="s">
        <v>375</v>
      </c>
      <c r="B7" s="659"/>
      <c r="C7" s="659"/>
      <c r="D7" s="659"/>
      <c r="E7" s="206">
        <v>1707</v>
      </c>
      <c r="F7" s="206">
        <v>1967</v>
      </c>
      <c r="G7" s="207">
        <v>260</v>
      </c>
    </row>
    <row r="8" spans="1:7" ht="14.3" x14ac:dyDescent="0.25">
      <c r="A8" s="660" t="s">
        <v>369</v>
      </c>
      <c r="B8" s="659"/>
      <c r="C8" s="659"/>
      <c r="D8" s="659"/>
      <c r="E8" s="208">
        <v>991</v>
      </c>
      <c r="F8" s="208">
        <v>1206</v>
      </c>
      <c r="G8" s="192">
        <v>215</v>
      </c>
    </row>
    <row r="9" spans="1:7" ht="14.3" x14ac:dyDescent="0.25">
      <c r="A9" s="660" t="s">
        <v>370</v>
      </c>
      <c r="B9" s="659"/>
      <c r="C9" s="659"/>
      <c r="D9" s="659"/>
      <c r="E9" s="208">
        <v>708</v>
      </c>
      <c r="F9" s="208">
        <v>743</v>
      </c>
      <c r="G9" s="192">
        <v>35</v>
      </c>
    </row>
    <row r="10" spans="1:7" ht="14.3" x14ac:dyDescent="0.25">
      <c r="A10" s="660" t="s">
        <v>371</v>
      </c>
      <c r="B10" s="659"/>
      <c r="C10" s="659"/>
      <c r="D10" s="659"/>
      <c r="E10" s="208">
        <v>8</v>
      </c>
      <c r="F10" s="208">
        <v>18</v>
      </c>
      <c r="G10" s="192">
        <v>10</v>
      </c>
    </row>
    <row r="11" spans="1:7" ht="14.3" x14ac:dyDescent="0.25">
      <c r="A11" s="658" t="s">
        <v>376</v>
      </c>
      <c r="B11" s="659"/>
      <c r="C11" s="659"/>
      <c r="D11" s="659"/>
      <c r="E11" s="208"/>
      <c r="F11" s="208"/>
      <c r="G11" s="192"/>
    </row>
    <row r="12" spans="1:7" ht="14.3" x14ac:dyDescent="0.25">
      <c r="A12" s="661" t="s">
        <v>368</v>
      </c>
      <c r="B12" s="659"/>
      <c r="C12" s="659"/>
      <c r="D12" s="659"/>
      <c r="E12" s="206">
        <v>4249</v>
      </c>
      <c r="F12" s="206">
        <v>4540</v>
      </c>
      <c r="G12" s="207">
        <v>291</v>
      </c>
    </row>
    <row r="13" spans="1:7" ht="14.3" x14ac:dyDescent="0.25">
      <c r="A13" s="660" t="s">
        <v>369</v>
      </c>
      <c r="B13" s="662"/>
      <c r="C13" s="662"/>
      <c r="D13" s="662"/>
      <c r="E13" s="208">
        <v>38</v>
      </c>
      <c r="F13" s="208">
        <v>44</v>
      </c>
      <c r="G13" s="192">
        <v>6</v>
      </c>
    </row>
    <row r="14" spans="1:7" ht="14.3" x14ac:dyDescent="0.25">
      <c r="A14" s="660" t="s">
        <v>370</v>
      </c>
      <c r="B14" s="662"/>
      <c r="C14" s="662"/>
      <c r="D14" s="662"/>
      <c r="E14" s="208">
        <v>3132</v>
      </c>
      <c r="F14" s="208">
        <v>3254</v>
      </c>
      <c r="G14" s="192">
        <v>122</v>
      </c>
    </row>
    <row r="15" spans="1:7" ht="14.3" x14ac:dyDescent="0.25">
      <c r="A15" s="660" t="s">
        <v>371</v>
      </c>
      <c r="B15" s="662"/>
      <c r="C15" s="662"/>
      <c r="D15" s="662"/>
      <c r="E15" s="208">
        <v>1079</v>
      </c>
      <c r="F15" s="208">
        <v>1242</v>
      </c>
      <c r="G15" s="192">
        <v>163</v>
      </c>
    </row>
    <row r="16" spans="1:7" ht="14.3" x14ac:dyDescent="0.25">
      <c r="A16" s="661" t="s">
        <v>377</v>
      </c>
      <c r="B16" s="662"/>
      <c r="C16" s="662"/>
      <c r="D16" s="662"/>
      <c r="E16" s="206">
        <v>412</v>
      </c>
      <c r="F16" s="206">
        <v>465</v>
      </c>
      <c r="G16" s="207">
        <v>53</v>
      </c>
    </row>
    <row r="17" spans="1:7" ht="14.3" x14ac:dyDescent="0.25">
      <c r="A17" s="661" t="s">
        <v>378</v>
      </c>
      <c r="B17" s="662"/>
      <c r="C17" s="662"/>
      <c r="D17" s="662"/>
      <c r="E17" s="206">
        <v>144</v>
      </c>
      <c r="F17" s="206">
        <v>195</v>
      </c>
      <c r="G17" s="207">
        <v>51</v>
      </c>
    </row>
    <row r="18" spans="1:7" ht="14.3" x14ac:dyDescent="0.25">
      <c r="A18" s="660" t="s">
        <v>370</v>
      </c>
      <c r="B18" s="662"/>
      <c r="C18" s="662"/>
      <c r="D18" s="662"/>
      <c r="E18" s="208">
        <v>82</v>
      </c>
      <c r="F18" s="208">
        <v>126</v>
      </c>
      <c r="G18" s="192">
        <v>44</v>
      </c>
    </row>
    <row r="19" spans="1:7" ht="14.3" x14ac:dyDescent="0.25">
      <c r="A19" s="660" t="s">
        <v>371</v>
      </c>
      <c r="B19" s="662"/>
      <c r="C19" s="662"/>
      <c r="D19" s="662"/>
      <c r="E19" s="208">
        <v>62</v>
      </c>
      <c r="F19" s="208">
        <v>69</v>
      </c>
      <c r="G19" s="192">
        <v>7</v>
      </c>
    </row>
    <row r="20" spans="1:7" ht="14.3" x14ac:dyDescent="0.25">
      <c r="A20" s="661" t="s">
        <v>379</v>
      </c>
      <c r="B20" s="659"/>
      <c r="C20" s="659"/>
      <c r="D20" s="659"/>
      <c r="E20" s="206">
        <v>71</v>
      </c>
      <c r="F20" s="206">
        <v>108</v>
      </c>
      <c r="G20" s="207">
        <v>37</v>
      </c>
    </row>
    <row r="21" spans="1:7" ht="14.3" x14ac:dyDescent="0.25">
      <c r="A21" s="660" t="s">
        <v>370</v>
      </c>
      <c r="B21" s="662"/>
      <c r="C21" s="662"/>
      <c r="D21" s="662"/>
      <c r="E21" s="208">
        <v>70</v>
      </c>
      <c r="F21" s="208">
        <v>106</v>
      </c>
      <c r="G21" s="192">
        <v>36</v>
      </c>
    </row>
    <row r="22" spans="1:7" ht="14.3" x14ac:dyDescent="0.25">
      <c r="A22" s="660" t="s">
        <v>371</v>
      </c>
      <c r="B22" s="662"/>
      <c r="C22" s="662"/>
      <c r="D22" s="662"/>
      <c r="E22" s="208">
        <v>1</v>
      </c>
      <c r="F22" s="208">
        <v>2</v>
      </c>
      <c r="G22" s="192">
        <v>1</v>
      </c>
    </row>
    <row r="23" spans="1:7" ht="14.3" x14ac:dyDescent="0.25">
      <c r="A23" s="661" t="s">
        <v>372</v>
      </c>
      <c r="B23" s="662"/>
      <c r="C23" s="662"/>
      <c r="D23" s="662"/>
      <c r="E23" s="206">
        <v>16</v>
      </c>
      <c r="F23" s="206">
        <v>20</v>
      </c>
      <c r="G23" s="207">
        <v>4</v>
      </c>
    </row>
    <row r="24" spans="1:7" ht="14.3" x14ac:dyDescent="0.25">
      <c r="A24" s="660" t="s">
        <v>369</v>
      </c>
      <c r="B24" s="662"/>
      <c r="C24" s="662"/>
      <c r="D24" s="662"/>
      <c r="E24" s="208">
        <v>2</v>
      </c>
      <c r="F24" s="208">
        <v>4</v>
      </c>
      <c r="G24" s="192">
        <v>2</v>
      </c>
    </row>
    <row r="25" spans="1:7" ht="14.3" x14ac:dyDescent="0.25">
      <c r="A25" s="660" t="s">
        <v>370</v>
      </c>
      <c r="B25" s="662"/>
      <c r="C25" s="662"/>
      <c r="D25" s="662"/>
      <c r="E25" s="208">
        <v>12</v>
      </c>
      <c r="F25" s="208">
        <v>15</v>
      </c>
      <c r="G25" s="192">
        <v>3</v>
      </c>
    </row>
    <row r="26" spans="1:7" ht="14.3" x14ac:dyDescent="0.25">
      <c r="A26" s="660" t="s">
        <v>371</v>
      </c>
      <c r="B26" s="662"/>
      <c r="C26" s="662"/>
      <c r="D26" s="662"/>
      <c r="E26" s="208">
        <v>2</v>
      </c>
      <c r="F26" s="208">
        <v>1</v>
      </c>
      <c r="G26" s="192">
        <v>-1</v>
      </c>
    </row>
    <row r="27" spans="1:7" ht="14.3" x14ac:dyDescent="0.25">
      <c r="A27" s="661" t="s">
        <v>373</v>
      </c>
      <c r="B27" s="662"/>
      <c r="C27" s="662"/>
      <c r="D27" s="662"/>
      <c r="E27" s="206">
        <v>13</v>
      </c>
      <c r="F27" s="206">
        <v>16</v>
      </c>
      <c r="G27" s="207">
        <v>3</v>
      </c>
    </row>
    <row r="28" spans="1:7" ht="14.3" x14ac:dyDescent="0.25">
      <c r="A28" s="660" t="s">
        <v>369</v>
      </c>
      <c r="B28" s="662"/>
      <c r="C28" s="662"/>
      <c r="D28" s="662"/>
      <c r="E28" s="208">
        <v>12</v>
      </c>
      <c r="F28" s="208">
        <v>12</v>
      </c>
      <c r="G28" s="192">
        <v>0</v>
      </c>
    </row>
    <row r="29" spans="1:7" ht="14.3" x14ac:dyDescent="0.25">
      <c r="A29" s="660" t="s">
        <v>370</v>
      </c>
      <c r="B29" s="662"/>
      <c r="C29" s="662"/>
      <c r="D29" s="662"/>
      <c r="E29" s="208">
        <v>1</v>
      </c>
      <c r="F29" s="208">
        <v>4</v>
      </c>
      <c r="G29" s="192">
        <v>3</v>
      </c>
    </row>
    <row r="30" spans="1:7" ht="14.3" x14ac:dyDescent="0.25">
      <c r="A30" s="663" t="s">
        <v>371</v>
      </c>
      <c r="B30" s="656"/>
      <c r="C30" s="656"/>
      <c r="D30" s="656"/>
      <c r="E30" s="209">
        <v>0</v>
      </c>
      <c r="F30" s="209">
        <v>0</v>
      </c>
      <c r="G30" s="210">
        <v>0</v>
      </c>
    </row>
    <row r="32" spans="1:7" x14ac:dyDescent="0.25">
      <c r="A32" s="141" t="s">
        <v>996</v>
      </c>
    </row>
  </sheetData>
  <phoneticPr fontId="2" type="noConversion"/>
  <printOptions horizontalCentered="1"/>
  <pageMargins left="0.78740157480314965" right="0.74803149606299213" top="0.6692913385826772" bottom="0.6692913385826772" header="0.31496062992125984" footer="0.6692913385826772"/>
  <pageSetup paperSize="9" scale="90" orientation="portrait" r:id="rId1"/>
  <headerFooter alignWithMargins="0">
    <oddHeader>&amp;C18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D46"/>
  <sheetViews>
    <sheetView workbookViewId="0">
      <selection activeCell="J50" sqref="J50"/>
    </sheetView>
  </sheetViews>
  <sheetFormatPr defaultColWidth="9.125" defaultRowHeight="13.6" x14ac:dyDescent="0.25"/>
  <cols>
    <col min="1" max="4" width="15.75" style="63" customWidth="1"/>
    <col min="5" max="16384" width="9.125" style="63"/>
  </cols>
  <sheetData>
    <row r="1" spans="1:4" ht="14.3" x14ac:dyDescent="0.25">
      <c r="A1" s="99" t="s">
        <v>653</v>
      </c>
      <c r="B1" s="99"/>
    </row>
    <row r="2" spans="1:4" ht="14.3" x14ac:dyDescent="0.25">
      <c r="A2" s="99" t="s">
        <v>654</v>
      </c>
      <c r="B2" s="99"/>
    </row>
    <row r="3" spans="1:4" ht="17.350000000000001" customHeight="1" x14ac:dyDescent="0.25"/>
    <row r="4" spans="1:4" ht="51.8" customHeight="1" x14ac:dyDescent="0.25">
      <c r="A4" s="957" t="s">
        <v>27</v>
      </c>
      <c r="B4" s="935" t="s">
        <v>660</v>
      </c>
      <c r="C4" s="936"/>
      <c r="D4" s="957" t="s">
        <v>21</v>
      </c>
    </row>
    <row r="5" spans="1:4" ht="18" customHeight="1" x14ac:dyDescent="0.25">
      <c r="A5" s="958"/>
      <c r="B5" s="664" t="s">
        <v>956</v>
      </c>
      <c r="C5" s="664" t="s">
        <v>992</v>
      </c>
      <c r="D5" s="958"/>
    </row>
    <row r="6" spans="1:4" ht="18" customHeight="1" x14ac:dyDescent="0.25">
      <c r="A6" s="665" t="s">
        <v>31</v>
      </c>
      <c r="B6" s="211">
        <v>505</v>
      </c>
      <c r="C6" s="211">
        <v>501</v>
      </c>
      <c r="D6" s="211">
        <v>-4</v>
      </c>
    </row>
    <row r="7" spans="1:4" ht="14.95" customHeight="1" x14ac:dyDescent="0.25">
      <c r="A7" s="633" t="s">
        <v>32</v>
      </c>
      <c r="B7" s="95">
        <v>36</v>
      </c>
      <c r="C7" s="95">
        <v>36</v>
      </c>
      <c r="D7" s="95">
        <v>0</v>
      </c>
    </row>
    <row r="8" spans="1:4" ht="14.95" customHeight="1" x14ac:dyDescent="0.25">
      <c r="A8" s="633" t="s">
        <v>33</v>
      </c>
      <c r="B8" s="95">
        <v>37</v>
      </c>
      <c r="C8" s="95">
        <v>18</v>
      </c>
      <c r="D8" s="95">
        <v>-19</v>
      </c>
    </row>
    <row r="9" spans="1:4" ht="14.95" customHeight="1" x14ac:dyDescent="0.25">
      <c r="A9" s="633" t="s">
        <v>34</v>
      </c>
      <c r="B9" s="95">
        <v>29</v>
      </c>
      <c r="C9" s="95">
        <v>28</v>
      </c>
      <c r="D9" s="95">
        <v>-1</v>
      </c>
    </row>
    <row r="10" spans="1:4" ht="14.95" customHeight="1" x14ac:dyDescent="0.25">
      <c r="A10" s="666" t="s">
        <v>35</v>
      </c>
      <c r="B10" s="95">
        <v>65</v>
      </c>
      <c r="C10" s="95">
        <v>68</v>
      </c>
      <c r="D10" s="95">
        <v>3</v>
      </c>
    </row>
    <row r="11" spans="1:4" ht="14.95" customHeight="1" x14ac:dyDescent="0.25">
      <c r="A11" s="633" t="s">
        <v>36</v>
      </c>
      <c r="B11" s="95">
        <v>22</v>
      </c>
      <c r="C11" s="95">
        <v>16</v>
      </c>
      <c r="D11" s="95">
        <v>-6</v>
      </c>
    </row>
    <row r="12" spans="1:4" ht="14.95" customHeight="1" x14ac:dyDescent="0.25">
      <c r="A12" s="633" t="s">
        <v>37</v>
      </c>
      <c r="B12" s="95">
        <v>36</v>
      </c>
      <c r="C12" s="95">
        <v>33</v>
      </c>
      <c r="D12" s="95">
        <v>-3</v>
      </c>
    </row>
    <row r="13" spans="1:4" ht="14.95" customHeight="1" x14ac:dyDescent="0.25">
      <c r="A13" s="633" t="s">
        <v>38</v>
      </c>
      <c r="B13" s="95">
        <v>33</v>
      </c>
      <c r="C13" s="95">
        <v>36</v>
      </c>
      <c r="D13" s="95">
        <v>3</v>
      </c>
    </row>
    <row r="14" spans="1:4" ht="14.95" customHeight="1" x14ac:dyDescent="0.25">
      <c r="A14" s="633" t="s">
        <v>39</v>
      </c>
      <c r="B14" s="95">
        <v>22</v>
      </c>
      <c r="C14" s="95">
        <v>33</v>
      </c>
      <c r="D14" s="95">
        <v>11</v>
      </c>
    </row>
    <row r="15" spans="1:4" ht="14.95" customHeight="1" x14ac:dyDescent="0.25">
      <c r="A15" s="633" t="s">
        <v>40</v>
      </c>
      <c r="B15" s="95">
        <v>14</v>
      </c>
      <c r="C15" s="95">
        <v>19</v>
      </c>
      <c r="D15" s="95">
        <v>5</v>
      </c>
    </row>
    <row r="16" spans="1:4" ht="14.95" customHeight="1" x14ac:dyDescent="0.25">
      <c r="A16" s="633" t="s">
        <v>41</v>
      </c>
      <c r="B16" s="95">
        <v>36</v>
      </c>
      <c r="C16" s="95">
        <v>33</v>
      </c>
      <c r="D16" s="95">
        <v>-3</v>
      </c>
    </row>
    <row r="17" spans="1:4" ht="14.95" customHeight="1" x14ac:dyDescent="0.25">
      <c r="A17" s="633" t="s">
        <v>42</v>
      </c>
      <c r="B17" s="95">
        <v>45</v>
      </c>
      <c r="C17" s="95">
        <v>43</v>
      </c>
      <c r="D17" s="95">
        <v>-2</v>
      </c>
    </row>
    <row r="18" spans="1:4" ht="14.95" customHeight="1" x14ac:dyDescent="0.25">
      <c r="A18" s="633" t="s">
        <v>43</v>
      </c>
      <c r="B18" s="95">
        <v>14</v>
      </c>
      <c r="C18" s="95">
        <v>24</v>
      </c>
      <c r="D18" s="95">
        <v>10</v>
      </c>
    </row>
    <row r="19" spans="1:4" ht="14.95" customHeight="1" x14ac:dyDescent="0.25">
      <c r="A19" s="633" t="s">
        <v>44</v>
      </c>
      <c r="B19" s="95">
        <v>6</v>
      </c>
      <c r="C19" s="95">
        <v>14</v>
      </c>
      <c r="D19" s="95">
        <v>8</v>
      </c>
    </row>
    <row r="20" spans="1:4" ht="14.95" customHeight="1" x14ac:dyDescent="0.25">
      <c r="A20" s="633" t="s">
        <v>45</v>
      </c>
      <c r="B20" s="95">
        <v>48</v>
      </c>
      <c r="C20" s="95">
        <v>47</v>
      </c>
      <c r="D20" s="95">
        <v>-1</v>
      </c>
    </row>
    <row r="21" spans="1:4" ht="14.95" customHeight="1" x14ac:dyDescent="0.25">
      <c r="A21" s="636" t="s">
        <v>46</v>
      </c>
      <c r="B21" s="98">
        <v>62</v>
      </c>
      <c r="C21" s="98">
        <v>53</v>
      </c>
      <c r="D21" s="98">
        <v>-9</v>
      </c>
    </row>
    <row r="23" spans="1:4" ht="13.6" customHeight="1" x14ac:dyDescent="0.25">
      <c r="A23" s="212" t="s">
        <v>867</v>
      </c>
    </row>
    <row r="24" spans="1:4" ht="13.6" customHeight="1" x14ac:dyDescent="0.25">
      <c r="A24" s="212" t="s">
        <v>997</v>
      </c>
    </row>
    <row r="45" spans="1:1" ht="13.6" customHeight="1" x14ac:dyDescent="0.25">
      <c r="A45" s="212" t="s">
        <v>998</v>
      </c>
    </row>
    <row r="46" spans="1:1" ht="13.6" customHeight="1" x14ac:dyDescent="0.25">
      <c r="A46" s="212" t="s">
        <v>666</v>
      </c>
    </row>
  </sheetData>
  <mergeCells count="3">
    <mergeCell ref="A4:A5"/>
    <mergeCell ref="B4:C4"/>
    <mergeCell ref="D4:D5"/>
  </mergeCells>
  <printOptions horizontalCentered="1"/>
  <pageMargins left="0.82677165354330717" right="0.39370078740157483" top="0.59055118110236227" bottom="0.51181102362204722" header="0.31496062992125984" footer="0.31496062992125984"/>
  <pageSetup paperSize="9" scale="79" orientation="portrait" r:id="rId1"/>
  <headerFooter>
    <oddHeader>&amp;C19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E42"/>
  <sheetViews>
    <sheetView workbookViewId="0">
      <selection activeCell="H34" sqref="H34"/>
    </sheetView>
  </sheetViews>
  <sheetFormatPr defaultColWidth="9.125" defaultRowHeight="13.6" x14ac:dyDescent="0.25"/>
  <cols>
    <col min="1" max="1" width="16.875" style="63" customWidth="1"/>
    <col min="2" max="2" width="15.75" style="63" customWidth="1"/>
    <col min="3" max="3" width="15.375" style="63" customWidth="1"/>
    <col min="4" max="5" width="15.75" style="63" customWidth="1"/>
    <col min="6" max="16384" width="9.125" style="63"/>
  </cols>
  <sheetData>
    <row r="1" spans="1:5" ht="14.3" x14ac:dyDescent="0.25">
      <c r="A1" s="99" t="s">
        <v>655</v>
      </c>
    </row>
    <row r="2" spans="1:5" ht="16.3" x14ac:dyDescent="0.25">
      <c r="A2" s="99" t="s">
        <v>868</v>
      </c>
    </row>
    <row r="3" spans="1:5" ht="16.5" customHeight="1" x14ac:dyDescent="0.25"/>
    <row r="4" spans="1:5" ht="33.799999999999997" customHeight="1" x14ac:dyDescent="0.25">
      <c r="A4" s="667" t="s">
        <v>656</v>
      </c>
      <c r="B4" s="935" t="s">
        <v>657</v>
      </c>
      <c r="C4" s="959"/>
      <c r="D4" s="935" t="s">
        <v>658</v>
      </c>
      <c r="E4" s="959"/>
    </row>
    <row r="5" spans="1:5" ht="18" customHeight="1" x14ac:dyDescent="0.25">
      <c r="A5" s="668" t="s">
        <v>659</v>
      </c>
      <c r="B5" s="852">
        <v>44530</v>
      </c>
      <c r="C5" s="847">
        <v>44561</v>
      </c>
      <c r="D5" s="669" t="s">
        <v>956</v>
      </c>
      <c r="E5" s="669" t="s">
        <v>992</v>
      </c>
    </row>
    <row r="6" spans="1:5" ht="18" customHeight="1" x14ac:dyDescent="0.25">
      <c r="A6" s="670" t="s">
        <v>31</v>
      </c>
      <c r="B6" s="213">
        <v>6987</v>
      </c>
      <c r="C6" s="213">
        <v>7088</v>
      </c>
      <c r="D6" s="214">
        <v>1261</v>
      </c>
      <c r="E6" s="214">
        <v>1221</v>
      </c>
    </row>
    <row r="7" spans="1:5" ht="14.95" customHeight="1" x14ac:dyDescent="0.25">
      <c r="A7" s="633" t="s">
        <v>32</v>
      </c>
      <c r="B7" s="215">
        <v>549</v>
      </c>
      <c r="C7" s="216">
        <v>571</v>
      </c>
      <c r="D7" s="216">
        <v>101</v>
      </c>
      <c r="E7" s="216">
        <v>93</v>
      </c>
    </row>
    <row r="8" spans="1:5" ht="14.95" customHeight="1" x14ac:dyDescent="0.25">
      <c r="A8" s="633" t="s">
        <v>34</v>
      </c>
      <c r="B8" s="215">
        <v>705</v>
      </c>
      <c r="C8" s="216">
        <v>711</v>
      </c>
      <c r="D8" s="216">
        <v>141</v>
      </c>
      <c r="E8" s="216">
        <v>135</v>
      </c>
    </row>
    <row r="9" spans="1:5" ht="14.95" customHeight="1" x14ac:dyDescent="0.25">
      <c r="A9" s="633" t="s">
        <v>35</v>
      </c>
      <c r="B9" s="215">
        <v>967</v>
      </c>
      <c r="C9" s="216">
        <v>930</v>
      </c>
      <c r="D9" s="216">
        <v>190</v>
      </c>
      <c r="E9" s="216">
        <v>191</v>
      </c>
    </row>
    <row r="10" spans="1:5" ht="14.95" customHeight="1" x14ac:dyDescent="0.25">
      <c r="A10" s="633" t="s">
        <v>37</v>
      </c>
      <c r="B10" s="215">
        <v>464</v>
      </c>
      <c r="C10" s="216">
        <v>466</v>
      </c>
      <c r="D10" s="216">
        <v>75</v>
      </c>
      <c r="E10" s="216">
        <v>89</v>
      </c>
    </row>
    <row r="11" spans="1:5" ht="14.95" customHeight="1" x14ac:dyDescent="0.25">
      <c r="A11" s="671" t="s">
        <v>38</v>
      </c>
      <c r="B11" s="215">
        <v>769</v>
      </c>
      <c r="C11" s="216">
        <v>825</v>
      </c>
      <c r="D11" s="216">
        <v>138</v>
      </c>
      <c r="E11" s="216">
        <v>119</v>
      </c>
    </row>
    <row r="12" spans="1:5" ht="14.95" customHeight="1" x14ac:dyDescent="0.25">
      <c r="A12" s="633" t="s">
        <v>39</v>
      </c>
      <c r="B12" s="215">
        <v>660</v>
      </c>
      <c r="C12" s="216">
        <v>663</v>
      </c>
      <c r="D12" s="216">
        <v>114</v>
      </c>
      <c r="E12" s="216">
        <v>117</v>
      </c>
    </row>
    <row r="13" spans="1:5" ht="14.95" customHeight="1" x14ac:dyDescent="0.25">
      <c r="A13" s="633" t="s">
        <v>42</v>
      </c>
      <c r="B13" s="215">
        <v>722</v>
      </c>
      <c r="C13" s="216">
        <v>725</v>
      </c>
      <c r="D13" s="216">
        <v>130</v>
      </c>
      <c r="E13" s="216">
        <v>130</v>
      </c>
    </row>
    <row r="14" spans="1:5" ht="14.95" customHeight="1" x14ac:dyDescent="0.25">
      <c r="A14" s="633" t="s">
        <v>43</v>
      </c>
      <c r="B14" s="215">
        <v>295</v>
      </c>
      <c r="C14" s="216">
        <v>305</v>
      </c>
      <c r="D14" s="216">
        <v>44</v>
      </c>
      <c r="E14" s="216">
        <v>40</v>
      </c>
    </row>
    <row r="15" spans="1:5" ht="14.95" customHeight="1" x14ac:dyDescent="0.25">
      <c r="A15" s="633" t="s">
        <v>44</v>
      </c>
      <c r="B15" s="215">
        <v>393</v>
      </c>
      <c r="C15" s="216">
        <v>411</v>
      </c>
      <c r="D15" s="216">
        <v>66</v>
      </c>
      <c r="E15" s="216">
        <v>67</v>
      </c>
    </row>
    <row r="16" spans="1:5" ht="14.95" customHeight="1" x14ac:dyDescent="0.25">
      <c r="A16" s="633" t="s">
        <v>45</v>
      </c>
      <c r="B16" s="215">
        <v>404</v>
      </c>
      <c r="C16" s="216">
        <v>416</v>
      </c>
      <c r="D16" s="216">
        <v>78</v>
      </c>
      <c r="E16" s="216">
        <v>64</v>
      </c>
    </row>
    <row r="17" spans="1:5" ht="14.95" customHeight="1" x14ac:dyDescent="0.25">
      <c r="A17" s="636" t="s">
        <v>46</v>
      </c>
      <c r="B17" s="217">
        <v>1059</v>
      </c>
      <c r="C17" s="218">
        <v>1065</v>
      </c>
      <c r="D17" s="218">
        <v>184</v>
      </c>
      <c r="E17" s="218">
        <v>176</v>
      </c>
    </row>
    <row r="18" spans="1:5" ht="15.65" x14ac:dyDescent="0.25">
      <c r="A18" s="219" t="s">
        <v>869</v>
      </c>
    </row>
    <row r="19" spans="1:5" ht="10.55" customHeight="1" x14ac:dyDescent="0.25"/>
    <row r="20" spans="1:5" ht="13.6" customHeight="1" x14ac:dyDescent="0.25">
      <c r="A20" s="212" t="s">
        <v>870</v>
      </c>
    </row>
    <row r="21" spans="1:5" ht="13.6" customHeight="1" x14ac:dyDescent="0.25">
      <c r="A21" s="212" t="s">
        <v>999</v>
      </c>
    </row>
    <row r="41" spans="1:1" ht="13.6" customHeight="1" x14ac:dyDescent="0.25">
      <c r="A41" s="212" t="s">
        <v>1000</v>
      </c>
    </row>
    <row r="42" spans="1:1" ht="13.6" customHeight="1" x14ac:dyDescent="0.3">
      <c r="A42" s="48"/>
    </row>
  </sheetData>
  <mergeCells count="2">
    <mergeCell ref="B4:C4"/>
    <mergeCell ref="D4:E4"/>
  </mergeCells>
  <printOptions horizontalCentered="1"/>
  <pageMargins left="0.70866141732283472" right="0.70866141732283472" top="0.51181102362204722" bottom="0.43307086614173229" header="0.31496062992125984" footer="0.31496062992125984"/>
  <pageSetup paperSize="9" scale="89" orientation="portrait" r:id="rId1"/>
  <headerFooter>
    <oddHeader>&amp;C20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K81"/>
  <sheetViews>
    <sheetView zoomScaleNormal="100" workbookViewId="0">
      <selection activeCell="N13" sqref="N13"/>
    </sheetView>
  </sheetViews>
  <sheetFormatPr defaultColWidth="9.125" defaultRowHeight="13.6" x14ac:dyDescent="0.25"/>
  <cols>
    <col min="1" max="1" width="3.75" style="63" customWidth="1"/>
    <col min="2" max="2" width="26.625" style="63" customWidth="1"/>
    <col min="3" max="3" width="11.125" style="63" customWidth="1"/>
    <col min="4" max="7" width="9.125" style="63"/>
    <col min="8" max="8" width="9.125" style="63" customWidth="1"/>
    <col min="9" max="9" width="9.125" style="63"/>
    <col min="10" max="10" width="9.125" style="63" customWidth="1"/>
    <col min="11" max="16384" width="9.125" style="63"/>
  </cols>
  <sheetData>
    <row r="1" spans="1:11" ht="14.95" customHeight="1" x14ac:dyDescent="0.25">
      <c r="A1" s="71" t="s">
        <v>1002</v>
      </c>
      <c r="B1" s="220"/>
      <c r="C1" s="221"/>
    </row>
    <row r="2" spans="1:11" ht="12.75" customHeight="1" x14ac:dyDescent="0.25">
      <c r="A2" s="222"/>
      <c r="B2" s="223"/>
      <c r="C2" s="224"/>
      <c r="D2" s="84"/>
      <c r="E2" s="84"/>
      <c r="F2" s="84"/>
      <c r="G2" s="84"/>
    </row>
    <row r="3" spans="1:11" ht="22.6" customHeight="1" x14ac:dyDescent="0.25">
      <c r="A3" s="926" t="s">
        <v>195</v>
      </c>
      <c r="B3" s="957" t="s">
        <v>196</v>
      </c>
      <c r="C3" s="962" t="s">
        <v>31</v>
      </c>
      <c r="D3" s="965" t="s">
        <v>321</v>
      </c>
      <c r="E3" s="966"/>
      <c r="F3" s="966"/>
      <c r="G3" s="967"/>
      <c r="H3" s="966" t="s">
        <v>314</v>
      </c>
      <c r="I3" s="966"/>
      <c r="J3" s="966"/>
      <c r="K3" s="968"/>
    </row>
    <row r="4" spans="1:11" ht="12.75" customHeight="1" x14ac:dyDescent="0.25">
      <c r="A4" s="960"/>
      <c r="B4" s="961"/>
      <c r="C4" s="963"/>
      <c r="D4" s="672" t="s">
        <v>28</v>
      </c>
      <c r="E4" s="673" t="s">
        <v>58</v>
      </c>
      <c r="F4" s="593" t="s">
        <v>25</v>
      </c>
      <c r="G4" s="674" t="s">
        <v>26</v>
      </c>
      <c r="H4" s="675" t="s">
        <v>28</v>
      </c>
      <c r="I4" s="673" t="s">
        <v>58</v>
      </c>
      <c r="J4" s="593" t="s">
        <v>558</v>
      </c>
      <c r="K4" s="874" t="s">
        <v>559</v>
      </c>
    </row>
    <row r="5" spans="1:11" ht="12.75" customHeight="1" x14ac:dyDescent="0.25">
      <c r="A5" s="928"/>
      <c r="B5" s="958"/>
      <c r="C5" s="964"/>
      <c r="D5" s="802"/>
      <c r="E5" s="676" t="s">
        <v>197</v>
      </c>
      <c r="F5" s="802"/>
      <c r="G5" s="677"/>
      <c r="H5" s="678"/>
      <c r="I5" s="676" t="s">
        <v>197</v>
      </c>
      <c r="J5" s="802"/>
      <c r="K5" s="583"/>
    </row>
    <row r="6" spans="1:11" ht="14.3" customHeight="1" x14ac:dyDescent="0.25">
      <c r="A6" s="802"/>
      <c r="B6" s="585" t="s">
        <v>31</v>
      </c>
      <c r="C6" s="225">
        <f>D6+H6</f>
        <v>1741</v>
      </c>
      <c r="D6" s="156">
        <f t="shared" ref="D6:K6" si="0">SUM(D7:D81)</f>
        <v>1676</v>
      </c>
      <c r="E6" s="156">
        <f t="shared" si="0"/>
        <v>869</v>
      </c>
      <c r="F6" s="156">
        <f t="shared" si="0"/>
        <v>793</v>
      </c>
      <c r="G6" s="226">
        <f t="shared" si="0"/>
        <v>14</v>
      </c>
      <c r="H6" s="227">
        <f t="shared" si="0"/>
        <v>65</v>
      </c>
      <c r="I6" s="156">
        <f t="shared" si="0"/>
        <v>27</v>
      </c>
      <c r="J6" s="156">
        <f t="shared" si="0"/>
        <v>36</v>
      </c>
      <c r="K6" s="159">
        <f t="shared" si="0"/>
        <v>2</v>
      </c>
    </row>
    <row r="7" spans="1:11" x14ac:dyDescent="0.25">
      <c r="A7" s="593">
        <v>1</v>
      </c>
      <c r="B7" s="603" t="s">
        <v>911</v>
      </c>
      <c r="C7" s="228">
        <f>D7+H7</f>
        <v>2</v>
      </c>
      <c r="D7" s="155">
        <f>+E7+F7+G7</f>
        <v>2</v>
      </c>
      <c r="E7" s="95">
        <v>1</v>
      </c>
      <c r="F7" s="95">
        <v>1</v>
      </c>
      <c r="G7" s="229">
        <v>0</v>
      </c>
      <c r="H7" s="212">
        <f>+I7+J7+K7</f>
        <v>0</v>
      </c>
      <c r="I7" s="94">
        <v>0</v>
      </c>
      <c r="J7" s="94">
        <v>0</v>
      </c>
      <c r="K7" s="95">
        <v>0</v>
      </c>
    </row>
    <row r="8" spans="1:11" x14ac:dyDescent="0.25">
      <c r="A8" s="874">
        <v>2</v>
      </c>
      <c r="B8" s="603" t="s">
        <v>734</v>
      </c>
      <c r="C8" s="228">
        <f>D8+H8</f>
        <v>2</v>
      </c>
      <c r="D8" s="155">
        <f>+E8+F8+G8</f>
        <v>2</v>
      </c>
      <c r="E8" s="95">
        <v>2</v>
      </c>
      <c r="F8" s="95">
        <v>0</v>
      </c>
      <c r="G8" s="229">
        <v>0</v>
      </c>
      <c r="H8" s="212">
        <f t="shared" ref="H8:H77" si="1">+I8+J8+K8</f>
        <v>0</v>
      </c>
      <c r="I8" s="94">
        <v>0</v>
      </c>
      <c r="J8" s="94">
        <v>0</v>
      </c>
      <c r="K8" s="95">
        <v>0</v>
      </c>
    </row>
    <row r="9" spans="1:11" x14ac:dyDescent="0.25">
      <c r="A9" s="874">
        <v>3</v>
      </c>
      <c r="B9" s="603" t="s">
        <v>200</v>
      </c>
      <c r="C9" s="228">
        <f t="shared" ref="C9:C79" si="2">D9+H9</f>
        <v>3</v>
      </c>
      <c r="D9" s="155">
        <f t="shared" ref="D9:D79" si="3">+E9+F9+G9</f>
        <v>3</v>
      </c>
      <c r="E9" s="95">
        <v>2</v>
      </c>
      <c r="F9" s="95">
        <v>1</v>
      </c>
      <c r="G9" s="229">
        <v>0</v>
      </c>
      <c r="H9" s="212">
        <f t="shared" si="1"/>
        <v>0</v>
      </c>
      <c r="I9" s="94">
        <v>0</v>
      </c>
      <c r="J9" s="94">
        <v>0</v>
      </c>
      <c r="K9" s="95">
        <v>0</v>
      </c>
    </row>
    <row r="10" spans="1:11" x14ac:dyDescent="0.25">
      <c r="A10" s="874">
        <v>4</v>
      </c>
      <c r="B10" s="603" t="s">
        <v>202</v>
      </c>
      <c r="C10" s="228">
        <f t="shared" si="2"/>
        <v>27</v>
      </c>
      <c r="D10" s="155">
        <f t="shared" si="3"/>
        <v>26</v>
      </c>
      <c r="E10" s="95">
        <v>7</v>
      </c>
      <c r="F10" s="95">
        <v>19</v>
      </c>
      <c r="G10" s="229">
        <v>0</v>
      </c>
      <c r="H10" s="212">
        <f t="shared" si="1"/>
        <v>1</v>
      </c>
      <c r="I10" s="94">
        <v>0</v>
      </c>
      <c r="J10" s="94">
        <v>1</v>
      </c>
      <c r="K10" s="95">
        <v>0</v>
      </c>
    </row>
    <row r="11" spans="1:11" x14ac:dyDescent="0.25">
      <c r="A11" s="874">
        <v>5</v>
      </c>
      <c r="B11" s="603" t="s">
        <v>825</v>
      </c>
      <c r="C11" s="228">
        <f t="shared" si="2"/>
        <v>2</v>
      </c>
      <c r="D11" s="155">
        <f t="shared" si="3"/>
        <v>2</v>
      </c>
      <c r="E11" s="95">
        <v>2</v>
      </c>
      <c r="F11" s="95">
        <v>0</v>
      </c>
      <c r="G11" s="229">
        <v>0</v>
      </c>
      <c r="H11" s="212">
        <f t="shared" si="1"/>
        <v>0</v>
      </c>
      <c r="I11" s="94">
        <v>0</v>
      </c>
      <c r="J11" s="94">
        <v>0</v>
      </c>
      <c r="K11" s="95">
        <v>0</v>
      </c>
    </row>
    <row r="12" spans="1:11" x14ac:dyDescent="0.25">
      <c r="A12" s="874">
        <v>6</v>
      </c>
      <c r="B12" s="603" t="s">
        <v>860</v>
      </c>
      <c r="C12" s="228">
        <f t="shared" si="2"/>
        <v>3</v>
      </c>
      <c r="D12" s="155">
        <f t="shared" si="3"/>
        <v>3</v>
      </c>
      <c r="E12" s="95">
        <v>1</v>
      </c>
      <c r="F12" s="95">
        <v>2</v>
      </c>
      <c r="G12" s="229">
        <v>0</v>
      </c>
      <c r="H12" s="212">
        <f t="shared" si="1"/>
        <v>0</v>
      </c>
      <c r="I12" s="94">
        <v>0</v>
      </c>
      <c r="J12" s="94">
        <v>0</v>
      </c>
      <c r="K12" s="95">
        <v>0</v>
      </c>
    </row>
    <row r="13" spans="1:11" x14ac:dyDescent="0.25">
      <c r="A13" s="874">
        <v>7</v>
      </c>
      <c r="B13" s="602" t="s">
        <v>204</v>
      </c>
      <c r="C13" s="228">
        <f t="shared" si="2"/>
        <v>9</v>
      </c>
      <c r="D13" s="155">
        <f t="shared" si="3"/>
        <v>9</v>
      </c>
      <c r="E13" s="95">
        <v>3</v>
      </c>
      <c r="F13" s="95">
        <v>6</v>
      </c>
      <c r="G13" s="229">
        <v>0</v>
      </c>
      <c r="H13" s="212">
        <f t="shared" si="1"/>
        <v>0</v>
      </c>
      <c r="I13" s="94">
        <v>0</v>
      </c>
      <c r="J13" s="94">
        <v>0</v>
      </c>
      <c r="K13" s="95">
        <v>0</v>
      </c>
    </row>
    <row r="14" spans="1:11" x14ac:dyDescent="0.25">
      <c r="A14" s="874">
        <v>8</v>
      </c>
      <c r="B14" s="604" t="s">
        <v>805</v>
      </c>
      <c r="C14" s="228">
        <f t="shared" si="2"/>
        <v>3</v>
      </c>
      <c r="D14" s="155">
        <f t="shared" si="3"/>
        <v>3</v>
      </c>
      <c r="E14" s="95">
        <v>2</v>
      </c>
      <c r="F14" s="95">
        <v>1</v>
      </c>
      <c r="G14" s="229">
        <v>0</v>
      </c>
      <c r="H14" s="212">
        <f t="shared" si="1"/>
        <v>0</v>
      </c>
      <c r="I14" s="94">
        <v>0</v>
      </c>
      <c r="J14" s="94">
        <v>0</v>
      </c>
      <c r="K14" s="95">
        <v>0</v>
      </c>
    </row>
    <row r="15" spans="1:11" x14ac:dyDescent="0.25">
      <c r="A15" s="874">
        <v>9</v>
      </c>
      <c r="B15" s="603" t="s">
        <v>776</v>
      </c>
      <c r="C15" s="228">
        <f t="shared" si="2"/>
        <v>5</v>
      </c>
      <c r="D15" s="155">
        <f t="shared" si="3"/>
        <v>5</v>
      </c>
      <c r="E15" s="95">
        <v>2</v>
      </c>
      <c r="F15" s="95">
        <v>3</v>
      </c>
      <c r="G15" s="229">
        <v>0</v>
      </c>
      <c r="H15" s="212">
        <f t="shared" si="1"/>
        <v>0</v>
      </c>
      <c r="I15" s="94">
        <v>0</v>
      </c>
      <c r="J15" s="94">
        <v>0</v>
      </c>
      <c r="K15" s="95">
        <v>0</v>
      </c>
    </row>
    <row r="16" spans="1:11" x14ac:dyDescent="0.25">
      <c r="A16" s="874">
        <v>10</v>
      </c>
      <c r="B16" s="603" t="s">
        <v>205</v>
      </c>
      <c r="C16" s="228">
        <f t="shared" si="2"/>
        <v>104</v>
      </c>
      <c r="D16" s="155">
        <f t="shared" si="3"/>
        <v>97</v>
      </c>
      <c r="E16" s="95">
        <v>64</v>
      </c>
      <c r="F16" s="95">
        <v>33</v>
      </c>
      <c r="G16" s="229">
        <v>0</v>
      </c>
      <c r="H16" s="212">
        <f t="shared" si="1"/>
        <v>7</v>
      </c>
      <c r="I16" s="94">
        <v>3</v>
      </c>
      <c r="J16" s="94">
        <v>4</v>
      </c>
      <c r="K16" s="95">
        <v>0</v>
      </c>
    </row>
    <row r="17" spans="1:11" x14ac:dyDescent="0.25">
      <c r="A17" s="874">
        <v>11</v>
      </c>
      <c r="B17" s="603" t="s">
        <v>763</v>
      </c>
      <c r="C17" s="228">
        <f t="shared" si="2"/>
        <v>2</v>
      </c>
      <c r="D17" s="155">
        <f t="shared" si="3"/>
        <v>0</v>
      </c>
      <c r="E17" s="95">
        <v>0</v>
      </c>
      <c r="F17" s="95">
        <v>0</v>
      </c>
      <c r="G17" s="229">
        <v>0</v>
      </c>
      <c r="H17" s="212">
        <f t="shared" si="1"/>
        <v>2</v>
      </c>
      <c r="I17" s="94">
        <v>0</v>
      </c>
      <c r="J17" s="94">
        <v>2</v>
      </c>
      <c r="K17" s="95">
        <v>0</v>
      </c>
    </row>
    <row r="18" spans="1:11" x14ac:dyDescent="0.25">
      <c r="A18" s="874">
        <v>12</v>
      </c>
      <c r="B18" s="603" t="s">
        <v>208</v>
      </c>
      <c r="C18" s="228">
        <f t="shared" si="2"/>
        <v>50</v>
      </c>
      <c r="D18" s="155">
        <f t="shared" si="3"/>
        <v>46</v>
      </c>
      <c r="E18" s="95">
        <v>10</v>
      </c>
      <c r="F18" s="95">
        <v>35</v>
      </c>
      <c r="G18" s="229">
        <v>1</v>
      </c>
      <c r="H18" s="212">
        <f t="shared" si="1"/>
        <v>4</v>
      </c>
      <c r="I18" s="94">
        <v>1</v>
      </c>
      <c r="J18" s="94">
        <v>3</v>
      </c>
      <c r="K18" s="95">
        <v>0</v>
      </c>
    </row>
    <row r="19" spans="1:11" x14ac:dyDescent="0.25">
      <c r="A19" s="874">
        <v>13</v>
      </c>
      <c r="B19" s="603" t="s">
        <v>723</v>
      </c>
      <c r="C19" s="228">
        <f t="shared" si="2"/>
        <v>11</v>
      </c>
      <c r="D19" s="155">
        <f t="shared" si="3"/>
        <v>11</v>
      </c>
      <c r="E19" s="95">
        <v>6</v>
      </c>
      <c r="F19" s="95">
        <v>5</v>
      </c>
      <c r="G19" s="229">
        <v>0</v>
      </c>
      <c r="H19" s="212">
        <f t="shared" si="1"/>
        <v>0</v>
      </c>
      <c r="I19" s="94">
        <v>0</v>
      </c>
      <c r="J19" s="94">
        <v>0</v>
      </c>
      <c r="K19" s="95">
        <v>0</v>
      </c>
    </row>
    <row r="20" spans="1:11" x14ac:dyDescent="0.25">
      <c r="A20" s="874">
        <v>14</v>
      </c>
      <c r="B20" s="603" t="s">
        <v>209</v>
      </c>
      <c r="C20" s="228">
        <f t="shared" si="2"/>
        <v>15</v>
      </c>
      <c r="D20" s="155">
        <f t="shared" si="3"/>
        <v>15</v>
      </c>
      <c r="E20" s="95">
        <v>10</v>
      </c>
      <c r="F20" s="95">
        <v>5</v>
      </c>
      <c r="G20" s="229">
        <v>0</v>
      </c>
      <c r="H20" s="212">
        <f t="shared" si="1"/>
        <v>0</v>
      </c>
      <c r="I20" s="94">
        <v>0</v>
      </c>
      <c r="J20" s="94">
        <v>0</v>
      </c>
      <c r="K20" s="95">
        <v>0</v>
      </c>
    </row>
    <row r="21" spans="1:11" x14ac:dyDescent="0.25">
      <c r="A21" s="874">
        <v>15</v>
      </c>
      <c r="B21" s="603" t="s">
        <v>930</v>
      </c>
      <c r="C21" s="228">
        <f t="shared" si="2"/>
        <v>1</v>
      </c>
      <c r="D21" s="155">
        <f t="shared" si="3"/>
        <v>1</v>
      </c>
      <c r="E21" s="95">
        <v>0</v>
      </c>
      <c r="F21" s="95">
        <v>1</v>
      </c>
      <c r="G21" s="229">
        <v>0</v>
      </c>
      <c r="H21" s="212">
        <f t="shared" si="1"/>
        <v>0</v>
      </c>
      <c r="I21" s="94">
        <v>0</v>
      </c>
      <c r="J21" s="94">
        <v>0</v>
      </c>
      <c r="K21" s="95">
        <v>0</v>
      </c>
    </row>
    <row r="22" spans="1:11" x14ac:dyDescent="0.25">
      <c r="A22" s="874">
        <v>16</v>
      </c>
      <c r="B22" s="603" t="s">
        <v>690</v>
      </c>
      <c r="C22" s="228">
        <f t="shared" si="2"/>
        <v>1</v>
      </c>
      <c r="D22" s="155">
        <f t="shared" si="3"/>
        <v>1</v>
      </c>
      <c r="E22" s="95">
        <v>0</v>
      </c>
      <c r="F22" s="95">
        <v>1</v>
      </c>
      <c r="G22" s="229">
        <v>0</v>
      </c>
      <c r="H22" s="212">
        <f t="shared" si="1"/>
        <v>0</v>
      </c>
      <c r="I22" s="94">
        <v>0</v>
      </c>
      <c r="J22" s="94">
        <v>0</v>
      </c>
      <c r="K22" s="95">
        <v>0</v>
      </c>
    </row>
    <row r="23" spans="1:11" x14ac:dyDescent="0.25">
      <c r="A23" s="874">
        <v>17</v>
      </c>
      <c r="B23" s="603" t="s">
        <v>688</v>
      </c>
      <c r="C23" s="228">
        <f t="shared" si="2"/>
        <v>3</v>
      </c>
      <c r="D23" s="155">
        <f t="shared" si="3"/>
        <v>3</v>
      </c>
      <c r="E23" s="95">
        <v>3</v>
      </c>
      <c r="F23" s="95">
        <v>0</v>
      </c>
      <c r="G23" s="229">
        <v>0</v>
      </c>
      <c r="H23" s="212">
        <f t="shared" si="1"/>
        <v>0</v>
      </c>
      <c r="I23" s="94">
        <v>0</v>
      </c>
      <c r="J23" s="94">
        <v>0</v>
      </c>
      <c r="K23" s="95">
        <v>0</v>
      </c>
    </row>
    <row r="24" spans="1:11" x14ac:dyDescent="0.25">
      <c r="A24" s="874">
        <v>18</v>
      </c>
      <c r="B24" s="603" t="s">
        <v>906</v>
      </c>
      <c r="C24" s="228">
        <f t="shared" si="2"/>
        <v>1</v>
      </c>
      <c r="D24" s="155">
        <f t="shared" si="3"/>
        <v>1</v>
      </c>
      <c r="E24" s="95">
        <v>1</v>
      </c>
      <c r="F24" s="95">
        <v>0</v>
      </c>
      <c r="G24" s="229">
        <v>0</v>
      </c>
      <c r="H24" s="212">
        <f t="shared" si="1"/>
        <v>0</v>
      </c>
      <c r="I24" s="94">
        <v>0</v>
      </c>
      <c r="J24" s="94">
        <v>0</v>
      </c>
      <c r="K24" s="95">
        <v>0</v>
      </c>
    </row>
    <row r="25" spans="1:11" x14ac:dyDescent="0.25">
      <c r="A25" s="874">
        <v>19</v>
      </c>
      <c r="B25" s="603" t="s">
        <v>944</v>
      </c>
      <c r="C25" s="228">
        <f t="shared" si="2"/>
        <v>1</v>
      </c>
      <c r="D25" s="155">
        <f t="shared" si="3"/>
        <v>1</v>
      </c>
      <c r="E25" s="95">
        <v>1</v>
      </c>
      <c r="F25" s="95">
        <v>0</v>
      </c>
      <c r="G25" s="229">
        <v>0</v>
      </c>
      <c r="H25" s="212">
        <f t="shared" si="1"/>
        <v>0</v>
      </c>
      <c r="I25" s="94">
        <v>0</v>
      </c>
      <c r="J25" s="94">
        <v>0</v>
      </c>
      <c r="K25" s="95">
        <v>0</v>
      </c>
    </row>
    <row r="26" spans="1:11" x14ac:dyDescent="0.25">
      <c r="A26" s="874">
        <v>20</v>
      </c>
      <c r="B26" s="603" t="s">
        <v>716</v>
      </c>
      <c r="C26" s="228">
        <f t="shared" si="2"/>
        <v>2</v>
      </c>
      <c r="D26" s="155">
        <f t="shared" si="3"/>
        <v>2</v>
      </c>
      <c r="E26" s="95">
        <v>1</v>
      </c>
      <c r="F26" s="95">
        <v>1</v>
      </c>
      <c r="G26" s="229">
        <v>0</v>
      </c>
      <c r="H26" s="212">
        <f t="shared" si="1"/>
        <v>0</v>
      </c>
      <c r="I26" s="94">
        <v>0</v>
      </c>
      <c r="J26" s="94">
        <v>0</v>
      </c>
      <c r="K26" s="95">
        <v>0</v>
      </c>
    </row>
    <row r="27" spans="1:11" x14ac:dyDescent="0.25">
      <c r="A27" s="874">
        <v>21</v>
      </c>
      <c r="B27" s="603" t="s">
        <v>385</v>
      </c>
      <c r="C27" s="228">
        <f t="shared" si="2"/>
        <v>2</v>
      </c>
      <c r="D27" s="155">
        <f t="shared" si="3"/>
        <v>2</v>
      </c>
      <c r="E27" s="95">
        <v>0</v>
      </c>
      <c r="F27" s="95">
        <v>2</v>
      </c>
      <c r="G27" s="229">
        <v>0</v>
      </c>
      <c r="H27" s="212">
        <f t="shared" si="1"/>
        <v>0</v>
      </c>
      <c r="I27" s="94">
        <v>0</v>
      </c>
      <c r="J27" s="94">
        <v>0</v>
      </c>
      <c r="K27" s="95">
        <v>0</v>
      </c>
    </row>
    <row r="28" spans="1:11" x14ac:dyDescent="0.25">
      <c r="A28" s="874">
        <v>22</v>
      </c>
      <c r="B28" s="603" t="s">
        <v>211</v>
      </c>
      <c r="C28" s="228">
        <f t="shared" si="2"/>
        <v>193</v>
      </c>
      <c r="D28" s="155">
        <f t="shared" si="3"/>
        <v>193</v>
      </c>
      <c r="E28" s="95">
        <v>139</v>
      </c>
      <c r="F28" s="95">
        <v>54</v>
      </c>
      <c r="G28" s="229">
        <v>0</v>
      </c>
      <c r="H28" s="212">
        <f t="shared" si="1"/>
        <v>0</v>
      </c>
      <c r="I28" s="94">
        <v>0</v>
      </c>
      <c r="J28" s="94">
        <v>0</v>
      </c>
      <c r="K28" s="95">
        <v>0</v>
      </c>
    </row>
    <row r="29" spans="1:11" x14ac:dyDescent="0.25">
      <c r="A29" s="874">
        <v>23</v>
      </c>
      <c r="B29" s="603" t="s">
        <v>777</v>
      </c>
      <c r="C29" s="228">
        <f t="shared" si="2"/>
        <v>3</v>
      </c>
      <c r="D29" s="155">
        <f t="shared" si="3"/>
        <v>1</v>
      </c>
      <c r="E29" s="95">
        <v>1</v>
      </c>
      <c r="F29" s="95">
        <v>0</v>
      </c>
      <c r="G29" s="229">
        <v>0</v>
      </c>
      <c r="H29" s="212">
        <f t="shared" si="1"/>
        <v>2</v>
      </c>
      <c r="I29" s="94">
        <v>0</v>
      </c>
      <c r="J29" s="94">
        <v>2</v>
      </c>
      <c r="K29" s="95">
        <v>0</v>
      </c>
    </row>
    <row r="30" spans="1:11" x14ac:dyDescent="0.25">
      <c r="A30" s="874">
        <v>24</v>
      </c>
      <c r="B30" s="603" t="s">
        <v>483</v>
      </c>
      <c r="C30" s="228">
        <f t="shared" si="2"/>
        <v>10</v>
      </c>
      <c r="D30" s="155">
        <f t="shared" si="3"/>
        <v>10</v>
      </c>
      <c r="E30" s="95">
        <v>7</v>
      </c>
      <c r="F30" s="95">
        <v>3</v>
      </c>
      <c r="G30" s="229">
        <v>0</v>
      </c>
      <c r="H30" s="212">
        <f t="shared" si="1"/>
        <v>0</v>
      </c>
      <c r="I30" s="94">
        <v>0</v>
      </c>
      <c r="J30" s="94">
        <v>0</v>
      </c>
      <c r="K30" s="95">
        <v>0</v>
      </c>
    </row>
    <row r="31" spans="1:11" x14ac:dyDescent="0.25">
      <c r="A31" s="874">
        <v>25</v>
      </c>
      <c r="B31" s="603" t="s">
        <v>778</v>
      </c>
      <c r="C31" s="228">
        <f t="shared" si="2"/>
        <v>14</v>
      </c>
      <c r="D31" s="155">
        <f t="shared" si="3"/>
        <v>14</v>
      </c>
      <c r="E31" s="95">
        <v>10</v>
      </c>
      <c r="F31" s="95">
        <v>4</v>
      </c>
      <c r="G31" s="229">
        <v>0</v>
      </c>
      <c r="H31" s="212">
        <f t="shared" si="1"/>
        <v>0</v>
      </c>
      <c r="I31" s="94">
        <v>0</v>
      </c>
      <c r="J31" s="94">
        <v>0</v>
      </c>
      <c r="K31" s="95">
        <v>0</v>
      </c>
    </row>
    <row r="32" spans="1:11" x14ac:dyDescent="0.25">
      <c r="A32" s="874">
        <v>26</v>
      </c>
      <c r="B32" s="603" t="s">
        <v>856</v>
      </c>
      <c r="C32" s="228">
        <f t="shared" si="2"/>
        <v>10</v>
      </c>
      <c r="D32" s="155">
        <f t="shared" si="3"/>
        <v>10</v>
      </c>
      <c r="E32" s="95">
        <v>10</v>
      </c>
      <c r="F32" s="95">
        <v>0</v>
      </c>
      <c r="G32" s="229">
        <v>0</v>
      </c>
      <c r="H32" s="212">
        <f t="shared" si="1"/>
        <v>0</v>
      </c>
      <c r="I32" s="94">
        <v>0</v>
      </c>
      <c r="J32" s="94">
        <v>0</v>
      </c>
      <c r="K32" s="95">
        <v>0</v>
      </c>
    </row>
    <row r="33" spans="1:11" x14ac:dyDescent="0.25">
      <c r="A33" s="874">
        <v>27</v>
      </c>
      <c r="B33" s="603" t="s">
        <v>807</v>
      </c>
      <c r="C33" s="228">
        <f t="shared" si="2"/>
        <v>4</v>
      </c>
      <c r="D33" s="155">
        <f t="shared" si="3"/>
        <v>4</v>
      </c>
      <c r="E33" s="95">
        <v>4</v>
      </c>
      <c r="F33" s="95">
        <v>0</v>
      </c>
      <c r="G33" s="229">
        <v>0</v>
      </c>
      <c r="H33" s="212">
        <f t="shared" si="1"/>
        <v>0</v>
      </c>
      <c r="I33" s="94">
        <v>0</v>
      </c>
      <c r="J33" s="94">
        <v>0</v>
      </c>
      <c r="K33" s="95">
        <v>0</v>
      </c>
    </row>
    <row r="34" spans="1:11" x14ac:dyDescent="0.25">
      <c r="A34" s="874">
        <v>28</v>
      </c>
      <c r="B34" s="603" t="s">
        <v>507</v>
      </c>
      <c r="C34" s="228">
        <f t="shared" si="2"/>
        <v>3</v>
      </c>
      <c r="D34" s="155">
        <f t="shared" si="3"/>
        <v>3</v>
      </c>
      <c r="E34" s="95">
        <v>2</v>
      </c>
      <c r="F34" s="95">
        <v>1</v>
      </c>
      <c r="G34" s="229">
        <v>0</v>
      </c>
      <c r="H34" s="212">
        <f t="shared" si="1"/>
        <v>0</v>
      </c>
      <c r="I34" s="94">
        <v>0</v>
      </c>
      <c r="J34" s="94">
        <v>0</v>
      </c>
      <c r="K34" s="95">
        <v>0</v>
      </c>
    </row>
    <row r="35" spans="1:11" x14ac:dyDescent="0.25">
      <c r="A35" s="874">
        <v>29</v>
      </c>
      <c r="B35" s="603" t="s">
        <v>853</v>
      </c>
      <c r="C35" s="228">
        <f>D35+H35</f>
        <v>4</v>
      </c>
      <c r="D35" s="155">
        <f t="shared" si="3"/>
        <v>4</v>
      </c>
      <c r="E35" s="95">
        <v>4</v>
      </c>
      <c r="F35" s="95">
        <v>0</v>
      </c>
      <c r="G35" s="229">
        <v>0</v>
      </c>
      <c r="H35" s="212">
        <f t="shared" si="1"/>
        <v>0</v>
      </c>
      <c r="I35" s="94">
        <v>0</v>
      </c>
      <c r="J35" s="94">
        <v>0</v>
      </c>
      <c r="K35" s="95">
        <v>0</v>
      </c>
    </row>
    <row r="36" spans="1:11" x14ac:dyDescent="0.25">
      <c r="A36" s="874">
        <v>30</v>
      </c>
      <c r="B36" s="603" t="s">
        <v>800</v>
      </c>
      <c r="C36" s="228">
        <f t="shared" si="2"/>
        <v>2</v>
      </c>
      <c r="D36" s="155">
        <f t="shared" si="3"/>
        <v>2</v>
      </c>
      <c r="E36" s="95">
        <v>1</v>
      </c>
      <c r="F36" s="95">
        <v>1</v>
      </c>
      <c r="G36" s="229">
        <v>0</v>
      </c>
      <c r="H36" s="212">
        <f t="shared" si="1"/>
        <v>0</v>
      </c>
      <c r="I36" s="94">
        <v>0</v>
      </c>
      <c r="J36" s="94">
        <v>0</v>
      </c>
      <c r="K36" s="95">
        <v>0</v>
      </c>
    </row>
    <row r="37" spans="1:11" x14ac:dyDescent="0.25">
      <c r="A37" s="874">
        <v>31</v>
      </c>
      <c r="B37" s="603" t="s">
        <v>719</v>
      </c>
      <c r="C37" s="228">
        <f t="shared" si="2"/>
        <v>6</v>
      </c>
      <c r="D37" s="155">
        <f t="shared" si="3"/>
        <v>6</v>
      </c>
      <c r="E37" s="95">
        <v>3</v>
      </c>
      <c r="F37" s="95">
        <v>3</v>
      </c>
      <c r="G37" s="229">
        <v>0</v>
      </c>
      <c r="H37" s="212">
        <f t="shared" si="1"/>
        <v>0</v>
      </c>
      <c r="I37" s="94">
        <v>0</v>
      </c>
      <c r="J37" s="94">
        <v>0</v>
      </c>
      <c r="K37" s="95">
        <v>0</v>
      </c>
    </row>
    <row r="38" spans="1:11" x14ac:dyDescent="0.25">
      <c r="A38" s="874">
        <v>32</v>
      </c>
      <c r="B38" s="603" t="s">
        <v>689</v>
      </c>
      <c r="C38" s="228">
        <f t="shared" si="2"/>
        <v>2</v>
      </c>
      <c r="D38" s="155">
        <f t="shared" si="3"/>
        <v>2</v>
      </c>
      <c r="E38" s="95">
        <v>1</v>
      </c>
      <c r="F38" s="95">
        <v>1</v>
      </c>
      <c r="G38" s="229">
        <v>0</v>
      </c>
      <c r="H38" s="212">
        <f t="shared" si="1"/>
        <v>0</v>
      </c>
      <c r="I38" s="94">
        <v>0</v>
      </c>
      <c r="J38" s="94">
        <v>0</v>
      </c>
      <c r="K38" s="95">
        <v>0</v>
      </c>
    </row>
    <row r="39" spans="1:11" x14ac:dyDescent="0.25">
      <c r="A39" s="874">
        <v>33</v>
      </c>
      <c r="B39" s="603" t="s">
        <v>834</v>
      </c>
      <c r="C39" s="228">
        <f t="shared" si="2"/>
        <v>4</v>
      </c>
      <c r="D39" s="155">
        <f t="shared" si="3"/>
        <v>4</v>
      </c>
      <c r="E39" s="95">
        <v>4</v>
      </c>
      <c r="F39" s="95">
        <v>0</v>
      </c>
      <c r="G39" s="229">
        <v>0</v>
      </c>
      <c r="H39" s="212">
        <f t="shared" si="1"/>
        <v>0</v>
      </c>
      <c r="I39" s="94">
        <v>0</v>
      </c>
      <c r="J39" s="94">
        <v>0</v>
      </c>
      <c r="K39" s="95">
        <v>0</v>
      </c>
    </row>
    <row r="40" spans="1:11" x14ac:dyDescent="0.25">
      <c r="A40" s="874">
        <v>34</v>
      </c>
      <c r="B40" s="603" t="s">
        <v>832</v>
      </c>
      <c r="C40" s="228">
        <f t="shared" si="2"/>
        <v>1</v>
      </c>
      <c r="D40" s="155">
        <f t="shared" si="3"/>
        <v>1</v>
      </c>
      <c r="E40" s="95">
        <v>0</v>
      </c>
      <c r="F40" s="95">
        <v>1</v>
      </c>
      <c r="G40" s="229">
        <v>0</v>
      </c>
      <c r="H40" s="212">
        <f t="shared" si="1"/>
        <v>0</v>
      </c>
      <c r="I40" s="94">
        <v>0</v>
      </c>
      <c r="J40" s="94">
        <v>0</v>
      </c>
      <c r="K40" s="95">
        <v>0</v>
      </c>
    </row>
    <row r="41" spans="1:11" x14ac:dyDescent="0.25">
      <c r="A41" s="874">
        <v>35</v>
      </c>
      <c r="B41" s="603" t="s">
        <v>628</v>
      </c>
      <c r="C41" s="228">
        <f t="shared" si="2"/>
        <v>2</v>
      </c>
      <c r="D41" s="155">
        <f t="shared" si="3"/>
        <v>2</v>
      </c>
      <c r="E41" s="95">
        <v>1</v>
      </c>
      <c r="F41" s="95">
        <v>1</v>
      </c>
      <c r="G41" s="229">
        <v>0</v>
      </c>
      <c r="H41" s="212">
        <f t="shared" si="1"/>
        <v>0</v>
      </c>
      <c r="I41" s="94">
        <v>0</v>
      </c>
      <c r="J41" s="94">
        <v>0</v>
      </c>
      <c r="K41" s="95">
        <v>0</v>
      </c>
    </row>
    <row r="42" spans="1:11" x14ac:dyDescent="0.25">
      <c r="A42" s="874">
        <v>36</v>
      </c>
      <c r="B42" s="604" t="s">
        <v>198</v>
      </c>
      <c r="C42" s="228">
        <f t="shared" si="2"/>
        <v>35</v>
      </c>
      <c r="D42" s="155">
        <f t="shared" si="3"/>
        <v>33</v>
      </c>
      <c r="E42" s="95">
        <v>17</v>
      </c>
      <c r="F42" s="95">
        <v>16</v>
      </c>
      <c r="G42" s="229">
        <v>0</v>
      </c>
      <c r="H42" s="212">
        <f t="shared" si="1"/>
        <v>2</v>
      </c>
      <c r="I42" s="94">
        <v>1</v>
      </c>
      <c r="J42" s="94">
        <v>1</v>
      </c>
      <c r="K42" s="95">
        <v>0</v>
      </c>
    </row>
    <row r="43" spans="1:11" x14ac:dyDescent="0.25">
      <c r="A43" s="874">
        <v>37</v>
      </c>
      <c r="B43" s="603" t="s">
        <v>199</v>
      </c>
      <c r="C43" s="228">
        <f t="shared" si="2"/>
        <v>11</v>
      </c>
      <c r="D43" s="155">
        <f t="shared" si="3"/>
        <v>11</v>
      </c>
      <c r="E43" s="95">
        <v>5</v>
      </c>
      <c r="F43" s="95">
        <v>6</v>
      </c>
      <c r="G43" s="229">
        <v>0</v>
      </c>
      <c r="H43" s="212">
        <f t="shared" si="1"/>
        <v>0</v>
      </c>
      <c r="I43" s="94">
        <v>0</v>
      </c>
      <c r="J43" s="94">
        <v>0</v>
      </c>
      <c r="K43" s="95">
        <v>0</v>
      </c>
    </row>
    <row r="44" spans="1:11" x14ac:dyDescent="0.25">
      <c r="A44" s="874">
        <v>38</v>
      </c>
      <c r="B44" s="603" t="s">
        <v>738</v>
      </c>
      <c r="C44" s="228">
        <f t="shared" si="2"/>
        <v>4</v>
      </c>
      <c r="D44" s="155">
        <f t="shared" si="3"/>
        <v>4</v>
      </c>
      <c r="E44" s="95">
        <v>2</v>
      </c>
      <c r="F44" s="95">
        <v>2</v>
      </c>
      <c r="G44" s="229">
        <v>0</v>
      </c>
      <c r="H44" s="212">
        <f t="shared" si="1"/>
        <v>0</v>
      </c>
      <c r="I44" s="94">
        <v>0</v>
      </c>
      <c r="J44" s="94">
        <v>0</v>
      </c>
      <c r="K44" s="95">
        <v>0</v>
      </c>
    </row>
    <row r="45" spans="1:11" x14ac:dyDescent="0.25">
      <c r="A45" s="874">
        <v>39</v>
      </c>
      <c r="B45" s="603" t="s">
        <v>201</v>
      </c>
      <c r="C45" s="228">
        <f t="shared" si="2"/>
        <v>55</v>
      </c>
      <c r="D45" s="155">
        <f t="shared" si="3"/>
        <v>55</v>
      </c>
      <c r="E45" s="95">
        <v>20</v>
      </c>
      <c r="F45" s="95">
        <v>35</v>
      </c>
      <c r="G45" s="229">
        <v>0</v>
      </c>
      <c r="H45" s="212">
        <f t="shared" si="1"/>
        <v>0</v>
      </c>
      <c r="I45" s="94">
        <v>0</v>
      </c>
      <c r="J45" s="94">
        <v>0</v>
      </c>
      <c r="K45" s="95">
        <v>0</v>
      </c>
    </row>
    <row r="46" spans="1:11" x14ac:dyDescent="0.25">
      <c r="A46" s="874">
        <v>40</v>
      </c>
      <c r="B46" s="603" t="s">
        <v>858</v>
      </c>
      <c r="C46" s="228">
        <f t="shared" si="2"/>
        <v>1</v>
      </c>
      <c r="D46" s="155">
        <f t="shared" si="3"/>
        <v>1</v>
      </c>
      <c r="E46" s="95">
        <v>1</v>
      </c>
      <c r="F46" s="95">
        <v>0</v>
      </c>
      <c r="G46" s="229">
        <v>0</v>
      </c>
      <c r="H46" s="212">
        <f t="shared" si="1"/>
        <v>0</v>
      </c>
      <c r="I46" s="94">
        <v>0</v>
      </c>
      <c r="J46" s="94">
        <v>0</v>
      </c>
      <c r="K46" s="95">
        <v>0</v>
      </c>
    </row>
    <row r="47" spans="1:11" x14ac:dyDescent="0.25">
      <c r="A47" s="874">
        <v>41</v>
      </c>
      <c r="B47" s="603" t="s">
        <v>203</v>
      </c>
      <c r="C47" s="228">
        <f t="shared" si="2"/>
        <v>33</v>
      </c>
      <c r="D47" s="155">
        <f t="shared" si="3"/>
        <v>31</v>
      </c>
      <c r="E47" s="95">
        <v>11</v>
      </c>
      <c r="F47" s="95">
        <v>20</v>
      </c>
      <c r="G47" s="229">
        <v>0</v>
      </c>
      <c r="H47" s="212">
        <f t="shared" si="1"/>
        <v>2</v>
      </c>
      <c r="I47" s="94">
        <v>2</v>
      </c>
      <c r="J47" s="94">
        <v>0</v>
      </c>
      <c r="K47" s="95">
        <v>0</v>
      </c>
    </row>
    <row r="48" spans="1:11" x14ac:dyDescent="0.25">
      <c r="A48" s="874">
        <v>42</v>
      </c>
      <c r="B48" s="603" t="s">
        <v>490</v>
      </c>
      <c r="C48" s="228">
        <f t="shared" si="2"/>
        <v>29</v>
      </c>
      <c r="D48" s="155">
        <f t="shared" si="3"/>
        <v>28</v>
      </c>
      <c r="E48" s="95">
        <v>18</v>
      </c>
      <c r="F48" s="95">
        <v>10</v>
      </c>
      <c r="G48" s="229">
        <v>0</v>
      </c>
      <c r="H48" s="212">
        <f t="shared" si="1"/>
        <v>1</v>
      </c>
      <c r="I48" s="94">
        <v>1</v>
      </c>
      <c r="J48" s="94">
        <v>0</v>
      </c>
      <c r="K48" s="95">
        <v>0</v>
      </c>
    </row>
    <row r="49" spans="1:11" x14ac:dyDescent="0.25">
      <c r="A49" s="874">
        <v>43</v>
      </c>
      <c r="B49" s="603" t="s">
        <v>835</v>
      </c>
      <c r="C49" s="228">
        <f t="shared" si="2"/>
        <v>1</v>
      </c>
      <c r="D49" s="155">
        <f t="shared" si="3"/>
        <v>1</v>
      </c>
      <c r="E49" s="95">
        <v>1</v>
      </c>
      <c r="F49" s="95">
        <v>0</v>
      </c>
      <c r="G49" s="229">
        <v>0</v>
      </c>
      <c r="H49" s="212">
        <f t="shared" si="1"/>
        <v>0</v>
      </c>
      <c r="I49" s="94">
        <v>0</v>
      </c>
      <c r="J49" s="94">
        <v>0</v>
      </c>
      <c r="K49" s="95">
        <v>0</v>
      </c>
    </row>
    <row r="50" spans="1:11" x14ac:dyDescent="0.25">
      <c r="A50" s="874">
        <v>44</v>
      </c>
      <c r="B50" s="603" t="s">
        <v>421</v>
      </c>
      <c r="C50" s="228">
        <f t="shared" si="2"/>
        <v>2</v>
      </c>
      <c r="D50" s="155">
        <f t="shared" si="3"/>
        <v>2</v>
      </c>
      <c r="E50" s="95">
        <v>1</v>
      </c>
      <c r="F50" s="95">
        <v>1</v>
      </c>
      <c r="G50" s="229">
        <v>0</v>
      </c>
      <c r="H50" s="212">
        <f t="shared" si="1"/>
        <v>0</v>
      </c>
      <c r="I50" s="94">
        <v>0</v>
      </c>
      <c r="J50" s="94">
        <v>0</v>
      </c>
      <c r="K50" s="95">
        <v>0</v>
      </c>
    </row>
    <row r="51" spans="1:11" x14ac:dyDescent="0.25">
      <c r="A51" s="874">
        <v>45</v>
      </c>
      <c r="B51" s="603" t="s">
        <v>755</v>
      </c>
      <c r="C51" s="228">
        <f t="shared" si="2"/>
        <v>3</v>
      </c>
      <c r="D51" s="155">
        <f t="shared" si="3"/>
        <v>3</v>
      </c>
      <c r="E51" s="95">
        <v>1</v>
      </c>
      <c r="F51" s="95">
        <v>2</v>
      </c>
      <c r="G51" s="229">
        <v>0</v>
      </c>
      <c r="H51" s="212">
        <f t="shared" si="1"/>
        <v>0</v>
      </c>
      <c r="I51" s="94">
        <v>0</v>
      </c>
      <c r="J51" s="94">
        <v>0</v>
      </c>
      <c r="K51" s="95">
        <v>0</v>
      </c>
    </row>
    <row r="52" spans="1:11" x14ac:dyDescent="0.25">
      <c r="A52" s="874">
        <v>46</v>
      </c>
      <c r="B52" s="603" t="s">
        <v>831</v>
      </c>
      <c r="C52" s="228">
        <f t="shared" si="2"/>
        <v>1</v>
      </c>
      <c r="D52" s="155">
        <f t="shared" si="3"/>
        <v>1</v>
      </c>
      <c r="E52" s="95">
        <v>1</v>
      </c>
      <c r="F52" s="95">
        <v>0</v>
      </c>
      <c r="G52" s="229">
        <v>0</v>
      </c>
      <c r="H52" s="212">
        <f t="shared" si="1"/>
        <v>0</v>
      </c>
      <c r="I52" s="94">
        <v>0</v>
      </c>
      <c r="J52" s="94">
        <v>0</v>
      </c>
      <c r="K52" s="95">
        <v>0</v>
      </c>
    </row>
    <row r="53" spans="1:11" x14ac:dyDescent="0.25">
      <c r="A53" s="874">
        <v>47</v>
      </c>
      <c r="B53" s="603" t="s">
        <v>1001</v>
      </c>
      <c r="C53" s="228">
        <f t="shared" si="2"/>
        <v>1</v>
      </c>
      <c r="D53" s="155">
        <f t="shared" si="3"/>
        <v>1</v>
      </c>
      <c r="E53" s="95">
        <v>1</v>
      </c>
      <c r="F53" s="95">
        <v>0</v>
      </c>
      <c r="G53" s="229">
        <v>0</v>
      </c>
      <c r="H53" s="212">
        <f t="shared" si="1"/>
        <v>0</v>
      </c>
      <c r="I53" s="94">
        <v>0</v>
      </c>
      <c r="J53" s="94">
        <v>0</v>
      </c>
      <c r="K53" s="95">
        <v>0</v>
      </c>
    </row>
    <row r="54" spans="1:11" x14ac:dyDescent="0.25">
      <c r="A54" s="874">
        <v>48</v>
      </c>
      <c r="B54" s="603" t="s">
        <v>718</v>
      </c>
      <c r="C54" s="228">
        <f t="shared" si="2"/>
        <v>2</v>
      </c>
      <c r="D54" s="155">
        <f t="shared" si="3"/>
        <v>2</v>
      </c>
      <c r="E54" s="95">
        <v>1</v>
      </c>
      <c r="F54" s="95">
        <v>1</v>
      </c>
      <c r="G54" s="229">
        <v>0</v>
      </c>
      <c r="H54" s="212">
        <f t="shared" si="1"/>
        <v>0</v>
      </c>
      <c r="I54" s="94">
        <v>0</v>
      </c>
      <c r="J54" s="94">
        <v>0</v>
      </c>
      <c r="K54" s="95">
        <v>0</v>
      </c>
    </row>
    <row r="55" spans="1:11" x14ac:dyDescent="0.25">
      <c r="A55" s="874">
        <v>49</v>
      </c>
      <c r="B55" s="603" t="s">
        <v>957</v>
      </c>
      <c r="C55" s="228">
        <f t="shared" si="2"/>
        <v>1</v>
      </c>
      <c r="D55" s="155">
        <f t="shared" si="3"/>
        <v>1</v>
      </c>
      <c r="E55" s="95">
        <v>0</v>
      </c>
      <c r="F55" s="95">
        <v>1</v>
      </c>
      <c r="G55" s="229">
        <v>0</v>
      </c>
      <c r="H55" s="212">
        <f t="shared" si="1"/>
        <v>0</v>
      </c>
      <c r="I55" s="94">
        <v>0</v>
      </c>
      <c r="J55" s="94">
        <v>0</v>
      </c>
      <c r="K55" s="95">
        <v>0</v>
      </c>
    </row>
    <row r="56" spans="1:11" x14ac:dyDescent="0.25">
      <c r="A56" s="874">
        <v>50</v>
      </c>
      <c r="B56" s="603" t="s">
        <v>206</v>
      </c>
      <c r="C56" s="228">
        <f t="shared" si="2"/>
        <v>94</v>
      </c>
      <c r="D56" s="155">
        <f t="shared" si="3"/>
        <v>91</v>
      </c>
      <c r="E56" s="95">
        <v>30</v>
      </c>
      <c r="F56" s="95">
        <v>61</v>
      </c>
      <c r="G56" s="229">
        <v>0</v>
      </c>
      <c r="H56" s="212">
        <f t="shared" si="1"/>
        <v>3</v>
      </c>
      <c r="I56" s="94">
        <v>1</v>
      </c>
      <c r="J56" s="94">
        <v>2</v>
      </c>
      <c r="K56" s="95">
        <v>0</v>
      </c>
    </row>
    <row r="57" spans="1:11" x14ac:dyDescent="0.25">
      <c r="A57" s="874">
        <v>51</v>
      </c>
      <c r="B57" s="603" t="s">
        <v>207</v>
      </c>
      <c r="C57" s="228">
        <f t="shared" si="2"/>
        <v>51</v>
      </c>
      <c r="D57" s="155">
        <f t="shared" si="3"/>
        <v>48</v>
      </c>
      <c r="E57" s="95">
        <v>20</v>
      </c>
      <c r="F57" s="95">
        <v>28</v>
      </c>
      <c r="G57" s="229">
        <v>0</v>
      </c>
      <c r="H57" s="212">
        <f t="shared" si="1"/>
        <v>3</v>
      </c>
      <c r="I57" s="94">
        <v>2</v>
      </c>
      <c r="J57" s="94">
        <v>1</v>
      </c>
      <c r="K57" s="95">
        <v>0</v>
      </c>
    </row>
    <row r="58" spans="1:11" x14ac:dyDescent="0.25">
      <c r="A58" s="874">
        <v>52</v>
      </c>
      <c r="B58" s="603" t="s">
        <v>506</v>
      </c>
      <c r="C58" s="228">
        <f t="shared" si="2"/>
        <v>5</v>
      </c>
      <c r="D58" s="155">
        <f t="shared" si="3"/>
        <v>5</v>
      </c>
      <c r="E58" s="95">
        <v>0</v>
      </c>
      <c r="F58" s="95">
        <v>5</v>
      </c>
      <c r="G58" s="229">
        <v>0</v>
      </c>
      <c r="H58" s="212">
        <f t="shared" si="1"/>
        <v>0</v>
      </c>
      <c r="I58" s="94">
        <v>0</v>
      </c>
      <c r="J58" s="94">
        <v>0</v>
      </c>
      <c r="K58" s="95">
        <v>0</v>
      </c>
    </row>
    <row r="59" spans="1:11" x14ac:dyDescent="0.25">
      <c r="A59" s="874">
        <v>53</v>
      </c>
      <c r="B59" s="603" t="s">
        <v>476</v>
      </c>
      <c r="C59" s="228">
        <f t="shared" si="2"/>
        <v>15</v>
      </c>
      <c r="D59" s="155">
        <f t="shared" si="3"/>
        <v>12</v>
      </c>
      <c r="E59" s="95">
        <v>7</v>
      </c>
      <c r="F59" s="95">
        <v>5</v>
      </c>
      <c r="G59" s="229">
        <v>0</v>
      </c>
      <c r="H59" s="212">
        <f t="shared" si="1"/>
        <v>3</v>
      </c>
      <c r="I59" s="94">
        <v>2</v>
      </c>
      <c r="J59" s="94">
        <v>1</v>
      </c>
      <c r="K59" s="95">
        <v>0</v>
      </c>
    </row>
    <row r="60" spans="1:11" x14ac:dyDescent="0.25">
      <c r="A60" s="874">
        <v>54</v>
      </c>
      <c r="B60" s="603" t="s">
        <v>859</v>
      </c>
      <c r="C60" s="228">
        <f t="shared" si="2"/>
        <v>1</v>
      </c>
      <c r="D60" s="155">
        <f t="shared" si="3"/>
        <v>1</v>
      </c>
      <c r="E60" s="95">
        <v>1</v>
      </c>
      <c r="F60" s="95">
        <v>0</v>
      </c>
      <c r="G60" s="229">
        <v>0</v>
      </c>
      <c r="H60" s="212">
        <f t="shared" si="1"/>
        <v>0</v>
      </c>
      <c r="I60" s="94">
        <v>0</v>
      </c>
      <c r="J60" s="94">
        <v>0</v>
      </c>
      <c r="K60" s="95">
        <v>0</v>
      </c>
    </row>
    <row r="61" spans="1:11" x14ac:dyDescent="0.25">
      <c r="A61" s="874">
        <v>55</v>
      </c>
      <c r="B61" s="603" t="s">
        <v>907</v>
      </c>
      <c r="C61" s="228">
        <f t="shared" si="2"/>
        <v>2</v>
      </c>
      <c r="D61" s="155">
        <f t="shared" si="3"/>
        <v>2</v>
      </c>
      <c r="E61" s="95">
        <v>2</v>
      </c>
      <c r="F61" s="95">
        <v>0</v>
      </c>
      <c r="G61" s="229">
        <v>0</v>
      </c>
      <c r="H61" s="212">
        <f t="shared" si="1"/>
        <v>0</v>
      </c>
      <c r="I61" s="94">
        <v>0</v>
      </c>
      <c r="J61" s="94">
        <v>0</v>
      </c>
      <c r="K61" s="95">
        <v>0</v>
      </c>
    </row>
    <row r="62" spans="1:11" x14ac:dyDescent="0.25">
      <c r="A62" s="874">
        <v>56</v>
      </c>
      <c r="B62" s="603" t="s">
        <v>931</v>
      </c>
      <c r="C62" s="228">
        <f t="shared" si="2"/>
        <v>3</v>
      </c>
      <c r="D62" s="155">
        <f t="shared" si="3"/>
        <v>3</v>
      </c>
      <c r="E62" s="95">
        <v>2</v>
      </c>
      <c r="F62" s="95">
        <v>1</v>
      </c>
      <c r="G62" s="229">
        <v>0</v>
      </c>
      <c r="H62" s="212">
        <f t="shared" si="1"/>
        <v>0</v>
      </c>
      <c r="I62" s="94">
        <v>0</v>
      </c>
      <c r="J62" s="94">
        <v>0</v>
      </c>
      <c r="K62" s="95">
        <v>0</v>
      </c>
    </row>
    <row r="63" spans="1:11" x14ac:dyDescent="0.25">
      <c r="A63" s="874">
        <v>57</v>
      </c>
      <c r="B63" s="603" t="s">
        <v>714</v>
      </c>
      <c r="C63" s="228">
        <f t="shared" si="2"/>
        <v>5</v>
      </c>
      <c r="D63" s="155">
        <f t="shared" si="3"/>
        <v>5</v>
      </c>
      <c r="E63" s="95">
        <v>2</v>
      </c>
      <c r="F63" s="95">
        <v>3</v>
      </c>
      <c r="G63" s="229">
        <v>0</v>
      </c>
      <c r="H63" s="212">
        <f t="shared" si="1"/>
        <v>0</v>
      </c>
      <c r="I63" s="94">
        <v>0</v>
      </c>
      <c r="J63" s="94">
        <v>0</v>
      </c>
      <c r="K63" s="95">
        <v>0</v>
      </c>
    </row>
    <row r="64" spans="1:11" x14ac:dyDescent="0.25">
      <c r="A64" s="874">
        <v>58</v>
      </c>
      <c r="B64" s="603" t="s">
        <v>717</v>
      </c>
      <c r="C64" s="228">
        <f t="shared" si="2"/>
        <v>21</v>
      </c>
      <c r="D64" s="155">
        <f t="shared" si="3"/>
        <v>20</v>
      </c>
      <c r="E64" s="95">
        <v>18</v>
      </c>
      <c r="F64" s="95">
        <v>2</v>
      </c>
      <c r="G64" s="229">
        <v>0</v>
      </c>
      <c r="H64" s="212">
        <f t="shared" si="1"/>
        <v>1</v>
      </c>
      <c r="I64" s="94">
        <v>1</v>
      </c>
      <c r="J64" s="94">
        <v>0</v>
      </c>
      <c r="K64" s="95">
        <v>0</v>
      </c>
    </row>
    <row r="65" spans="1:11" x14ac:dyDescent="0.25">
      <c r="A65" s="874">
        <v>59</v>
      </c>
      <c r="B65" s="603" t="s">
        <v>945</v>
      </c>
      <c r="C65" s="228">
        <f t="shared" si="2"/>
        <v>1</v>
      </c>
      <c r="D65" s="155">
        <f t="shared" si="3"/>
        <v>1</v>
      </c>
      <c r="E65" s="95">
        <v>1</v>
      </c>
      <c r="F65" s="95">
        <v>0</v>
      </c>
      <c r="G65" s="229">
        <v>0</v>
      </c>
      <c r="H65" s="212">
        <f t="shared" si="1"/>
        <v>0</v>
      </c>
      <c r="I65" s="94">
        <v>0</v>
      </c>
      <c r="J65" s="94">
        <v>0</v>
      </c>
      <c r="K65" s="95">
        <v>0</v>
      </c>
    </row>
    <row r="66" spans="1:11" x14ac:dyDescent="0.25">
      <c r="A66" s="874">
        <v>60</v>
      </c>
      <c r="B66" s="603" t="s">
        <v>946</v>
      </c>
      <c r="C66" s="228">
        <f t="shared" si="2"/>
        <v>3</v>
      </c>
      <c r="D66" s="155">
        <f t="shared" si="3"/>
        <v>3</v>
      </c>
      <c r="E66" s="95">
        <v>3</v>
      </c>
      <c r="F66" s="95">
        <v>0</v>
      </c>
      <c r="G66" s="229">
        <v>0</v>
      </c>
      <c r="H66" s="212">
        <f t="shared" si="1"/>
        <v>0</v>
      </c>
      <c r="I66" s="94">
        <v>0</v>
      </c>
      <c r="J66" s="94">
        <v>0</v>
      </c>
      <c r="K66" s="95">
        <v>0</v>
      </c>
    </row>
    <row r="67" spans="1:11" x14ac:dyDescent="0.25">
      <c r="A67" s="874">
        <v>61</v>
      </c>
      <c r="B67" s="603" t="s">
        <v>899</v>
      </c>
      <c r="C67" s="228">
        <f t="shared" si="2"/>
        <v>6</v>
      </c>
      <c r="D67" s="155">
        <f t="shared" si="3"/>
        <v>6</v>
      </c>
      <c r="E67" s="95">
        <v>6</v>
      </c>
      <c r="F67" s="95">
        <v>0</v>
      </c>
      <c r="G67" s="229">
        <v>0</v>
      </c>
      <c r="H67" s="212">
        <f t="shared" si="1"/>
        <v>0</v>
      </c>
      <c r="I67" s="94">
        <v>0</v>
      </c>
      <c r="J67" s="94">
        <v>0</v>
      </c>
      <c r="K67" s="95">
        <v>0</v>
      </c>
    </row>
    <row r="68" spans="1:11" x14ac:dyDescent="0.25">
      <c r="A68" s="874">
        <v>62</v>
      </c>
      <c r="B68" s="603" t="s">
        <v>760</v>
      </c>
      <c r="C68" s="228">
        <f t="shared" si="2"/>
        <v>1</v>
      </c>
      <c r="D68" s="155">
        <f t="shared" si="3"/>
        <v>1</v>
      </c>
      <c r="E68" s="95">
        <v>1</v>
      </c>
      <c r="F68" s="95">
        <v>0</v>
      </c>
      <c r="G68" s="229">
        <v>0</v>
      </c>
      <c r="H68" s="212">
        <f t="shared" si="1"/>
        <v>0</v>
      </c>
      <c r="I68" s="94">
        <v>0</v>
      </c>
      <c r="J68" s="94">
        <v>0</v>
      </c>
      <c r="K68" s="95">
        <v>0</v>
      </c>
    </row>
    <row r="69" spans="1:11" x14ac:dyDescent="0.25">
      <c r="A69" s="874">
        <v>63</v>
      </c>
      <c r="B69" s="603" t="s">
        <v>779</v>
      </c>
      <c r="C69" s="228">
        <f t="shared" si="2"/>
        <v>1</v>
      </c>
      <c r="D69" s="155">
        <f t="shared" si="3"/>
        <v>1</v>
      </c>
      <c r="E69" s="95">
        <v>0</v>
      </c>
      <c r="F69" s="95">
        <v>1</v>
      </c>
      <c r="G69" s="229">
        <v>0</v>
      </c>
      <c r="H69" s="212">
        <f t="shared" si="1"/>
        <v>0</v>
      </c>
      <c r="I69" s="94">
        <v>0</v>
      </c>
      <c r="J69" s="94">
        <v>0</v>
      </c>
      <c r="K69" s="95">
        <v>0</v>
      </c>
    </row>
    <row r="70" spans="1:11" x14ac:dyDescent="0.25">
      <c r="A70" s="874">
        <v>64</v>
      </c>
      <c r="B70" s="603" t="s">
        <v>737</v>
      </c>
      <c r="C70" s="228">
        <f t="shared" si="2"/>
        <v>4</v>
      </c>
      <c r="D70" s="155">
        <f t="shared" si="3"/>
        <v>4</v>
      </c>
      <c r="E70" s="95">
        <v>2</v>
      </c>
      <c r="F70" s="95">
        <v>2</v>
      </c>
      <c r="G70" s="229">
        <v>0</v>
      </c>
      <c r="H70" s="212">
        <f t="shared" si="1"/>
        <v>0</v>
      </c>
      <c r="I70" s="94">
        <v>0</v>
      </c>
      <c r="J70" s="94">
        <v>0</v>
      </c>
      <c r="K70" s="95">
        <v>0</v>
      </c>
    </row>
    <row r="71" spans="1:11" x14ac:dyDescent="0.25">
      <c r="A71" s="874">
        <v>65</v>
      </c>
      <c r="B71" s="603" t="s">
        <v>210</v>
      </c>
      <c r="C71" s="228">
        <f t="shared" si="2"/>
        <v>13</v>
      </c>
      <c r="D71" s="155">
        <f t="shared" si="3"/>
        <v>13</v>
      </c>
      <c r="E71" s="95">
        <v>7</v>
      </c>
      <c r="F71" s="95">
        <v>6</v>
      </c>
      <c r="G71" s="229">
        <v>0</v>
      </c>
      <c r="H71" s="212">
        <f t="shared" si="1"/>
        <v>0</v>
      </c>
      <c r="I71" s="94">
        <v>0</v>
      </c>
      <c r="J71" s="94">
        <v>0</v>
      </c>
      <c r="K71" s="95">
        <v>0</v>
      </c>
    </row>
    <row r="72" spans="1:11" x14ac:dyDescent="0.25">
      <c r="A72" s="874">
        <v>66</v>
      </c>
      <c r="B72" s="603" t="s">
        <v>847</v>
      </c>
      <c r="C72" s="228">
        <f t="shared" si="2"/>
        <v>1</v>
      </c>
      <c r="D72" s="155">
        <f t="shared" si="3"/>
        <v>1</v>
      </c>
      <c r="E72" s="95">
        <v>0</v>
      </c>
      <c r="F72" s="95">
        <v>1</v>
      </c>
      <c r="G72" s="229">
        <v>0</v>
      </c>
      <c r="H72" s="212">
        <f t="shared" si="1"/>
        <v>0</v>
      </c>
      <c r="I72" s="94">
        <v>0</v>
      </c>
      <c r="J72" s="94">
        <v>0</v>
      </c>
      <c r="K72" s="95">
        <v>0</v>
      </c>
    </row>
    <row r="73" spans="1:11" ht="13.6" customHeight="1" x14ac:dyDescent="0.25">
      <c r="A73" s="874">
        <v>67</v>
      </c>
      <c r="B73" s="603" t="s">
        <v>212</v>
      </c>
      <c r="C73" s="228">
        <f t="shared" si="2"/>
        <v>727</v>
      </c>
      <c r="D73" s="155">
        <f t="shared" si="3"/>
        <v>698</v>
      </c>
      <c r="E73" s="95">
        <v>346</v>
      </c>
      <c r="F73" s="95">
        <v>340</v>
      </c>
      <c r="G73" s="229">
        <v>12</v>
      </c>
      <c r="H73" s="212">
        <f t="shared" si="1"/>
        <v>29</v>
      </c>
      <c r="I73" s="94">
        <v>11</v>
      </c>
      <c r="J73" s="94">
        <v>16</v>
      </c>
      <c r="K73" s="95">
        <v>2</v>
      </c>
    </row>
    <row r="74" spans="1:11" x14ac:dyDescent="0.25">
      <c r="A74" s="874">
        <v>68</v>
      </c>
      <c r="B74" s="603" t="s">
        <v>801</v>
      </c>
      <c r="C74" s="228">
        <f t="shared" si="2"/>
        <v>11</v>
      </c>
      <c r="D74" s="155">
        <f t="shared" si="3"/>
        <v>11</v>
      </c>
      <c r="E74" s="95">
        <v>8</v>
      </c>
      <c r="F74" s="95">
        <v>3</v>
      </c>
      <c r="G74" s="229">
        <v>0</v>
      </c>
      <c r="H74" s="212">
        <f t="shared" si="1"/>
        <v>0</v>
      </c>
      <c r="I74" s="94">
        <v>0</v>
      </c>
      <c r="J74" s="94">
        <v>0</v>
      </c>
      <c r="K74" s="95">
        <v>0</v>
      </c>
    </row>
    <row r="75" spans="1:11" x14ac:dyDescent="0.25">
      <c r="A75" s="874">
        <v>69</v>
      </c>
      <c r="B75" s="603" t="s">
        <v>724</v>
      </c>
      <c r="C75" s="228">
        <f t="shared" si="2"/>
        <v>1</v>
      </c>
      <c r="D75" s="155">
        <f t="shared" si="3"/>
        <v>1</v>
      </c>
      <c r="E75" s="95">
        <v>1</v>
      </c>
      <c r="F75" s="95">
        <v>0</v>
      </c>
      <c r="G75" s="229">
        <v>0</v>
      </c>
      <c r="H75" s="212">
        <f t="shared" si="1"/>
        <v>0</v>
      </c>
      <c r="I75" s="94">
        <v>0</v>
      </c>
      <c r="J75" s="94">
        <v>0</v>
      </c>
      <c r="K75" s="95">
        <v>0</v>
      </c>
    </row>
    <row r="76" spans="1:11" x14ac:dyDescent="0.25">
      <c r="A76" s="874">
        <v>70</v>
      </c>
      <c r="B76" s="603" t="s">
        <v>802</v>
      </c>
      <c r="C76" s="228">
        <f t="shared" si="2"/>
        <v>6</v>
      </c>
      <c r="D76" s="155">
        <f t="shared" si="3"/>
        <v>6</v>
      </c>
      <c r="E76" s="95">
        <v>4</v>
      </c>
      <c r="F76" s="95">
        <v>2</v>
      </c>
      <c r="G76" s="229">
        <v>0</v>
      </c>
      <c r="H76" s="212">
        <f t="shared" si="1"/>
        <v>0</v>
      </c>
      <c r="I76" s="94">
        <v>0</v>
      </c>
      <c r="J76" s="94">
        <v>0</v>
      </c>
      <c r="K76" s="95">
        <v>0</v>
      </c>
    </row>
    <row r="77" spans="1:11" x14ac:dyDescent="0.25">
      <c r="A77" s="874">
        <v>71</v>
      </c>
      <c r="B77" s="603" t="s">
        <v>213</v>
      </c>
      <c r="C77" s="228">
        <f t="shared" si="2"/>
        <v>40</v>
      </c>
      <c r="D77" s="155">
        <f t="shared" si="3"/>
        <v>38</v>
      </c>
      <c r="E77" s="95">
        <v>13</v>
      </c>
      <c r="F77" s="95">
        <v>25</v>
      </c>
      <c r="G77" s="229">
        <v>0</v>
      </c>
      <c r="H77" s="212">
        <f t="shared" si="1"/>
        <v>2</v>
      </c>
      <c r="I77" s="94">
        <v>0</v>
      </c>
      <c r="J77" s="94">
        <v>2</v>
      </c>
      <c r="K77" s="95">
        <v>0</v>
      </c>
    </row>
    <row r="78" spans="1:11" x14ac:dyDescent="0.25">
      <c r="A78" s="874">
        <v>72</v>
      </c>
      <c r="B78" s="603" t="s">
        <v>715</v>
      </c>
      <c r="C78" s="228">
        <f t="shared" si="2"/>
        <v>9</v>
      </c>
      <c r="D78" s="155">
        <f t="shared" si="3"/>
        <v>9</v>
      </c>
      <c r="E78" s="95">
        <v>5</v>
      </c>
      <c r="F78" s="95">
        <v>4</v>
      </c>
      <c r="G78" s="229">
        <v>0</v>
      </c>
      <c r="H78" s="212">
        <f t="shared" ref="H78:H81" si="4">+I78+J78+K78</f>
        <v>0</v>
      </c>
      <c r="I78" s="94">
        <v>0</v>
      </c>
      <c r="J78" s="94">
        <v>0</v>
      </c>
      <c r="K78" s="95">
        <v>0</v>
      </c>
    </row>
    <row r="79" spans="1:11" x14ac:dyDescent="0.25">
      <c r="A79" s="874">
        <v>73</v>
      </c>
      <c r="B79" s="603" t="s">
        <v>909</v>
      </c>
      <c r="C79" s="228">
        <f t="shared" si="2"/>
        <v>4</v>
      </c>
      <c r="D79" s="155">
        <f t="shared" si="3"/>
        <v>2</v>
      </c>
      <c r="E79" s="95">
        <v>2</v>
      </c>
      <c r="F79" s="95">
        <v>0</v>
      </c>
      <c r="G79" s="229">
        <v>0</v>
      </c>
      <c r="H79" s="212">
        <f t="shared" si="4"/>
        <v>2</v>
      </c>
      <c r="I79" s="94">
        <v>2</v>
      </c>
      <c r="J79" s="94">
        <v>0</v>
      </c>
      <c r="K79" s="95">
        <v>0</v>
      </c>
    </row>
    <row r="80" spans="1:11" x14ac:dyDescent="0.25">
      <c r="A80" s="874">
        <v>74</v>
      </c>
      <c r="B80" s="603" t="s">
        <v>384</v>
      </c>
      <c r="C80" s="228">
        <f t="shared" ref="C80:C81" si="5">D80+H80</f>
        <v>8</v>
      </c>
      <c r="D80" s="155">
        <f t="shared" ref="D80:D81" si="6">+E80+F80+G80</f>
        <v>8</v>
      </c>
      <c r="E80" s="95">
        <v>0</v>
      </c>
      <c r="F80" s="95">
        <v>8</v>
      </c>
      <c r="G80" s="229">
        <v>0</v>
      </c>
      <c r="H80" s="212">
        <f t="shared" si="4"/>
        <v>0</v>
      </c>
      <c r="I80" s="95">
        <v>0</v>
      </c>
      <c r="J80" s="95">
        <v>0</v>
      </c>
      <c r="K80" s="95">
        <v>0</v>
      </c>
    </row>
    <row r="81" spans="1:11" x14ac:dyDescent="0.25">
      <c r="A81" s="583">
        <v>75</v>
      </c>
      <c r="B81" s="567" t="s">
        <v>677</v>
      </c>
      <c r="C81" s="230">
        <f t="shared" si="5"/>
        <v>22</v>
      </c>
      <c r="D81" s="157">
        <f t="shared" si="6"/>
        <v>21</v>
      </c>
      <c r="E81" s="122">
        <v>3</v>
      </c>
      <c r="F81" s="98">
        <v>17</v>
      </c>
      <c r="G81" s="231">
        <v>1</v>
      </c>
      <c r="H81" s="227">
        <f t="shared" si="4"/>
        <v>1</v>
      </c>
      <c r="I81" s="122">
        <v>0</v>
      </c>
      <c r="J81" s="98">
        <v>1</v>
      </c>
      <c r="K81" s="232">
        <v>0</v>
      </c>
    </row>
  </sheetData>
  <mergeCells count="5">
    <mergeCell ref="A3:A5"/>
    <mergeCell ref="B3:B5"/>
    <mergeCell ref="C3:C5"/>
    <mergeCell ref="D3:G3"/>
    <mergeCell ref="H3:K3"/>
  </mergeCells>
  <phoneticPr fontId="2" type="noConversion"/>
  <printOptions horizontalCentered="1"/>
  <pageMargins left="0.62992125984251968" right="0.47244094488188981" top="0.46" bottom="0.43307086614173229" header="0.27559055118110237" footer="0.27559055118110237"/>
  <pageSetup paperSize="9" scale="71" orientation="portrait" r:id="rId1"/>
  <headerFooter alignWithMargins="0">
    <oddHeader>&amp;C21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45"/>
  <sheetViews>
    <sheetView topLeftCell="A22" zoomScaleNormal="100" workbookViewId="0">
      <selection activeCell="L39" sqref="L39"/>
    </sheetView>
  </sheetViews>
  <sheetFormatPr defaultColWidth="9.125" defaultRowHeight="13.6" x14ac:dyDescent="0.25"/>
  <cols>
    <col min="1" max="1" width="11.75" style="63" customWidth="1"/>
    <col min="2" max="3" width="9.125" style="63"/>
    <col min="4" max="4" width="10" style="63" customWidth="1"/>
    <col min="5" max="5" width="9.75" style="63" customWidth="1"/>
    <col min="6" max="6" width="11.875" style="63" customWidth="1"/>
    <col min="7" max="7" width="10.625" style="63" customWidth="1"/>
    <col min="8" max="8" width="9.625" style="63" customWidth="1"/>
    <col min="9" max="16384" width="9.125" style="63"/>
  </cols>
  <sheetData>
    <row r="1" spans="1:10" x14ac:dyDescent="0.25">
      <c r="A1" s="233" t="s">
        <v>1003</v>
      </c>
      <c r="B1" s="144"/>
      <c r="C1" s="144"/>
      <c r="D1" s="144"/>
      <c r="E1" s="144"/>
      <c r="F1" s="144"/>
      <c r="G1" s="144"/>
      <c r="H1" s="144"/>
      <c r="I1" s="144"/>
      <c r="J1" s="144"/>
    </row>
    <row r="2" spans="1:10" x14ac:dyDescent="0.25">
      <c r="A2" s="144"/>
      <c r="B2" s="144"/>
      <c r="C2" s="144"/>
      <c r="D2" s="144"/>
      <c r="E2" s="144"/>
      <c r="F2" s="144"/>
      <c r="G2" s="144"/>
      <c r="H2" s="144"/>
      <c r="I2" s="144"/>
      <c r="J2" s="144"/>
    </row>
    <row r="3" spans="1:10" x14ac:dyDescent="0.25">
      <c r="A3" s="144"/>
      <c r="B3" s="144"/>
      <c r="C3" s="144"/>
      <c r="D3" s="144"/>
      <c r="E3" s="144"/>
      <c r="F3" s="144"/>
      <c r="G3" s="144"/>
      <c r="H3" s="144"/>
      <c r="I3" s="144"/>
      <c r="J3" s="144"/>
    </row>
    <row r="4" spans="1:10" x14ac:dyDescent="0.25">
      <c r="A4" s="144"/>
      <c r="B4" s="144"/>
      <c r="C4" s="144"/>
      <c r="D4" s="144"/>
      <c r="E4" s="144"/>
      <c r="F4" s="144"/>
      <c r="G4" s="144"/>
      <c r="H4" s="144"/>
      <c r="I4" s="144"/>
      <c r="J4" s="144"/>
    </row>
    <row r="5" spans="1:10" x14ac:dyDescent="0.25">
      <c r="A5" s="144"/>
      <c r="B5" s="144"/>
      <c r="C5" s="144"/>
      <c r="D5" s="144"/>
      <c r="E5" s="144"/>
      <c r="F5" s="144"/>
      <c r="G5" s="144"/>
      <c r="H5" s="144"/>
      <c r="I5" s="144"/>
      <c r="J5" s="144"/>
    </row>
    <row r="6" spans="1:10" x14ac:dyDescent="0.25">
      <c r="A6" s="144"/>
      <c r="B6" s="144"/>
      <c r="C6" s="144"/>
      <c r="D6" s="144"/>
      <c r="E6" s="144"/>
      <c r="F6" s="144"/>
      <c r="G6" s="144"/>
      <c r="H6" s="144"/>
      <c r="I6" s="144"/>
      <c r="J6" s="144"/>
    </row>
    <row r="7" spans="1:10" x14ac:dyDescent="0.25">
      <c r="A7" s="144"/>
      <c r="B7" s="144"/>
      <c r="C7" s="144"/>
      <c r="D7" s="144"/>
      <c r="E7" s="144"/>
      <c r="F7" s="144"/>
      <c r="G7" s="144"/>
      <c r="H7" s="144"/>
      <c r="I7" s="144"/>
      <c r="J7" s="144"/>
    </row>
    <row r="8" spans="1:10" x14ac:dyDescent="0.25">
      <c r="A8" s="144"/>
      <c r="B8" s="144"/>
      <c r="C8" s="144"/>
      <c r="D8" s="144"/>
      <c r="E8" s="144"/>
      <c r="F8" s="144"/>
      <c r="G8" s="144"/>
      <c r="H8" s="144"/>
      <c r="I8" s="144"/>
      <c r="J8" s="144"/>
    </row>
    <row r="9" spans="1:10" x14ac:dyDescent="0.25">
      <c r="A9" s="144"/>
      <c r="B9" s="144"/>
      <c r="C9" s="144"/>
      <c r="D9" s="144"/>
      <c r="E9" s="144"/>
      <c r="F9" s="144"/>
      <c r="G9" s="144"/>
      <c r="H9" s="144"/>
      <c r="I9" s="144"/>
      <c r="J9" s="144"/>
    </row>
    <row r="10" spans="1:10" x14ac:dyDescent="0.25">
      <c r="A10" s="144"/>
      <c r="B10" s="144"/>
      <c r="C10" s="144"/>
      <c r="D10" s="144"/>
      <c r="E10" s="144"/>
      <c r="F10" s="144"/>
      <c r="G10" s="144"/>
      <c r="H10" s="144"/>
      <c r="I10" s="144"/>
      <c r="J10" s="144"/>
    </row>
    <row r="11" spans="1:10" x14ac:dyDescent="0.25">
      <c r="A11" s="144"/>
      <c r="B11" s="144"/>
      <c r="C11" s="144"/>
      <c r="D11" s="144"/>
      <c r="E11" s="144"/>
      <c r="F11" s="144"/>
      <c r="G11" s="144"/>
      <c r="H11" s="144"/>
      <c r="I11" s="144"/>
      <c r="J11" s="144"/>
    </row>
    <row r="12" spans="1:10" x14ac:dyDescent="0.25">
      <c r="A12" s="144"/>
      <c r="B12" s="144"/>
      <c r="C12" s="144"/>
      <c r="D12" s="144"/>
      <c r="E12" s="144"/>
      <c r="F12" s="144"/>
      <c r="G12" s="144"/>
      <c r="H12" s="144"/>
      <c r="I12" s="144"/>
      <c r="J12" s="144"/>
    </row>
    <row r="13" spans="1:10" x14ac:dyDescent="0.25">
      <c r="A13" s="144"/>
      <c r="B13" s="144"/>
      <c r="C13" s="144"/>
      <c r="D13" s="144"/>
      <c r="E13" s="144"/>
      <c r="F13" s="144"/>
      <c r="G13" s="144"/>
      <c r="H13" s="144"/>
      <c r="I13" s="144"/>
      <c r="J13" s="144"/>
    </row>
    <row r="14" spans="1:10" x14ac:dyDescent="0.25">
      <c r="A14" s="144"/>
      <c r="B14" s="144"/>
      <c r="C14" s="144"/>
      <c r="D14" s="144"/>
      <c r="E14" s="144"/>
      <c r="F14" s="144"/>
      <c r="G14" s="144"/>
      <c r="H14" s="144"/>
      <c r="I14" s="144"/>
      <c r="J14" s="144"/>
    </row>
    <row r="15" spans="1:10" x14ac:dyDescent="0.25">
      <c r="A15" s="144"/>
      <c r="B15" s="144"/>
      <c r="C15" s="144"/>
      <c r="D15" s="144"/>
      <c r="E15" s="144"/>
      <c r="F15" s="144"/>
      <c r="G15" s="144"/>
      <c r="H15" s="144"/>
      <c r="I15" s="144"/>
      <c r="J15" s="144"/>
    </row>
    <row r="16" spans="1:10" x14ac:dyDescent="0.25">
      <c r="A16" s="144"/>
      <c r="B16" s="144"/>
      <c r="C16" s="144"/>
      <c r="D16" s="144"/>
      <c r="E16" s="144"/>
      <c r="F16" s="144"/>
      <c r="G16" s="144"/>
      <c r="H16" s="144"/>
      <c r="I16" s="144"/>
      <c r="J16" s="144"/>
    </row>
    <row r="17" spans="1:10" x14ac:dyDescent="0.25">
      <c r="A17" s="144"/>
      <c r="B17" s="144"/>
      <c r="C17" s="144"/>
      <c r="D17" s="144"/>
      <c r="E17" s="144"/>
      <c r="F17" s="144"/>
      <c r="G17" s="144"/>
      <c r="H17" s="144"/>
      <c r="I17" s="144"/>
      <c r="J17" s="144"/>
    </row>
    <row r="18" spans="1:10" x14ac:dyDescent="0.25">
      <c r="A18" s="144"/>
      <c r="B18" s="144"/>
      <c r="C18" s="144"/>
      <c r="D18" s="144"/>
      <c r="E18" s="144"/>
      <c r="F18" s="144"/>
      <c r="G18" s="144"/>
      <c r="H18" s="144"/>
      <c r="I18" s="144"/>
      <c r="J18" s="144"/>
    </row>
    <row r="19" spans="1:10" x14ac:dyDescent="0.25">
      <c r="A19" s="144"/>
      <c r="B19" s="144"/>
      <c r="C19" s="144"/>
      <c r="D19" s="144"/>
      <c r="E19" s="144"/>
      <c r="F19" s="144"/>
      <c r="G19" s="144"/>
      <c r="H19" s="144"/>
      <c r="I19" s="144"/>
      <c r="J19" s="144"/>
    </row>
    <row r="20" spans="1:10" x14ac:dyDescent="0.25">
      <c r="A20" s="144"/>
      <c r="B20" s="144"/>
      <c r="C20" s="144"/>
      <c r="D20" s="144"/>
      <c r="E20" s="144"/>
      <c r="F20" s="144"/>
      <c r="G20" s="144"/>
      <c r="H20" s="144"/>
      <c r="I20" s="144"/>
      <c r="J20" s="144"/>
    </row>
    <row r="21" spans="1:10" x14ac:dyDescent="0.25">
      <c r="A21" s="144"/>
      <c r="B21" s="144"/>
      <c r="C21" s="144"/>
      <c r="D21" s="144"/>
      <c r="E21" s="144"/>
      <c r="F21" s="144"/>
      <c r="G21" s="144"/>
      <c r="H21" s="144"/>
      <c r="I21" s="144"/>
      <c r="J21" s="144"/>
    </row>
    <row r="22" spans="1:10" x14ac:dyDescent="0.25">
      <c r="A22" s="144"/>
      <c r="B22" s="144"/>
      <c r="C22" s="144"/>
      <c r="D22" s="144"/>
      <c r="E22" s="144"/>
      <c r="F22" s="144"/>
      <c r="G22" s="144"/>
      <c r="H22" s="144"/>
      <c r="I22" s="144"/>
      <c r="J22" s="144"/>
    </row>
    <row r="23" spans="1:10" ht="15.8" customHeight="1" x14ac:dyDescent="0.25">
      <c r="A23" s="144"/>
      <c r="B23" s="144"/>
      <c r="C23" s="144"/>
      <c r="D23" s="144"/>
      <c r="E23" s="144"/>
      <c r="F23" s="144"/>
      <c r="G23" s="144"/>
      <c r="H23" s="144"/>
      <c r="I23" s="144"/>
      <c r="J23" s="144"/>
    </row>
    <row r="24" spans="1:10" ht="16.5" customHeight="1" x14ac:dyDescent="0.25">
      <c r="A24" s="144"/>
      <c r="B24" s="144"/>
      <c r="C24" s="144"/>
      <c r="D24" s="144"/>
      <c r="E24" s="144"/>
      <c r="F24" s="144"/>
      <c r="G24" s="144"/>
      <c r="H24" s="144"/>
      <c r="I24" s="144"/>
      <c r="J24" s="144"/>
    </row>
    <row r="25" spans="1:10" ht="14.3" x14ac:dyDescent="0.25">
      <c r="A25" s="234" t="s">
        <v>661</v>
      </c>
      <c r="B25" s="234" t="s">
        <v>467</v>
      </c>
      <c r="C25" s="234"/>
      <c r="D25" s="234"/>
      <c r="E25" s="234"/>
      <c r="F25" s="234"/>
      <c r="G25" s="234"/>
      <c r="H25" s="234"/>
      <c r="I25" s="234"/>
      <c r="J25" s="144"/>
    </row>
    <row r="26" spans="1:10" ht="14.3" x14ac:dyDescent="0.25">
      <c r="A26" s="234"/>
      <c r="B26" s="234" t="s">
        <v>466</v>
      </c>
      <c r="C26" s="234"/>
      <c r="D26" s="234"/>
      <c r="E26" s="234"/>
      <c r="F26" s="234"/>
      <c r="G26" s="234"/>
      <c r="H26" s="234"/>
      <c r="I26" s="234"/>
      <c r="J26" s="144"/>
    </row>
    <row r="27" spans="1:10" ht="14.3" x14ac:dyDescent="0.25">
      <c r="A27" s="234"/>
      <c r="B27" s="234"/>
      <c r="C27" s="234"/>
      <c r="D27" s="234"/>
      <c r="E27" s="234"/>
      <c r="F27" s="234"/>
      <c r="G27" s="234"/>
      <c r="H27" s="234"/>
      <c r="I27" s="234"/>
      <c r="J27" s="144"/>
    </row>
    <row r="28" spans="1:10" ht="14.3" x14ac:dyDescent="0.25">
      <c r="A28" s="555" t="s">
        <v>20</v>
      </c>
      <c r="B28" s="679"/>
      <c r="C28" s="679"/>
      <c r="D28" s="679"/>
      <c r="E28" s="556"/>
      <c r="F28" s="557"/>
      <c r="G28" s="979" t="s">
        <v>49</v>
      </c>
      <c r="H28" s="980"/>
      <c r="I28" s="980"/>
      <c r="J28" s="981"/>
    </row>
    <row r="29" spans="1:10" ht="14.3" x14ac:dyDescent="0.25">
      <c r="A29" s="632"/>
      <c r="B29" s="662"/>
      <c r="C29" s="662"/>
      <c r="D29" s="662"/>
      <c r="E29" s="565"/>
      <c r="F29" s="566"/>
      <c r="G29" s="982" t="s">
        <v>468</v>
      </c>
      <c r="H29" s="983"/>
      <c r="I29" s="982" t="s">
        <v>464</v>
      </c>
      <c r="J29" s="983"/>
    </row>
    <row r="30" spans="1:10" ht="14.3" x14ac:dyDescent="0.25">
      <c r="A30" s="632"/>
      <c r="B30" s="662"/>
      <c r="C30" s="662"/>
      <c r="D30" s="662"/>
      <c r="E30" s="565"/>
      <c r="F30" s="566"/>
      <c r="G30" s="969" t="s">
        <v>469</v>
      </c>
      <c r="H30" s="970"/>
      <c r="I30" s="969" t="s">
        <v>468</v>
      </c>
      <c r="J30" s="970"/>
    </row>
    <row r="31" spans="1:10" ht="14.3" x14ac:dyDescent="0.25">
      <c r="A31" s="632"/>
      <c r="B31" s="680"/>
      <c r="C31" s="662"/>
      <c r="D31" s="662"/>
      <c r="E31" s="565"/>
      <c r="F31" s="566"/>
      <c r="G31" s="969" t="s">
        <v>465</v>
      </c>
      <c r="H31" s="970"/>
      <c r="I31" s="969" t="s">
        <v>471</v>
      </c>
      <c r="J31" s="970"/>
    </row>
    <row r="32" spans="1:10" ht="14.3" x14ac:dyDescent="0.25">
      <c r="A32" s="632"/>
      <c r="B32" s="680"/>
      <c r="C32" s="662"/>
      <c r="D32" s="662"/>
      <c r="E32" s="565"/>
      <c r="F32" s="566"/>
      <c r="G32" s="969" t="s">
        <v>470</v>
      </c>
      <c r="H32" s="970"/>
      <c r="I32" s="969" t="s">
        <v>472</v>
      </c>
      <c r="J32" s="970"/>
    </row>
    <row r="33" spans="1:10" ht="14.3" x14ac:dyDescent="0.25">
      <c r="A33" s="632"/>
      <c r="B33" s="565"/>
      <c r="C33" s="565"/>
      <c r="D33" s="565"/>
      <c r="E33" s="565"/>
      <c r="F33" s="566"/>
      <c r="G33" s="681"/>
      <c r="H33" s="682"/>
      <c r="I33" s="969" t="s">
        <v>473</v>
      </c>
      <c r="J33" s="970"/>
    </row>
    <row r="34" spans="1:10" ht="14.3" x14ac:dyDescent="0.25">
      <c r="A34" s="632"/>
      <c r="B34" s="662"/>
      <c r="C34" s="662"/>
      <c r="D34" s="662"/>
      <c r="E34" s="559"/>
      <c r="F34" s="560"/>
      <c r="G34" s="683"/>
      <c r="H34" s="684"/>
      <c r="I34" s="975" t="s">
        <v>325</v>
      </c>
      <c r="J34" s="976"/>
    </row>
    <row r="35" spans="1:10" ht="14.3" x14ac:dyDescent="0.25">
      <c r="A35" s="688" t="s">
        <v>348</v>
      </c>
      <c r="B35" s="562"/>
      <c r="C35" s="562"/>
      <c r="D35" s="562"/>
      <c r="E35" s="562"/>
      <c r="F35" s="563"/>
      <c r="G35" s="120"/>
      <c r="H35" s="235"/>
      <c r="I35" s="120"/>
      <c r="J35" s="235"/>
    </row>
    <row r="36" spans="1:10" ht="50.95" customHeight="1" x14ac:dyDescent="0.25">
      <c r="A36" s="689" t="s">
        <v>10</v>
      </c>
      <c r="B36" s="971" t="s">
        <v>8</v>
      </c>
      <c r="C36" s="971"/>
      <c r="D36" s="971"/>
      <c r="E36" s="971"/>
      <c r="F36" s="972"/>
      <c r="G36" s="76"/>
      <c r="H36" s="236">
        <v>0</v>
      </c>
      <c r="I36" s="204"/>
      <c r="J36" s="236">
        <v>0</v>
      </c>
    </row>
    <row r="37" spans="1:10" ht="75.75" customHeight="1" thickBot="1" x14ac:dyDescent="0.3">
      <c r="A37" s="690" t="s">
        <v>9</v>
      </c>
      <c r="B37" s="977" t="s">
        <v>836</v>
      </c>
      <c r="C37" s="977"/>
      <c r="D37" s="977"/>
      <c r="E37" s="977"/>
      <c r="F37" s="978"/>
      <c r="G37" s="237"/>
      <c r="H37" s="238">
        <v>1</v>
      </c>
      <c r="I37" s="239"/>
      <c r="J37" s="238">
        <v>1</v>
      </c>
    </row>
    <row r="38" spans="1:10" ht="14.95" thickTop="1" x14ac:dyDescent="0.25">
      <c r="A38" s="691" t="s">
        <v>349</v>
      </c>
      <c r="B38" s="685"/>
      <c r="C38" s="685"/>
      <c r="D38" s="686"/>
      <c r="E38" s="685"/>
      <c r="F38" s="687"/>
      <c r="G38" s="240"/>
      <c r="H38" s="235"/>
      <c r="I38" s="158"/>
      <c r="J38" s="241"/>
    </row>
    <row r="39" spans="1:10" ht="52.3" customHeight="1" x14ac:dyDescent="0.25">
      <c r="A39" s="692" t="s">
        <v>634</v>
      </c>
      <c r="B39" s="971" t="s">
        <v>929</v>
      </c>
      <c r="C39" s="971"/>
      <c r="D39" s="971"/>
      <c r="E39" s="971"/>
      <c r="F39" s="972"/>
      <c r="G39" s="242"/>
      <c r="H39" s="236">
        <v>809</v>
      </c>
      <c r="I39" s="243"/>
      <c r="J39" s="236">
        <v>231</v>
      </c>
    </row>
    <row r="40" spans="1:10" ht="44.35" customHeight="1" x14ac:dyDescent="0.25">
      <c r="A40" s="689" t="s">
        <v>7</v>
      </c>
      <c r="B40" s="973" t="s">
        <v>928</v>
      </c>
      <c r="C40" s="973"/>
      <c r="D40" s="973"/>
      <c r="E40" s="973"/>
      <c r="F40" s="974"/>
      <c r="G40" s="244"/>
      <c r="H40" s="245">
        <v>498</v>
      </c>
      <c r="I40" s="246"/>
      <c r="J40" s="245">
        <v>209</v>
      </c>
    </row>
    <row r="41" spans="1:10" x14ac:dyDescent="0.25">
      <c r="A41" s="247"/>
    </row>
    <row r="42" spans="1:10" x14ac:dyDescent="0.25">
      <c r="A42" s="247"/>
    </row>
    <row r="43" spans="1:10" x14ac:dyDescent="0.25">
      <c r="A43" s="247"/>
    </row>
    <row r="44" spans="1:10" x14ac:dyDescent="0.25">
      <c r="A44" s="247"/>
    </row>
    <row r="45" spans="1:10" x14ac:dyDescent="0.25">
      <c r="A45" s="247"/>
    </row>
  </sheetData>
  <mergeCells count="15">
    <mergeCell ref="G31:H31"/>
    <mergeCell ref="I31:J31"/>
    <mergeCell ref="G28:J28"/>
    <mergeCell ref="G29:H29"/>
    <mergeCell ref="I29:J29"/>
    <mergeCell ref="G30:H30"/>
    <mergeCell ref="I30:J30"/>
    <mergeCell ref="G32:H32"/>
    <mergeCell ref="I32:J32"/>
    <mergeCell ref="B39:F39"/>
    <mergeCell ref="B40:F40"/>
    <mergeCell ref="I33:J33"/>
    <mergeCell ref="I34:J34"/>
    <mergeCell ref="B36:F36"/>
    <mergeCell ref="B37:F37"/>
  </mergeCells>
  <phoneticPr fontId="2" type="noConversion"/>
  <printOptions horizontalCentered="1"/>
  <pageMargins left="0.78740157480314965" right="0.43307086614173229" top="0.70866141732283472" bottom="0.82677165354330717" header="0.27559055118110237" footer="0.51181102362204722"/>
  <pageSetup paperSize="9" scale="90" orientation="portrait" r:id="rId1"/>
  <headerFooter alignWithMargins="0">
    <oddHeader>&amp;C22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44"/>
  <sheetViews>
    <sheetView zoomScaleNormal="100" workbookViewId="0">
      <selection activeCell="H27" sqref="H27"/>
    </sheetView>
  </sheetViews>
  <sheetFormatPr defaultColWidth="9.125" defaultRowHeight="13.6" x14ac:dyDescent="0.25"/>
  <cols>
    <col min="1" max="1" width="9.125" style="63"/>
    <col min="2" max="2" width="19.625" style="63" customWidth="1"/>
    <col min="3" max="3" width="19.375" style="63" customWidth="1"/>
    <col min="4" max="4" width="18.875" style="63" customWidth="1"/>
    <col min="5" max="5" width="19.375" style="63" customWidth="1"/>
    <col min="6" max="16384" width="9.125" style="63"/>
  </cols>
  <sheetData>
    <row r="1" spans="1:10" ht="14.3" x14ac:dyDescent="0.25">
      <c r="A1" s="234" t="s">
        <v>367</v>
      </c>
      <c r="B1" s="234" t="s">
        <v>477</v>
      </c>
      <c r="C1" s="234"/>
      <c r="D1" s="234"/>
      <c r="E1" s="234"/>
      <c r="F1" s="234"/>
      <c r="G1" s="234"/>
      <c r="H1" s="234"/>
      <c r="I1" s="234"/>
      <c r="J1" s="234"/>
    </row>
    <row r="2" spans="1:10" ht="14.3" x14ac:dyDescent="0.25">
      <c r="A2" s="234"/>
      <c r="B2" s="234" t="s">
        <v>412</v>
      </c>
      <c r="C2" s="234"/>
      <c r="D2" s="234"/>
      <c r="E2" s="234"/>
      <c r="F2" s="234"/>
      <c r="G2" s="234"/>
      <c r="H2" s="234"/>
      <c r="I2" s="234"/>
      <c r="J2" s="234"/>
    </row>
    <row r="3" spans="1:10" ht="13.6" customHeight="1" x14ac:dyDescent="0.25">
      <c r="A3" s="555" t="s">
        <v>331</v>
      </c>
      <c r="B3" s="679"/>
      <c r="C3" s="639"/>
      <c r="D3" s="987" t="s">
        <v>956</v>
      </c>
      <c r="E3" s="987" t="s">
        <v>992</v>
      </c>
    </row>
    <row r="4" spans="1:10" ht="13.6" customHeight="1" x14ac:dyDescent="0.25">
      <c r="A4" s="632"/>
      <c r="B4" s="662"/>
      <c r="C4" s="693"/>
      <c r="D4" s="988"/>
      <c r="E4" s="988"/>
    </row>
    <row r="5" spans="1:10" ht="14.3" x14ac:dyDescent="0.25">
      <c r="A5" s="573" t="s">
        <v>449</v>
      </c>
      <c r="B5" s="679"/>
      <c r="C5" s="639"/>
      <c r="D5" s="854"/>
      <c r="E5" s="854"/>
    </row>
    <row r="6" spans="1:10" ht="14.3" x14ac:dyDescent="0.25">
      <c r="A6" s="564" t="s">
        <v>448</v>
      </c>
      <c r="B6" s="662"/>
      <c r="C6" s="634"/>
      <c r="D6" s="241">
        <v>600</v>
      </c>
      <c r="E6" s="241">
        <v>655</v>
      </c>
    </row>
    <row r="7" spans="1:10" ht="14.3" x14ac:dyDescent="0.25">
      <c r="A7" s="573" t="s">
        <v>5</v>
      </c>
      <c r="B7" s="679"/>
      <c r="C7" s="639"/>
      <c r="D7" s="169"/>
      <c r="E7" s="169"/>
    </row>
    <row r="8" spans="1:10" ht="14.3" x14ac:dyDescent="0.25">
      <c r="A8" s="567" t="s">
        <v>6</v>
      </c>
      <c r="B8" s="656"/>
      <c r="C8" s="693"/>
      <c r="D8" s="248">
        <v>1070</v>
      </c>
      <c r="E8" s="248">
        <v>1083</v>
      </c>
    </row>
    <row r="10" spans="1:10" ht="14.3" x14ac:dyDescent="0.25">
      <c r="A10" s="99" t="s">
        <v>662</v>
      </c>
      <c r="B10" s="99" t="s">
        <v>555</v>
      </c>
    </row>
    <row r="11" spans="1:10" ht="13.6" customHeight="1" x14ac:dyDescent="0.25">
      <c r="A11" s="555" t="s">
        <v>20</v>
      </c>
      <c r="B11" s="556"/>
      <c r="C11" s="557"/>
      <c r="D11" s="987" t="s">
        <v>956</v>
      </c>
      <c r="E11" s="987" t="s">
        <v>992</v>
      </c>
    </row>
    <row r="12" spans="1:10" ht="13.6" customHeight="1" x14ac:dyDescent="0.25">
      <c r="A12" s="558"/>
      <c r="B12" s="559"/>
      <c r="C12" s="560"/>
      <c r="D12" s="988"/>
      <c r="E12" s="988"/>
    </row>
    <row r="13" spans="1:10" ht="28.55" customHeight="1" x14ac:dyDescent="0.25">
      <c r="A13" s="984" t="s">
        <v>555</v>
      </c>
      <c r="B13" s="985"/>
      <c r="C13" s="986"/>
      <c r="D13" s="835">
        <v>55494</v>
      </c>
      <c r="E13" s="835">
        <v>55103</v>
      </c>
    </row>
    <row r="14" spans="1:10" ht="17.350000000000001" customHeight="1" x14ac:dyDescent="0.25">
      <c r="A14" s="561" t="s">
        <v>556</v>
      </c>
      <c r="B14" s="562"/>
      <c r="C14" s="563"/>
      <c r="D14" s="835">
        <v>44984</v>
      </c>
      <c r="E14" s="835">
        <v>44637</v>
      </c>
    </row>
    <row r="15" spans="1:10" ht="18" customHeight="1" x14ac:dyDescent="0.25">
      <c r="A15" s="564" t="s">
        <v>488</v>
      </c>
      <c r="B15" s="565"/>
      <c r="C15" s="566"/>
      <c r="D15" s="836"/>
      <c r="E15" s="836"/>
    </row>
    <row r="16" spans="1:10" x14ac:dyDescent="0.25">
      <c r="A16" s="567" t="s">
        <v>489</v>
      </c>
      <c r="B16" s="559"/>
      <c r="C16" s="560"/>
      <c r="D16" s="232">
        <v>38682</v>
      </c>
      <c r="E16" s="232">
        <v>38900</v>
      </c>
    </row>
    <row r="17" spans="1:6" ht="18" customHeight="1" x14ac:dyDescent="0.25">
      <c r="A17" s="568" t="s">
        <v>892</v>
      </c>
      <c r="B17" s="569"/>
      <c r="C17" s="570"/>
      <c r="D17" s="132">
        <v>13271</v>
      </c>
      <c r="E17" s="132">
        <v>13890</v>
      </c>
    </row>
    <row r="18" spans="1:6" ht="27" customHeight="1" x14ac:dyDescent="0.25">
      <c r="A18" s="984" t="s">
        <v>893</v>
      </c>
      <c r="B18" s="985"/>
      <c r="C18" s="986"/>
      <c r="D18" s="132">
        <v>7577</v>
      </c>
      <c r="E18" s="132">
        <v>8277</v>
      </c>
    </row>
    <row r="19" spans="1:6" ht="27" customHeight="1" x14ac:dyDescent="0.25">
      <c r="A19" s="984" t="s">
        <v>894</v>
      </c>
      <c r="B19" s="985"/>
      <c r="C19" s="986"/>
      <c r="D19" s="132">
        <v>6235</v>
      </c>
      <c r="E19" s="132">
        <v>7055</v>
      </c>
    </row>
    <row r="20" spans="1:6" ht="12.75" customHeight="1" x14ac:dyDescent="0.25">
      <c r="A20" s="571"/>
      <c r="B20" s="571"/>
      <c r="C20" s="571"/>
      <c r="D20" s="172"/>
      <c r="E20" s="172"/>
    </row>
    <row r="21" spans="1:6" ht="14.95" customHeight="1" x14ac:dyDescent="0.25">
      <c r="A21" s="99" t="s">
        <v>554</v>
      </c>
      <c r="B21" s="99" t="s">
        <v>730</v>
      </c>
      <c r="F21" s="99"/>
    </row>
    <row r="22" spans="1:6" ht="14.95" customHeight="1" x14ac:dyDescent="0.25">
      <c r="A22" s="99"/>
      <c r="B22" s="99" t="s">
        <v>731</v>
      </c>
      <c r="F22" s="99"/>
    </row>
    <row r="23" spans="1:6" ht="14.3" x14ac:dyDescent="0.25">
      <c r="A23" s="99"/>
      <c r="B23" s="99" t="s">
        <v>732</v>
      </c>
      <c r="F23" s="99"/>
    </row>
    <row r="24" spans="1:6" ht="14.3" x14ac:dyDescent="0.25">
      <c r="A24" s="99"/>
      <c r="B24" s="99" t="s">
        <v>733</v>
      </c>
      <c r="F24" s="99"/>
    </row>
    <row r="25" spans="1:6" ht="14.3" x14ac:dyDescent="0.25">
      <c r="A25" s="555" t="s">
        <v>20</v>
      </c>
      <c r="B25" s="557"/>
      <c r="C25" s="979" t="s">
        <v>764</v>
      </c>
      <c r="D25" s="980"/>
      <c r="E25" s="981"/>
    </row>
    <row r="26" spans="1:6" ht="17.149999999999999" customHeight="1" x14ac:dyDescent="0.25">
      <c r="A26" s="564"/>
      <c r="B26" s="566"/>
      <c r="C26" s="979" t="s">
        <v>381</v>
      </c>
      <c r="D26" s="981"/>
      <c r="E26" s="696" t="s">
        <v>390</v>
      </c>
    </row>
    <row r="27" spans="1:6" ht="17.149999999999999" customHeight="1" x14ac:dyDescent="0.25">
      <c r="A27" s="564"/>
      <c r="B27" s="566"/>
      <c r="C27" s="582" t="s">
        <v>391</v>
      </c>
      <c r="D27" s="890" t="s">
        <v>392</v>
      </c>
      <c r="E27" s="697" t="s">
        <v>1004</v>
      </c>
    </row>
    <row r="28" spans="1:6" x14ac:dyDescent="0.25">
      <c r="A28" s="564"/>
      <c r="B28" s="566"/>
      <c r="C28" s="593" t="s">
        <v>393</v>
      </c>
      <c r="D28" s="891" t="s">
        <v>394</v>
      </c>
      <c r="E28" s="603"/>
    </row>
    <row r="29" spans="1:6" x14ac:dyDescent="0.25">
      <c r="A29" s="567"/>
      <c r="B29" s="560"/>
      <c r="C29" s="802"/>
      <c r="D29" s="583" t="s">
        <v>393</v>
      </c>
      <c r="E29" s="609"/>
    </row>
    <row r="30" spans="1:6" ht="18" customHeight="1" thickBot="1" x14ac:dyDescent="0.35">
      <c r="A30" s="698" t="s">
        <v>31</v>
      </c>
      <c r="B30" s="575"/>
      <c r="C30" s="249">
        <v>17</v>
      </c>
      <c r="D30" s="250">
        <v>20</v>
      </c>
      <c r="E30" s="250">
        <v>150</v>
      </c>
    </row>
    <row r="31" spans="1:6" ht="23.95" customHeight="1" thickTop="1" thickBot="1" x14ac:dyDescent="0.35">
      <c r="A31" s="251" t="s">
        <v>395</v>
      </c>
      <c r="B31" s="252"/>
      <c r="C31" s="253">
        <v>4</v>
      </c>
      <c r="D31" s="254">
        <v>7</v>
      </c>
      <c r="E31" s="254">
        <v>40</v>
      </c>
    </row>
    <row r="32" spans="1:6" ht="23.95" customHeight="1" thickTop="1" x14ac:dyDescent="0.3">
      <c r="A32" s="564" t="s">
        <v>396</v>
      </c>
      <c r="B32" s="565"/>
      <c r="C32" s="255">
        <v>0</v>
      </c>
      <c r="D32" s="256">
        <v>0</v>
      </c>
      <c r="E32" s="256">
        <v>1</v>
      </c>
    </row>
    <row r="33" spans="1:5" ht="23.95" customHeight="1" thickBot="1" x14ac:dyDescent="0.35">
      <c r="A33" s="561" t="s">
        <v>397</v>
      </c>
      <c r="B33" s="556"/>
      <c r="C33" s="257">
        <v>4</v>
      </c>
      <c r="D33" s="258">
        <v>7</v>
      </c>
      <c r="E33" s="258">
        <v>39</v>
      </c>
    </row>
    <row r="34" spans="1:5" ht="23.95" customHeight="1" thickTop="1" thickBot="1" x14ac:dyDescent="0.35">
      <c r="A34" s="251" t="s">
        <v>324</v>
      </c>
      <c r="B34" s="259"/>
      <c r="C34" s="253">
        <v>13</v>
      </c>
      <c r="D34" s="254">
        <v>13</v>
      </c>
      <c r="E34" s="254">
        <v>110</v>
      </c>
    </row>
    <row r="35" spans="1:5" ht="23.95" customHeight="1" thickTop="1" x14ac:dyDescent="0.3">
      <c r="A35" s="564" t="s">
        <v>396</v>
      </c>
      <c r="B35" s="565"/>
      <c r="C35" s="255">
        <v>0</v>
      </c>
      <c r="D35" s="256">
        <v>0</v>
      </c>
      <c r="E35" s="260">
        <v>2</v>
      </c>
    </row>
    <row r="36" spans="1:5" ht="23.95" customHeight="1" x14ac:dyDescent="0.3">
      <c r="A36" s="561" t="s">
        <v>397</v>
      </c>
      <c r="B36" s="562"/>
      <c r="C36" s="261">
        <v>13</v>
      </c>
      <c r="D36" s="262">
        <v>13</v>
      </c>
      <c r="E36" s="262">
        <v>108</v>
      </c>
    </row>
    <row r="37" spans="1:5" ht="14.95" customHeight="1" x14ac:dyDescent="0.25"/>
    <row r="38" spans="1:5" ht="14.3" x14ac:dyDescent="0.25">
      <c r="A38" s="99" t="s">
        <v>635</v>
      </c>
      <c r="B38" s="99" t="s">
        <v>1005</v>
      </c>
    </row>
    <row r="39" spans="1:5" ht="23.95" customHeight="1" x14ac:dyDescent="0.3">
      <c r="A39" s="694" t="s">
        <v>20</v>
      </c>
      <c r="B39" s="557"/>
      <c r="C39" s="695" t="s">
        <v>31</v>
      </c>
      <c r="D39" s="582" t="s">
        <v>398</v>
      </c>
      <c r="E39" s="873" t="s">
        <v>399</v>
      </c>
    </row>
    <row r="40" spans="1:5" ht="20.25" customHeight="1" x14ac:dyDescent="0.3">
      <c r="A40" s="699" t="s">
        <v>31</v>
      </c>
      <c r="B40" s="623"/>
      <c r="C40" s="263">
        <f>C41+C42</f>
        <v>509</v>
      </c>
      <c r="D40" s="264">
        <f>D41+D42</f>
        <v>490</v>
      </c>
      <c r="E40" s="264">
        <f>E41+E42</f>
        <v>19</v>
      </c>
    </row>
    <row r="41" spans="1:5" ht="23.95" customHeight="1" x14ac:dyDescent="0.3">
      <c r="A41" s="700" t="s">
        <v>396</v>
      </c>
      <c r="B41" s="559"/>
      <c r="C41" s="265">
        <f>D41+E41</f>
        <v>15</v>
      </c>
      <c r="D41" s="260">
        <v>15</v>
      </c>
      <c r="E41" s="260">
        <v>0</v>
      </c>
    </row>
    <row r="42" spans="1:5" ht="23.95" customHeight="1" x14ac:dyDescent="0.3">
      <c r="A42" s="701" t="s">
        <v>397</v>
      </c>
      <c r="B42" s="562"/>
      <c r="C42" s="263">
        <f>D42+E42</f>
        <v>494</v>
      </c>
      <c r="D42" s="262">
        <v>475</v>
      </c>
      <c r="E42" s="262">
        <v>19</v>
      </c>
    </row>
    <row r="43" spans="1:5" ht="12.75" customHeight="1" x14ac:dyDescent="0.25">
      <c r="A43" s="63" t="s">
        <v>631</v>
      </c>
      <c r="B43" s="84"/>
      <c r="C43" s="84"/>
      <c r="D43" s="84"/>
      <c r="E43" s="84"/>
    </row>
    <row r="44" spans="1:5" ht="12.75" customHeight="1" x14ac:dyDescent="0.25">
      <c r="A44" s="63" t="s">
        <v>632</v>
      </c>
    </row>
  </sheetData>
  <mergeCells count="9">
    <mergeCell ref="C25:E25"/>
    <mergeCell ref="C26:D26"/>
    <mergeCell ref="A13:C13"/>
    <mergeCell ref="D3:D4"/>
    <mergeCell ref="E3:E4"/>
    <mergeCell ref="D11:D12"/>
    <mergeCell ref="E11:E12"/>
    <mergeCell ref="A18:C18"/>
    <mergeCell ref="A19:C19"/>
  </mergeCells>
  <phoneticPr fontId="2" type="noConversion"/>
  <printOptions horizontalCentered="1"/>
  <pageMargins left="0.57999999999999996" right="0.52" top="0.51181102362204722" bottom="0.27559055118110237" header="0.31496062992125984" footer="0.15748031496062992"/>
  <pageSetup paperSize="9" orientation="portrait" r:id="rId1"/>
  <headerFooter alignWithMargins="0">
    <oddHeader>&amp;C23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J44"/>
  <sheetViews>
    <sheetView zoomScaleNormal="100" workbookViewId="0">
      <selection activeCell="N39" sqref="N39"/>
    </sheetView>
  </sheetViews>
  <sheetFormatPr defaultColWidth="9.125" defaultRowHeight="13.6" x14ac:dyDescent="0.25"/>
  <cols>
    <col min="1" max="1" width="9.125" style="63"/>
    <col min="2" max="2" width="9.875" style="63" customWidth="1"/>
    <col min="3" max="4" width="12.75" style="63" customWidth="1"/>
    <col min="5" max="5" width="9.75" style="63" customWidth="1"/>
    <col min="6" max="6" width="12.75" style="63" customWidth="1"/>
    <col min="7" max="7" width="13.125" style="63" customWidth="1"/>
    <col min="8" max="8" width="11.125" style="63" customWidth="1"/>
    <col min="9" max="10" width="12.75" style="63" customWidth="1"/>
    <col min="11" max="16384" width="9.125" style="63"/>
  </cols>
  <sheetData>
    <row r="2" spans="1:10" ht="14.3" x14ac:dyDescent="0.25">
      <c r="A2" s="99" t="s">
        <v>663</v>
      </c>
      <c r="B2" s="99" t="s">
        <v>725</v>
      </c>
      <c r="I2" s="99"/>
    </row>
    <row r="3" spans="1:10" ht="14.3" x14ac:dyDescent="0.25">
      <c r="B3" s="99" t="s">
        <v>726</v>
      </c>
      <c r="I3" s="99"/>
    </row>
    <row r="4" spans="1:10" ht="14.3" x14ac:dyDescent="0.25">
      <c r="B4" s="99" t="s">
        <v>727</v>
      </c>
      <c r="I4" s="99"/>
    </row>
    <row r="5" spans="1:10" ht="14.3" x14ac:dyDescent="0.25">
      <c r="B5" s="99" t="s">
        <v>728</v>
      </c>
      <c r="I5" s="99"/>
    </row>
    <row r="6" spans="1:10" ht="14.3" x14ac:dyDescent="0.25">
      <c r="B6" s="99" t="s">
        <v>729</v>
      </c>
    </row>
    <row r="7" spans="1:10" ht="14.3" x14ac:dyDescent="0.25">
      <c r="J7" s="99"/>
    </row>
    <row r="8" spans="1:10" ht="14.3" x14ac:dyDescent="0.25">
      <c r="A8" s="702" t="s">
        <v>27</v>
      </c>
      <c r="B8" s="557"/>
      <c r="C8" s="679" t="s">
        <v>450</v>
      </c>
      <c r="D8" s="556"/>
      <c r="E8" s="696" t="s">
        <v>21</v>
      </c>
      <c r="F8" s="556" t="s">
        <v>400</v>
      </c>
      <c r="G8" s="556"/>
      <c r="H8" s="696" t="s">
        <v>21</v>
      </c>
      <c r="J8" s="99"/>
    </row>
    <row r="9" spans="1:10" ht="14.3" x14ac:dyDescent="0.25">
      <c r="A9" s="581"/>
      <c r="B9" s="566"/>
      <c r="C9" s="565"/>
      <c r="D9" s="565"/>
      <c r="E9" s="603"/>
      <c r="F9" s="565" t="s">
        <v>403</v>
      </c>
      <c r="G9" s="565"/>
      <c r="H9" s="603"/>
      <c r="J9" s="99"/>
    </row>
    <row r="10" spans="1:10" ht="17.149999999999999" customHeight="1" x14ac:dyDescent="0.25">
      <c r="A10" s="564"/>
      <c r="B10" s="566"/>
      <c r="C10" s="653" t="s">
        <v>402</v>
      </c>
      <c r="D10" s="562"/>
      <c r="E10" s="603"/>
      <c r="F10" s="653" t="s">
        <v>401</v>
      </c>
      <c r="G10" s="562"/>
      <c r="H10" s="603"/>
      <c r="J10" s="99"/>
    </row>
    <row r="11" spans="1:10" ht="17.149999999999999" customHeight="1" x14ac:dyDescent="0.25">
      <c r="A11" s="564"/>
      <c r="B11" s="566"/>
      <c r="C11" s="848">
        <v>44530</v>
      </c>
      <c r="D11" s="848">
        <v>44561</v>
      </c>
      <c r="E11" s="603"/>
      <c r="F11" s="848">
        <v>44530</v>
      </c>
      <c r="G11" s="848">
        <v>44561</v>
      </c>
      <c r="H11" s="603"/>
      <c r="J11" s="99"/>
    </row>
    <row r="12" spans="1:10" ht="18" customHeight="1" x14ac:dyDescent="0.3">
      <c r="A12" s="703" t="s">
        <v>31</v>
      </c>
      <c r="B12" s="704"/>
      <c r="C12" s="154">
        <v>153</v>
      </c>
      <c r="D12" s="154">
        <f>D13+D14+D15+D16+D17+D18+D19+D20+D21+D22+D23+D24+D25+D26+D27</f>
        <v>150</v>
      </c>
      <c r="E12" s="154">
        <f>D12-C12</f>
        <v>-3</v>
      </c>
      <c r="F12" s="159">
        <v>507</v>
      </c>
      <c r="G12" s="159">
        <f>G13+G14+G15+G16+G17+G18+G19+G20+G21+G22+G23+G24+G25+G26+G27</f>
        <v>509</v>
      </c>
      <c r="H12" s="154">
        <f>G12-F12</f>
        <v>2</v>
      </c>
    </row>
    <row r="13" spans="1:10" ht="18" customHeight="1" x14ac:dyDescent="0.3">
      <c r="A13" s="705" t="s">
        <v>32</v>
      </c>
      <c r="B13" s="638"/>
      <c r="C13" s="95">
        <v>2</v>
      </c>
      <c r="D13" s="95">
        <v>1</v>
      </c>
      <c r="E13" s="266">
        <f t="shared" ref="E13:E27" si="0">D13-C13</f>
        <v>-1</v>
      </c>
      <c r="F13" s="95">
        <v>31</v>
      </c>
      <c r="G13" s="95">
        <v>29</v>
      </c>
      <c r="H13" s="266">
        <f t="shared" ref="H13:H27" si="1">G13-F13</f>
        <v>-2</v>
      </c>
    </row>
    <row r="14" spans="1:10" ht="18" customHeight="1" x14ac:dyDescent="0.3">
      <c r="A14" s="706" t="s">
        <v>33</v>
      </c>
      <c r="B14" s="638"/>
      <c r="C14" s="95">
        <v>16</v>
      </c>
      <c r="D14" s="95">
        <v>18</v>
      </c>
      <c r="E14" s="266">
        <f t="shared" si="0"/>
        <v>2</v>
      </c>
      <c r="F14" s="95">
        <v>47</v>
      </c>
      <c r="G14" s="95">
        <v>49</v>
      </c>
      <c r="H14" s="266">
        <f t="shared" si="1"/>
        <v>2</v>
      </c>
    </row>
    <row r="15" spans="1:10" ht="18" customHeight="1" x14ac:dyDescent="0.3">
      <c r="A15" s="705" t="s">
        <v>34</v>
      </c>
      <c r="B15" s="638"/>
      <c r="C15" s="95">
        <v>11</v>
      </c>
      <c r="D15" s="95">
        <v>10</v>
      </c>
      <c r="E15" s="266">
        <f t="shared" si="0"/>
        <v>-1</v>
      </c>
      <c r="F15" s="95">
        <v>39</v>
      </c>
      <c r="G15" s="95">
        <v>40</v>
      </c>
      <c r="H15" s="266">
        <f t="shared" si="1"/>
        <v>1</v>
      </c>
    </row>
    <row r="16" spans="1:10" ht="18" customHeight="1" x14ac:dyDescent="0.3">
      <c r="A16" s="705" t="s">
        <v>35</v>
      </c>
      <c r="B16" s="638"/>
      <c r="C16" s="95">
        <v>13</v>
      </c>
      <c r="D16" s="95">
        <v>14</v>
      </c>
      <c r="E16" s="266">
        <f t="shared" si="0"/>
        <v>1</v>
      </c>
      <c r="F16" s="95">
        <v>25</v>
      </c>
      <c r="G16" s="95">
        <v>26</v>
      </c>
      <c r="H16" s="266">
        <f t="shared" si="1"/>
        <v>1</v>
      </c>
    </row>
    <row r="17" spans="1:10" ht="18" customHeight="1" x14ac:dyDescent="0.3">
      <c r="A17" s="705" t="s">
        <v>36</v>
      </c>
      <c r="B17" s="638"/>
      <c r="C17" s="95">
        <v>0</v>
      </c>
      <c r="D17" s="95">
        <v>0</v>
      </c>
      <c r="E17" s="266">
        <f t="shared" si="0"/>
        <v>0</v>
      </c>
      <c r="F17" s="95">
        <v>33</v>
      </c>
      <c r="G17" s="95">
        <v>34</v>
      </c>
      <c r="H17" s="266">
        <f t="shared" si="1"/>
        <v>1</v>
      </c>
    </row>
    <row r="18" spans="1:10" ht="18" customHeight="1" x14ac:dyDescent="0.3">
      <c r="A18" s="705" t="s">
        <v>37</v>
      </c>
      <c r="B18" s="638"/>
      <c r="C18" s="95">
        <v>18</v>
      </c>
      <c r="D18" s="95">
        <v>16</v>
      </c>
      <c r="E18" s="266">
        <f t="shared" si="0"/>
        <v>-2</v>
      </c>
      <c r="F18" s="95">
        <v>26</v>
      </c>
      <c r="G18" s="95">
        <v>27</v>
      </c>
      <c r="H18" s="266">
        <f t="shared" si="1"/>
        <v>1</v>
      </c>
    </row>
    <row r="19" spans="1:10" ht="18" customHeight="1" x14ac:dyDescent="0.3">
      <c r="A19" s="705" t="s">
        <v>38</v>
      </c>
      <c r="B19" s="638"/>
      <c r="C19" s="95">
        <v>8</v>
      </c>
      <c r="D19" s="95">
        <v>7</v>
      </c>
      <c r="E19" s="266">
        <f t="shared" si="0"/>
        <v>-1</v>
      </c>
      <c r="F19" s="95">
        <v>16</v>
      </c>
      <c r="G19" s="95">
        <v>16</v>
      </c>
      <c r="H19" s="266">
        <f t="shared" si="1"/>
        <v>0</v>
      </c>
    </row>
    <row r="20" spans="1:10" ht="18" customHeight="1" x14ac:dyDescent="0.3">
      <c r="A20" s="705" t="s">
        <v>39</v>
      </c>
      <c r="B20" s="638"/>
      <c r="C20" s="95">
        <v>9</v>
      </c>
      <c r="D20" s="95">
        <v>7</v>
      </c>
      <c r="E20" s="266">
        <f t="shared" si="0"/>
        <v>-2</v>
      </c>
      <c r="F20" s="95">
        <v>18</v>
      </c>
      <c r="G20" s="95">
        <v>20</v>
      </c>
      <c r="H20" s="266">
        <f t="shared" si="1"/>
        <v>2</v>
      </c>
    </row>
    <row r="21" spans="1:10" ht="18" customHeight="1" x14ac:dyDescent="0.3">
      <c r="A21" s="705" t="s">
        <v>40</v>
      </c>
      <c r="B21" s="638"/>
      <c r="C21" s="95">
        <v>6</v>
      </c>
      <c r="D21" s="95">
        <v>6</v>
      </c>
      <c r="E21" s="266">
        <f t="shared" si="0"/>
        <v>0</v>
      </c>
      <c r="F21" s="95">
        <v>44</v>
      </c>
      <c r="G21" s="95">
        <v>44</v>
      </c>
      <c r="H21" s="266">
        <f t="shared" si="1"/>
        <v>0</v>
      </c>
    </row>
    <row r="22" spans="1:10" ht="18" customHeight="1" x14ac:dyDescent="0.3">
      <c r="A22" s="705" t="s">
        <v>41</v>
      </c>
      <c r="B22" s="638"/>
      <c r="C22" s="95">
        <v>2</v>
      </c>
      <c r="D22" s="95">
        <v>2</v>
      </c>
      <c r="E22" s="266">
        <f t="shared" si="0"/>
        <v>0</v>
      </c>
      <c r="F22" s="95">
        <v>50</v>
      </c>
      <c r="G22" s="95">
        <v>51</v>
      </c>
      <c r="H22" s="266">
        <f t="shared" si="1"/>
        <v>1</v>
      </c>
    </row>
    <row r="23" spans="1:10" ht="18" customHeight="1" x14ac:dyDescent="0.3">
      <c r="A23" s="705" t="s">
        <v>42</v>
      </c>
      <c r="B23" s="638"/>
      <c r="C23" s="95">
        <v>12</v>
      </c>
      <c r="D23" s="95">
        <v>11</v>
      </c>
      <c r="E23" s="266">
        <f t="shared" si="0"/>
        <v>-1</v>
      </c>
      <c r="F23" s="95">
        <v>50</v>
      </c>
      <c r="G23" s="95">
        <v>48</v>
      </c>
      <c r="H23" s="266">
        <f t="shared" si="1"/>
        <v>-2</v>
      </c>
    </row>
    <row r="24" spans="1:10" ht="18" customHeight="1" x14ac:dyDescent="0.3">
      <c r="A24" s="705" t="s">
        <v>43</v>
      </c>
      <c r="B24" s="638"/>
      <c r="C24" s="95">
        <v>0</v>
      </c>
      <c r="D24" s="95">
        <v>0</v>
      </c>
      <c r="E24" s="266">
        <f t="shared" si="0"/>
        <v>0</v>
      </c>
      <c r="F24" s="95">
        <v>18</v>
      </c>
      <c r="G24" s="95">
        <v>19</v>
      </c>
      <c r="H24" s="266">
        <f t="shared" si="1"/>
        <v>1</v>
      </c>
    </row>
    <row r="25" spans="1:10" ht="18" customHeight="1" x14ac:dyDescent="0.3">
      <c r="A25" s="705" t="s">
        <v>44</v>
      </c>
      <c r="B25" s="638"/>
      <c r="C25" s="95">
        <v>15</v>
      </c>
      <c r="D25" s="95">
        <v>14</v>
      </c>
      <c r="E25" s="266">
        <f t="shared" si="0"/>
        <v>-1</v>
      </c>
      <c r="F25" s="95">
        <v>22</v>
      </c>
      <c r="G25" s="95">
        <v>22</v>
      </c>
      <c r="H25" s="266">
        <f t="shared" si="1"/>
        <v>0</v>
      </c>
    </row>
    <row r="26" spans="1:10" ht="18" customHeight="1" x14ac:dyDescent="0.3">
      <c r="A26" s="706" t="s">
        <v>45</v>
      </c>
      <c r="B26" s="638"/>
      <c r="C26" s="95">
        <v>15</v>
      </c>
      <c r="D26" s="95">
        <v>18</v>
      </c>
      <c r="E26" s="266">
        <f t="shared" si="0"/>
        <v>3</v>
      </c>
      <c r="F26" s="95">
        <v>35</v>
      </c>
      <c r="G26" s="95">
        <v>31</v>
      </c>
      <c r="H26" s="266">
        <f t="shared" si="1"/>
        <v>-4</v>
      </c>
    </row>
    <row r="27" spans="1:10" ht="18" customHeight="1" x14ac:dyDescent="0.3">
      <c r="A27" s="700" t="s">
        <v>46</v>
      </c>
      <c r="B27" s="707"/>
      <c r="C27" s="98">
        <v>26</v>
      </c>
      <c r="D27" s="98">
        <v>26</v>
      </c>
      <c r="E27" s="267">
        <f t="shared" si="0"/>
        <v>0</v>
      </c>
      <c r="F27" s="98">
        <v>53</v>
      </c>
      <c r="G27" s="98">
        <v>53</v>
      </c>
      <c r="H27" s="267">
        <f t="shared" si="1"/>
        <v>0</v>
      </c>
    </row>
    <row r="28" spans="1:10" x14ac:dyDescent="0.25">
      <c r="A28" s="120"/>
    </row>
    <row r="29" spans="1:10" ht="14.3" x14ac:dyDescent="0.25">
      <c r="A29" s="172" t="s">
        <v>664</v>
      </c>
      <c r="B29" s="99" t="s">
        <v>636</v>
      </c>
    </row>
    <row r="30" spans="1:10" ht="14.3" x14ac:dyDescent="0.25">
      <c r="B30" s="99" t="s">
        <v>1006</v>
      </c>
    </row>
    <row r="32" spans="1:10" ht="24.8" customHeight="1" x14ac:dyDescent="0.25">
      <c r="A32" s="708" t="s">
        <v>20</v>
      </c>
      <c r="B32" s="709"/>
      <c r="C32" s="710"/>
      <c r="D32" s="711" t="s">
        <v>31</v>
      </c>
      <c r="E32" s="933" t="s">
        <v>637</v>
      </c>
      <c r="F32" s="995"/>
      <c r="G32" s="934"/>
      <c r="H32" s="996" t="s">
        <v>638</v>
      </c>
      <c r="I32" s="996"/>
      <c r="J32" s="997"/>
    </row>
    <row r="33" spans="1:10" ht="26.35" customHeight="1" x14ac:dyDescent="0.25">
      <c r="A33" s="712"/>
      <c r="B33" s="713"/>
      <c r="C33" s="624"/>
      <c r="D33" s="714"/>
      <c r="E33" s="711" t="s">
        <v>28</v>
      </c>
      <c r="F33" s="875" t="s">
        <v>314</v>
      </c>
      <c r="G33" s="875" t="s">
        <v>321</v>
      </c>
      <c r="H33" s="711" t="s">
        <v>28</v>
      </c>
      <c r="I33" s="875" t="s">
        <v>314</v>
      </c>
      <c r="J33" s="875" t="s">
        <v>321</v>
      </c>
    </row>
    <row r="34" spans="1:10" ht="26.35" customHeight="1" x14ac:dyDescent="0.25">
      <c r="A34" s="268" t="s">
        <v>31</v>
      </c>
      <c r="B34" s="269"/>
      <c r="C34" s="270"/>
      <c r="D34" s="271">
        <f>E34+H34</f>
        <v>3824</v>
      </c>
      <c r="E34" s="271">
        <f t="shared" ref="E34:E43" si="2">F34+G34</f>
        <v>3715</v>
      </c>
      <c r="F34" s="271">
        <f>F35+F38+F41</f>
        <v>112</v>
      </c>
      <c r="G34" s="271">
        <f>G35+G38+G41</f>
        <v>3603</v>
      </c>
      <c r="H34" s="271">
        <f>I34+J34</f>
        <v>109</v>
      </c>
      <c r="I34" s="271">
        <f>I35+I38+I41</f>
        <v>11</v>
      </c>
      <c r="J34" s="271">
        <f>J35+J38+J41</f>
        <v>98</v>
      </c>
    </row>
    <row r="35" spans="1:10" ht="23.95" customHeight="1" x14ac:dyDescent="0.25">
      <c r="A35" s="998" t="s">
        <v>24</v>
      </c>
      <c r="B35" s="715" t="s">
        <v>28</v>
      </c>
      <c r="C35" s="557"/>
      <c r="D35" s="717">
        <f>E35+H35</f>
        <v>1066</v>
      </c>
      <c r="E35" s="717">
        <f t="shared" si="2"/>
        <v>1014</v>
      </c>
      <c r="F35" s="717">
        <f>F36+F37</f>
        <v>41</v>
      </c>
      <c r="G35" s="717">
        <f>G36+G37</f>
        <v>973</v>
      </c>
      <c r="H35" s="717">
        <f>I35+J35</f>
        <v>52</v>
      </c>
      <c r="I35" s="717">
        <f>I36+I37</f>
        <v>5</v>
      </c>
      <c r="J35" s="717">
        <f>J36+J37</f>
        <v>47</v>
      </c>
    </row>
    <row r="36" spans="1:10" ht="26.35" customHeight="1" x14ac:dyDescent="0.25">
      <c r="A36" s="989"/>
      <c r="B36" s="991" t="s">
        <v>639</v>
      </c>
      <c r="C36" s="992"/>
      <c r="D36" s="272">
        <f t="shared" ref="D36:D43" si="3">E36+H36</f>
        <v>2</v>
      </c>
      <c r="E36" s="148">
        <f t="shared" si="2"/>
        <v>2</v>
      </c>
      <c r="F36" s="132">
        <v>0</v>
      </c>
      <c r="G36" s="132">
        <v>2</v>
      </c>
      <c r="H36" s="148">
        <f t="shared" ref="H36:H43" si="4">I36+J36</f>
        <v>0</v>
      </c>
      <c r="I36" s="132">
        <v>0</v>
      </c>
      <c r="J36" s="132">
        <v>0</v>
      </c>
    </row>
    <row r="37" spans="1:10" ht="25.5" customHeight="1" x14ac:dyDescent="0.25">
      <c r="A37" s="989"/>
      <c r="B37" s="993" t="s">
        <v>640</v>
      </c>
      <c r="C37" s="994"/>
      <c r="D37" s="272">
        <f t="shared" si="3"/>
        <v>1064</v>
      </c>
      <c r="E37" s="148">
        <f t="shared" si="2"/>
        <v>1012</v>
      </c>
      <c r="F37" s="132">
        <v>41</v>
      </c>
      <c r="G37" s="132">
        <v>971</v>
      </c>
      <c r="H37" s="148">
        <f t="shared" si="4"/>
        <v>52</v>
      </c>
      <c r="I37" s="132">
        <v>5</v>
      </c>
      <c r="J37" s="132">
        <v>47</v>
      </c>
    </row>
    <row r="38" spans="1:10" ht="23.3" customHeight="1" x14ac:dyDescent="0.25">
      <c r="A38" s="999" t="s">
        <v>25</v>
      </c>
      <c r="B38" s="715" t="s">
        <v>28</v>
      </c>
      <c r="C38" s="557"/>
      <c r="D38" s="717">
        <f t="shared" si="3"/>
        <v>2758</v>
      </c>
      <c r="E38" s="717">
        <f t="shared" si="2"/>
        <v>2701</v>
      </c>
      <c r="F38" s="717">
        <f>F39+F40</f>
        <v>71</v>
      </c>
      <c r="G38" s="717">
        <f>G39+G40</f>
        <v>2630</v>
      </c>
      <c r="H38" s="717">
        <f t="shared" si="4"/>
        <v>57</v>
      </c>
      <c r="I38" s="717">
        <f>I39+I40</f>
        <v>6</v>
      </c>
      <c r="J38" s="717">
        <f>J39+J40</f>
        <v>51</v>
      </c>
    </row>
    <row r="39" spans="1:10" ht="25.5" customHeight="1" x14ac:dyDescent="0.25">
      <c r="A39" s="1000"/>
      <c r="B39" s="991" t="s">
        <v>639</v>
      </c>
      <c r="C39" s="992"/>
      <c r="D39" s="272">
        <f t="shared" si="3"/>
        <v>13</v>
      </c>
      <c r="E39" s="148">
        <f t="shared" si="2"/>
        <v>13</v>
      </c>
      <c r="F39" s="132">
        <v>0</v>
      </c>
      <c r="G39" s="132">
        <v>13</v>
      </c>
      <c r="H39" s="148">
        <f t="shared" si="4"/>
        <v>0</v>
      </c>
      <c r="I39" s="132">
        <v>0</v>
      </c>
      <c r="J39" s="132">
        <v>0</v>
      </c>
    </row>
    <row r="40" spans="1:10" ht="25.5" customHeight="1" x14ac:dyDescent="0.25">
      <c r="A40" s="1001"/>
      <c r="B40" s="993" t="s">
        <v>640</v>
      </c>
      <c r="C40" s="994"/>
      <c r="D40" s="272">
        <f t="shared" si="3"/>
        <v>2745</v>
      </c>
      <c r="E40" s="148">
        <f t="shared" si="2"/>
        <v>2688</v>
      </c>
      <c r="F40" s="132">
        <v>71</v>
      </c>
      <c r="G40" s="132">
        <v>2617</v>
      </c>
      <c r="H40" s="148">
        <f t="shared" si="4"/>
        <v>57</v>
      </c>
      <c r="I40" s="132">
        <v>6</v>
      </c>
      <c r="J40" s="132">
        <v>51</v>
      </c>
    </row>
    <row r="41" spans="1:10" ht="23.3" customHeight="1" x14ac:dyDescent="0.25">
      <c r="A41" s="989" t="s">
        <v>26</v>
      </c>
      <c r="B41" s="716" t="s">
        <v>28</v>
      </c>
      <c r="C41" s="566"/>
      <c r="D41" s="717">
        <f t="shared" si="3"/>
        <v>0</v>
      </c>
      <c r="E41" s="717">
        <f t="shared" si="2"/>
        <v>0</v>
      </c>
      <c r="F41" s="717">
        <f>F42+F43</f>
        <v>0</v>
      </c>
      <c r="G41" s="717">
        <f>G42+G43</f>
        <v>0</v>
      </c>
      <c r="H41" s="717">
        <f t="shared" si="4"/>
        <v>0</v>
      </c>
      <c r="I41" s="717">
        <f>I42+I43</f>
        <v>0</v>
      </c>
      <c r="J41" s="717">
        <f>J42+J43</f>
        <v>0</v>
      </c>
    </row>
    <row r="42" spans="1:10" ht="25.5" customHeight="1" x14ac:dyDescent="0.25">
      <c r="A42" s="989"/>
      <c r="B42" s="991" t="s">
        <v>639</v>
      </c>
      <c r="C42" s="992"/>
      <c r="D42" s="272">
        <f t="shared" si="3"/>
        <v>0</v>
      </c>
      <c r="E42" s="148">
        <f t="shared" si="2"/>
        <v>0</v>
      </c>
      <c r="F42" s="132">
        <v>0</v>
      </c>
      <c r="G42" s="132">
        <v>0</v>
      </c>
      <c r="H42" s="148">
        <f t="shared" si="4"/>
        <v>0</v>
      </c>
      <c r="I42" s="132">
        <v>0</v>
      </c>
      <c r="J42" s="132">
        <v>0</v>
      </c>
    </row>
    <row r="43" spans="1:10" ht="25.5" customHeight="1" x14ac:dyDescent="0.25">
      <c r="A43" s="990"/>
      <c r="B43" s="993" t="s">
        <v>640</v>
      </c>
      <c r="C43" s="994"/>
      <c r="D43" s="273">
        <f t="shared" si="3"/>
        <v>0</v>
      </c>
      <c r="E43" s="132">
        <f t="shared" si="2"/>
        <v>0</v>
      </c>
      <c r="F43" s="98">
        <v>0</v>
      </c>
      <c r="G43" s="98">
        <v>0</v>
      </c>
      <c r="H43" s="132">
        <f t="shared" si="4"/>
        <v>0</v>
      </c>
      <c r="I43" s="98">
        <v>0</v>
      </c>
      <c r="J43" s="98">
        <v>0</v>
      </c>
    </row>
    <row r="44" spans="1:10" x14ac:dyDescent="0.25">
      <c r="A44" s="247" t="s">
        <v>641</v>
      </c>
    </row>
  </sheetData>
  <mergeCells count="11">
    <mergeCell ref="A41:A43"/>
    <mergeCell ref="B42:C42"/>
    <mergeCell ref="B43:C43"/>
    <mergeCell ref="E32:G32"/>
    <mergeCell ref="H32:J32"/>
    <mergeCell ref="A35:A37"/>
    <mergeCell ref="B36:C36"/>
    <mergeCell ref="B37:C37"/>
    <mergeCell ref="A38:A40"/>
    <mergeCell ref="B39:C39"/>
    <mergeCell ref="B40:C40"/>
  </mergeCells>
  <phoneticPr fontId="2" type="noConversion"/>
  <printOptions horizontalCentered="1"/>
  <pageMargins left="0.51181102362204722" right="0.27559055118110237" top="0.70866141732283472" bottom="0.98425196850393704" header="0.39370078740157483" footer="0.51181102362204722"/>
  <pageSetup paperSize="9" scale="83" orientation="portrait" r:id="rId1"/>
  <headerFooter alignWithMargins="0">
    <oddHeader>&amp;C24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I60"/>
  <sheetViews>
    <sheetView topLeftCell="A34" zoomScaleNormal="100" workbookViewId="0">
      <selection activeCell="J48" sqref="J48"/>
    </sheetView>
  </sheetViews>
  <sheetFormatPr defaultColWidth="9.125" defaultRowHeight="13.6" x14ac:dyDescent="0.25"/>
  <cols>
    <col min="1" max="1" width="10.75" style="63" customWidth="1"/>
    <col min="2" max="2" width="11" style="63" customWidth="1"/>
    <col min="3" max="3" width="9.75" style="63" customWidth="1"/>
    <col min="4" max="4" width="9.125" style="63"/>
    <col min="5" max="5" width="11.375" style="63" customWidth="1"/>
    <col min="6" max="6" width="11.75" style="63" customWidth="1"/>
    <col min="7" max="7" width="10.625" style="63" customWidth="1"/>
    <col min="8" max="8" width="10.25" style="63" customWidth="1"/>
    <col min="9" max="9" width="9.375" style="63" customWidth="1"/>
    <col min="10" max="10" width="9.625" style="63" customWidth="1"/>
    <col min="11" max="16384" width="9.125" style="63"/>
  </cols>
  <sheetData>
    <row r="1" spans="1:9" ht="15.65" x14ac:dyDescent="0.25">
      <c r="A1" s="102" t="s">
        <v>871</v>
      </c>
    </row>
    <row r="2" spans="1:9" ht="15.8" customHeight="1" x14ac:dyDescent="0.25"/>
    <row r="3" spans="1:9" x14ac:dyDescent="0.25">
      <c r="A3" s="573" t="s">
        <v>214</v>
      </c>
      <c r="B3" s="556"/>
      <c r="C3" s="556"/>
      <c r="D3" s="556"/>
      <c r="E3" s="556"/>
      <c r="F3" s="556"/>
      <c r="G3" s="588" t="s">
        <v>741</v>
      </c>
      <c r="H3" s="562"/>
      <c r="I3" s="873" t="s">
        <v>215</v>
      </c>
    </row>
    <row r="4" spans="1:9" x14ac:dyDescent="0.25">
      <c r="A4" s="567"/>
      <c r="B4" s="559"/>
      <c r="C4" s="559"/>
      <c r="D4" s="559"/>
      <c r="E4" s="559"/>
      <c r="F4" s="559"/>
      <c r="G4" s="843">
        <v>44530</v>
      </c>
      <c r="H4" s="843">
        <v>44561</v>
      </c>
      <c r="I4" s="609"/>
    </row>
    <row r="5" spans="1:9" x14ac:dyDescent="0.25">
      <c r="A5" s="564" t="s">
        <v>22</v>
      </c>
      <c r="B5" s="565"/>
      <c r="C5" s="565"/>
      <c r="D5" s="565"/>
      <c r="E5" s="565"/>
      <c r="F5" s="565"/>
      <c r="G5" s="574">
        <v>17882</v>
      </c>
      <c r="H5" s="864">
        <f>SUM(H7:H16)</f>
        <v>18211</v>
      </c>
      <c r="I5" s="725">
        <f t="shared" ref="I5:I14" si="0">+H5-G5</f>
        <v>329</v>
      </c>
    </row>
    <row r="6" spans="1:9" x14ac:dyDescent="0.25">
      <c r="A6" s="567"/>
      <c r="B6" s="559" t="s">
        <v>780</v>
      </c>
      <c r="C6" s="559"/>
      <c r="D6" s="559"/>
      <c r="E6" s="559"/>
      <c r="F6" s="559"/>
      <c r="G6" s="584">
        <v>14</v>
      </c>
      <c r="H6" s="584">
        <v>9</v>
      </c>
      <c r="I6" s="585">
        <f t="shared" si="0"/>
        <v>-5</v>
      </c>
    </row>
    <row r="7" spans="1:9" x14ac:dyDescent="0.25">
      <c r="A7" s="581" t="s">
        <v>872</v>
      </c>
      <c r="B7" s="565"/>
      <c r="C7" s="565"/>
      <c r="D7" s="565"/>
      <c r="E7" s="565"/>
      <c r="F7" s="565"/>
      <c r="G7" s="94">
        <v>866</v>
      </c>
      <c r="H7" s="94">
        <v>836</v>
      </c>
      <c r="I7" s="95">
        <f t="shared" si="0"/>
        <v>-30</v>
      </c>
    </row>
    <row r="8" spans="1:9" x14ac:dyDescent="0.25">
      <c r="A8" s="581" t="s">
        <v>362</v>
      </c>
      <c r="B8" s="565"/>
      <c r="C8" s="565"/>
      <c r="D8" s="565"/>
      <c r="E8" s="565"/>
      <c r="F8" s="565"/>
      <c r="G8" s="94">
        <v>0</v>
      </c>
      <c r="H8" s="94">
        <v>0</v>
      </c>
      <c r="I8" s="95">
        <f t="shared" si="0"/>
        <v>0</v>
      </c>
    </row>
    <row r="9" spans="1:9" x14ac:dyDescent="0.25">
      <c r="A9" s="581" t="s">
        <v>873</v>
      </c>
      <c r="B9" s="565"/>
      <c r="C9" s="565"/>
      <c r="D9" s="565"/>
      <c r="E9" s="565"/>
      <c r="F9" s="565"/>
      <c r="G9" s="94">
        <v>479</v>
      </c>
      <c r="H9" s="94">
        <v>456</v>
      </c>
      <c r="I9" s="95">
        <f t="shared" si="0"/>
        <v>-23</v>
      </c>
    </row>
    <row r="10" spans="1:9" x14ac:dyDescent="0.25">
      <c r="A10" s="581" t="s">
        <v>216</v>
      </c>
      <c r="B10" s="565"/>
      <c r="C10" s="565"/>
      <c r="D10" s="565"/>
      <c r="E10" s="565"/>
      <c r="F10" s="565"/>
      <c r="G10" s="94">
        <v>0</v>
      </c>
      <c r="H10" s="94">
        <v>0</v>
      </c>
      <c r="I10" s="95">
        <f t="shared" si="0"/>
        <v>0</v>
      </c>
    </row>
    <row r="11" spans="1:9" x14ac:dyDescent="0.25">
      <c r="A11" s="581" t="s">
        <v>482</v>
      </c>
      <c r="B11" s="565"/>
      <c r="C11" s="565"/>
      <c r="D11" s="565"/>
      <c r="E11" s="565"/>
      <c r="F11" s="565"/>
      <c r="G11" s="94">
        <v>8504</v>
      </c>
      <c r="H11" s="94">
        <v>8639</v>
      </c>
      <c r="I11" s="95">
        <f t="shared" si="0"/>
        <v>135</v>
      </c>
    </row>
    <row r="12" spans="1:9" x14ac:dyDescent="0.25">
      <c r="A12" s="581" t="s">
        <v>492</v>
      </c>
      <c r="B12" s="565"/>
      <c r="C12" s="565"/>
      <c r="D12" s="565"/>
      <c r="E12" s="565"/>
      <c r="F12" s="565"/>
      <c r="G12" s="274">
        <v>0</v>
      </c>
      <c r="H12" s="274">
        <v>0</v>
      </c>
      <c r="I12" s="274">
        <f t="shared" si="0"/>
        <v>0</v>
      </c>
    </row>
    <row r="13" spans="1:9" x14ac:dyDescent="0.25">
      <c r="A13" s="581" t="s">
        <v>493</v>
      </c>
      <c r="B13" s="565"/>
      <c r="C13" s="565"/>
      <c r="D13" s="565"/>
      <c r="E13" s="565"/>
      <c r="F13" s="565"/>
      <c r="G13" s="274">
        <v>319</v>
      </c>
      <c r="H13" s="274">
        <v>356</v>
      </c>
      <c r="I13" s="274">
        <f t="shared" si="0"/>
        <v>37</v>
      </c>
    </row>
    <row r="14" spans="1:9" x14ac:dyDescent="0.25">
      <c r="A14" s="581" t="s">
        <v>494</v>
      </c>
      <c r="B14" s="565"/>
      <c r="C14" s="565"/>
      <c r="D14" s="565"/>
      <c r="E14" s="565"/>
      <c r="F14" s="565"/>
      <c r="G14" s="274">
        <v>0</v>
      </c>
      <c r="H14" s="274">
        <v>0</v>
      </c>
      <c r="I14" s="274">
        <f t="shared" si="0"/>
        <v>0</v>
      </c>
    </row>
    <row r="15" spans="1:9" x14ac:dyDescent="0.25">
      <c r="A15" s="581" t="s">
        <v>495</v>
      </c>
      <c r="B15" s="719"/>
      <c r="C15" s="719"/>
      <c r="D15" s="719"/>
      <c r="E15" s="719"/>
      <c r="F15" s="720"/>
      <c r="G15" s="94"/>
      <c r="H15" s="94"/>
      <c r="I15" s="95"/>
    </row>
    <row r="16" spans="1:9" ht="14.3" thickBot="1" x14ac:dyDescent="0.3">
      <c r="A16" s="721" t="s">
        <v>496</v>
      </c>
      <c r="B16" s="722"/>
      <c r="C16" s="722"/>
      <c r="D16" s="722"/>
      <c r="E16" s="722"/>
      <c r="F16" s="722"/>
      <c r="G16" s="275">
        <v>7714</v>
      </c>
      <c r="H16" s="275">
        <v>7924</v>
      </c>
      <c r="I16" s="276">
        <f>+H16-G16</f>
        <v>210</v>
      </c>
    </row>
    <row r="17" spans="1:9" ht="14.3" thickTop="1" x14ac:dyDescent="0.25">
      <c r="A17" s="723" t="s">
        <v>495</v>
      </c>
      <c r="B17" s="565"/>
      <c r="C17" s="565"/>
      <c r="D17" s="565"/>
      <c r="E17" s="565"/>
      <c r="F17" s="565"/>
      <c r="G17" s="94"/>
      <c r="H17" s="94"/>
      <c r="I17" s="95"/>
    </row>
    <row r="18" spans="1:9" x14ac:dyDescent="0.25">
      <c r="A18" s="724" t="s">
        <v>765</v>
      </c>
      <c r="B18" s="559"/>
      <c r="C18" s="559"/>
      <c r="D18" s="559"/>
      <c r="E18" s="559"/>
      <c r="F18" s="559"/>
      <c r="G18" s="97">
        <v>4677</v>
      </c>
      <c r="H18" s="97">
        <v>4745</v>
      </c>
      <c r="I18" s="98">
        <f>+H18-G18</f>
        <v>68</v>
      </c>
    </row>
    <row r="19" spans="1:9" x14ac:dyDescent="0.25">
      <c r="A19" s="277"/>
    </row>
    <row r="20" spans="1:9" x14ac:dyDescent="0.25">
      <c r="A20" s="278"/>
      <c r="B20" s="120"/>
      <c r="C20" s="120"/>
      <c r="D20" s="120"/>
      <c r="E20" s="120"/>
      <c r="F20" s="120"/>
      <c r="G20" s="84"/>
      <c r="H20" s="84"/>
      <c r="I20" s="84"/>
    </row>
    <row r="21" spans="1:9" ht="15.65" x14ac:dyDescent="0.25">
      <c r="A21" s="102" t="s">
        <v>874</v>
      </c>
    </row>
    <row r="23" spans="1:9" x14ac:dyDescent="0.25">
      <c r="A23" s="573" t="s">
        <v>20</v>
      </c>
      <c r="B23" s="556"/>
      <c r="C23" s="556"/>
      <c r="D23" s="556"/>
      <c r="E23" s="556"/>
      <c r="F23" s="556"/>
      <c r="G23" s="588" t="s">
        <v>741</v>
      </c>
      <c r="H23" s="562"/>
      <c r="I23" s="873" t="s">
        <v>215</v>
      </c>
    </row>
    <row r="24" spans="1:9" x14ac:dyDescent="0.25">
      <c r="A24" s="567"/>
      <c r="B24" s="559"/>
      <c r="C24" s="559"/>
      <c r="D24" s="559"/>
      <c r="E24" s="559"/>
      <c r="F24" s="559"/>
      <c r="G24" s="843">
        <v>44530</v>
      </c>
      <c r="H24" s="843">
        <v>44561</v>
      </c>
      <c r="I24" s="609"/>
    </row>
    <row r="25" spans="1:9" x14ac:dyDescent="0.25">
      <c r="A25" s="567" t="s">
        <v>217</v>
      </c>
      <c r="B25" s="559"/>
      <c r="C25" s="559"/>
      <c r="D25" s="559"/>
      <c r="E25" s="559"/>
      <c r="F25" s="559"/>
      <c r="G25" s="584">
        <v>44926</v>
      </c>
      <c r="H25" s="865">
        <f>SUM(H26:H40)</f>
        <v>45177</v>
      </c>
      <c r="I25" s="585">
        <f>+H25-G25</f>
        <v>251</v>
      </c>
    </row>
    <row r="26" spans="1:9" x14ac:dyDescent="0.25">
      <c r="A26" s="564"/>
      <c r="B26" s="565"/>
      <c r="C26" s="630" t="s">
        <v>312</v>
      </c>
      <c r="D26" s="565"/>
      <c r="E26" s="565"/>
      <c r="F26" s="565"/>
      <c r="G26" s="93">
        <v>199</v>
      </c>
      <c r="H26" s="93">
        <v>203</v>
      </c>
      <c r="I26" s="266">
        <f>+H26-G26</f>
        <v>4</v>
      </c>
    </row>
    <row r="27" spans="1:9" x14ac:dyDescent="0.25">
      <c r="A27" s="564" t="s">
        <v>218</v>
      </c>
      <c r="B27" s="565"/>
      <c r="C27" s="630" t="s">
        <v>674</v>
      </c>
      <c r="D27" s="565"/>
      <c r="E27" s="565"/>
      <c r="F27" s="565"/>
      <c r="G27" s="93">
        <v>117</v>
      </c>
      <c r="H27" s="93">
        <v>98</v>
      </c>
      <c r="I27" s="266">
        <f>+H27-G27</f>
        <v>-19</v>
      </c>
    </row>
    <row r="28" spans="1:9" x14ac:dyDescent="0.25">
      <c r="A28" s="564" t="s">
        <v>346</v>
      </c>
      <c r="B28" s="565"/>
      <c r="C28" s="630" t="s">
        <v>313</v>
      </c>
      <c r="D28" s="565"/>
      <c r="E28" s="565"/>
      <c r="F28" s="565"/>
      <c r="G28" s="279"/>
      <c r="H28" s="279"/>
      <c r="I28" s="279"/>
    </row>
    <row r="29" spans="1:9" x14ac:dyDescent="0.25">
      <c r="A29" s="564"/>
      <c r="B29" s="565"/>
      <c r="C29" s="1002" t="s">
        <v>498</v>
      </c>
      <c r="D29" s="1003"/>
      <c r="E29" s="1003"/>
      <c r="F29" s="1004"/>
      <c r="G29" s="279"/>
      <c r="H29" s="279"/>
      <c r="I29" s="279"/>
    </row>
    <row r="30" spans="1:9" x14ac:dyDescent="0.25">
      <c r="A30" s="564"/>
      <c r="B30" s="565"/>
      <c r="C30" s="1005" t="s">
        <v>499</v>
      </c>
      <c r="D30" s="1006"/>
      <c r="E30" s="1006"/>
      <c r="F30" s="1007"/>
      <c r="G30" s="279">
        <v>12188</v>
      </c>
      <c r="H30" s="279">
        <v>12276</v>
      </c>
      <c r="I30" s="266">
        <f>+H30-G30</f>
        <v>88</v>
      </c>
    </row>
    <row r="31" spans="1:9" x14ac:dyDescent="0.25">
      <c r="A31" s="564"/>
      <c r="B31" s="565"/>
      <c r="C31" s="1005" t="s">
        <v>497</v>
      </c>
      <c r="D31" s="1006"/>
      <c r="E31" s="1006"/>
      <c r="F31" s="1007"/>
      <c r="G31" s="279">
        <v>5243</v>
      </c>
      <c r="H31" s="279">
        <v>5159</v>
      </c>
      <c r="I31" s="266">
        <f t="shared" ref="I31:I41" si="1">+H31-G31</f>
        <v>-84</v>
      </c>
    </row>
    <row r="32" spans="1:9" ht="12.75" customHeight="1" x14ac:dyDescent="0.25">
      <c r="A32" s="564"/>
      <c r="B32" s="565"/>
      <c r="C32" s="1008" t="s">
        <v>781</v>
      </c>
      <c r="D32" s="1009"/>
      <c r="E32" s="1009"/>
      <c r="F32" s="1010"/>
      <c r="G32" s="280"/>
      <c r="H32" s="280"/>
      <c r="I32" s="266"/>
    </row>
    <row r="33" spans="1:9" ht="12.75" customHeight="1" x14ac:dyDescent="0.25">
      <c r="A33" s="564"/>
      <c r="B33" s="565"/>
      <c r="C33" s="1011" t="s">
        <v>742</v>
      </c>
      <c r="D33" s="1012"/>
      <c r="E33" s="1012"/>
      <c r="F33" s="1013"/>
      <c r="G33" s="280">
        <v>85</v>
      </c>
      <c r="H33" s="280">
        <v>85</v>
      </c>
      <c r="I33" s="266">
        <f t="shared" si="1"/>
        <v>0</v>
      </c>
    </row>
    <row r="34" spans="1:9" ht="12.75" customHeight="1" x14ac:dyDescent="0.25">
      <c r="A34" s="564"/>
      <c r="B34" s="565"/>
      <c r="C34" s="1008" t="s">
        <v>743</v>
      </c>
      <c r="D34" s="1009"/>
      <c r="E34" s="1009"/>
      <c r="F34" s="1010"/>
      <c r="G34" s="280"/>
      <c r="H34" s="280"/>
      <c r="I34" s="266"/>
    </row>
    <row r="35" spans="1:9" ht="12.75" customHeight="1" x14ac:dyDescent="0.25">
      <c r="A35" s="567"/>
      <c r="B35" s="559"/>
      <c r="C35" s="1014" t="s">
        <v>744</v>
      </c>
      <c r="D35" s="1015"/>
      <c r="E35" s="1015"/>
      <c r="F35" s="1016"/>
      <c r="G35" s="281">
        <v>59</v>
      </c>
      <c r="H35" s="281">
        <v>64</v>
      </c>
      <c r="I35" s="267">
        <f t="shared" si="1"/>
        <v>5</v>
      </c>
    </row>
    <row r="36" spans="1:9" x14ac:dyDescent="0.25">
      <c r="A36" s="564"/>
      <c r="B36" s="565"/>
      <c r="C36" s="581" t="s">
        <v>219</v>
      </c>
      <c r="D36" s="565"/>
      <c r="E36" s="565"/>
      <c r="F36" s="565"/>
      <c r="G36" s="94">
        <v>49</v>
      </c>
      <c r="H36" s="94">
        <v>48</v>
      </c>
      <c r="I36" s="95">
        <f t="shared" si="1"/>
        <v>-1</v>
      </c>
    </row>
    <row r="37" spans="1:9" x14ac:dyDescent="0.25">
      <c r="A37" s="564" t="s">
        <v>220</v>
      </c>
      <c r="B37" s="565"/>
      <c r="C37" s="581" t="s">
        <v>221</v>
      </c>
      <c r="D37" s="565"/>
      <c r="E37" s="565"/>
      <c r="F37" s="565"/>
      <c r="G37" s="94">
        <v>990</v>
      </c>
      <c r="H37" s="94">
        <v>1009</v>
      </c>
      <c r="I37" s="95">
        <f t="shared" si="1"/>
        <v>19</v>
      </c>
    </row>
    <row r="38" spans="1:9" x14ac:dyDescent="0.25">
      <c r="A38" s="564" t="s">
        <v>222</v>
      </c>
      <c r="B38" s="565"/>
      <c r="C38" s="581" t="s">
        <v>223</v>
      </c>
      <c r="D38" s="565"/>
      <c r="E38" s="565"/>
      <c r="F38" s="565"/>
      <c r="G38" s="94">
        <v>3797</v>
      </c>
      <c r="H38" s="94">
        <v>3832</v>
      </c>
      <c r="I38" s="95">
        <f t="shared" si="1"/>
        <v>35</v>
      </c>
    </row>
    <row r="39" spans="1:9" x14ac:dyDescent="0.25">
      <c r="A39" s="564"/>
      <c r="B39" s="565"/>
      <c r="C39" s="581" t="s">
        <v>224</v>
      </c>
      <c r="D39" s="565"/>
      <c r="E39" s="565"/>
      <c r="F39" s="565"/>
      <c r="G39" s="94">
        <v>5380</v>
      </c>
      <c r="H39" s="94">
        <v>5504</v>
      </c>
      <c r="I39" s="95">
        <f t="shared" si="1"/>
        <v>124</v>
      </c>
    </row>
    <row r="40" spans="1:9" x14ac:dyDescent="0.25">
      <c r="A40" s="567"/>
      <c r="B40" s="559"/>
      <c r="C40" s="718" t="s">
        <v>225</v>
      </c>
      <c r="D40" s="559"/>
      <c r="E40" s="559"/>
      <c r="F40" s="559"/>
      <c r="G40" s="97">
        <v>16819</v>
      </c>
      <c r="H40" s="97">
        <v>16899</v>
      </c>
      <c r="I40" s="98">
        <f t="shared" si="1"/>
        <v>80</v>
      </c>
    </row>
    <row r="41" spans="1:9" ht="19.55" customHeight="1" x14ac:dyDescent="0.25">
      <c r="A41" s="611" t="s">
        <v>745</v>
      </c>
      <c r="B41" s="623"/>
      <c r="C41" s="623"/>
      <c r="D41" s="623"/>
      <c r="E41" s="623"/>
      <c r="F41" s="623"/>
      <c r="G41" s="154">
        <v>41139</v>
      </c>
      <c r="H41" s="154">
        <v>41591</v>
      </c>
      <c r="I41" s="267">
        <f t="shared" si="1"/>
        <v>452</v>
      </c>
    </row>
    <row r="42" spans="1:9" x14ac:dyDescent="0.25">
      <c r="A42" s="120"/>
      <c r="B42" s="120"/>
      <c r="C42" s="282"/>
      <c r="D42" s="120"/>
      <c r="E42" s="120"/>
      <c r="F42" s="120"/>
      <c r="G42" s="84"/>
      <c r="H42" s="84"/>
      <c r="I42" s="84"/>
    </row>
    <row r="43" spans="1:9" x14ac:dyDescent="0.25">
      <c r="A43" s="102" t="s">
        <v>388</v>
      </c>
    </row>
    <row r="44" spans="1:9" x14ac:dyDescent="0.25">
      <c r="A44" s="103" t="s">
        <v>389</v>
      </c>
    </row>
    <row r="45" spans="1:9" x14ac:dyDescent="0.25">
      <c r="A45" s="63" t="s">
        <v>722</v>
      </c>
    </row>
    <row r="46" spans="1:9" x14ac:dyDescent="0.25">
      <c r="A46" s="63" t="s">
        <v>721</v>
      </c>
    </row>
    <row r="47" spans="1:9" x14ac:dyDescent="0.25">
      <c r="A47" s="63" t="s">
        <v>226</v>
      </c>
    </row>
    <row r="48" spans="1:9" x14ac:dyDescent="0.25">
      <c r="A48" s="102" t="s">
        <v>386</v>
      </c>
    </row>
    <row r="49" spans="1:8" x14ac:dyDescent="0.25">
      <c r="A49" s="103" t="s">
        <v>746</v>
      </c>
    </row>
    <row r="50" spans="1:8" x14ac:dyDescent="0.25">
      <c r="A50" s="103" t="s">
        <v>747</v>
      </c>
    </row>
    <row r="51" spans="1:8" x14ac:dyDescent="0.25">
      <c r="A51" s="102"/>
    </row>
    <row r="52" spans="1:8" x14ac:dyDescent="0.25">
      <c r="A52" s="283" t="s">
        <v>665</v>
      </c>
      <c r="B52" s="144" t="s">
        <v>1007</v>
      </c>
    </row>
    <row r="54" spans="1:8" x14ac:dyDescent="0.25">
      <c r="A54" s="573" t="s">
        <v>227</v>
      </c>
      <c r="B54" s="556"/>
      <c r="C54" s="556"/>
      <c r="D54" s="905" t="s">
        <v>228</v>
      </c>
      <c r="E54" s="906"/>
      <c r="F54" s="582" t="s">
        <v>49</v>
      </c>
      <c r="G54" s="582" t="s">
        <v>229</v>
      </c>
      <c r="H54" s="873" t="s">
        <v>230</v>
      </c>
    </row>
    <row r="55" spans="1:8" x14ac:dyDescent="0.25">
      <c r="A55" s="564"/>
      <c r="B55" s="565"/>
      <c r="C55" s="565"/>
      <c r="D55" s="593" t="s">
        <v>31</v>
      </c>
      <c r="E55" s="673" t="s">
        <v>231</v>
      </c>
      <c r="F55" s="593" t="s">
        <v>232</v>
      </c>
      <c r="G55" s="593" t="s">
        <v>232</v>
      </c>
      <c r="H55" s="874" t="s">
        <v>233</v>
      </c>
    </row>
    <row r="56" spans="1:8" x14ac:dyDescent="0.25">
      <c r="A56" s="564"/>
      <c r="B56" s="565"/>
      <c r="C56" s="565"/>
      <c r="D56" s="593"/>
      <c r="E56" s="593" t="s">
        <v>234</v>
      </c>
      <c r="F56" s="593"/>
      <c r="G56" s="593" t="s">
        <v>235</v>
      </c>
      <c r="H56" s="874" t="s">
        <v>236</v>
      </c>
    </row>
    <row r="57" spans="1:8" x14ac:dyDescent="0.25">
      <c r="A57" s="567"/>
      <c r="B57" s="559"/>
      <c r="C57" s="559"/>
      <c r="D57" s="802"/>
      <c r="E57" s="802" t="s">
        <v>237</v>
      </c>
      <c r="F57" s="802"/>
      <c r="G57" s="802"/>
      <c r="H57" s="583" t="s">
        <v>235</v>
      </c>
    </row>
    <row r="58" spans="1:8" ht="25" customHeight="1" x14ac:dyDescent="0.25">
      <c r="A58" s="561" t="s">
        <v>238</v>
      </c>
      <c r="B58" s="562"/>
      <c r="C58" s="562"/>
      <c r="D58" s="284">
        <v>10888</v>
      </c>
      <c r="E58" s="284">
        <v>6456</v>
      </c>
      <c r="F58" s="284">
        <v>6425</v>
      </c>
      <c r="G58" s="285">
        <v>1584370.74</v>
      </c>
      <c r="H58" s="286">
        <f>G58*1/F58</f>
        <v>246.59466770428014</v>
      </c>
    </row>
    <row r="60" spans="1:8" ht="15.65" x14ac:dyDescent="0.25">
      <c r="A60" s="219" t="s">
        <v>875</v>
      </c>
    </row>
  </sheetData>
  <mergeCells count="8">
    <mergeCell ref="C29:F29"/>
    <mergeCell ref="C31:F31"/>
    <mergeCell ref="C30:F30"/>
    <mergeCell ref="D54:E54"/>
    <mergeCell ref="C32:F32"/>
    <mergeCell ref="C33:F33"/>
    <mergeCell ref="C34:F34"/>
    <mergeCell ref="C35:F35"/>
  </mergeCells>
  <phoneticPr fontId="2" type="noConversion"/>
  <printOptions horizontalCentered="1"/>
  <pageMargins left="0.51" right="0.23622047244094491" top="0.31496062992125984" bottom="0.23622047244094491" header="0.19685039370078741" footer="0.15748031496062992"/>
  <pageSetup paperSize="9" scale="96" orientation="portrait" r:id="rId1"/>
  <headerFooter alignWithMargins="0">
    <oddHeader>&amp;C25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53"/>
  <sheetViews>
    <sheetView zoomScaleNormal="100" workbookViewId="0">
      <selection activeCell="K12" sqref="K12"/>
    </sheetView>
  </sheetViews>
  <sheetFormatPr defaultColWidth="9.125" defaultRowHeight="13.6" x14ac:dyDescent="0.25"/>
  <cols>
    <col min="1" max="2" width="9.125" style="63"/>
    <col min="3" max="3" width="10.75" style="63" customWidth="1"/>
    <col min="4" max="7" width="11.75" style="63" customWidth="1"/>
    <col min="8" max="8" width="10.75" style="63" customWidth="1"/>
    <col min="9" max="9" width="9.75" style="63" customWidth="1"/>
    <col min="10" max="16384" width="9.125" style="63"/>
  </cols>
  <sheetData>
    <row r="1" spans="1:9" ht="14.3" x14ac:dyDescent="0.25">
      <c r="A1" s="71" t="s">
        <v>552</v>
      </c>
      <c r="B1" s="71" t="s">
        <v>239</v>
      </c>
      <c r="C1" s="99"/>
      <c r="D1" s="99"/>
      <c r="E1" s="99"/>
      <c r="F1" s="99"/>
      <c r="G1" s="99"/>
      <c r="H1" s="99"/>
      <c r="I1" s="99"/>
    </row>
    <row r="2" spans="1:9" ht="16.3" x14ac:dyDescent="0.25">
      <c r="A2" s="99"/>
      <c r="B2" s="287" t="s">
        <v>1008</v>
      </c>
      <c r="C2" s="99"/>
      <c r="D2" s="99"/>
      <c r="E2" s="99"/>
      <c r="F2" s="99"/>
      <c r="G2" s="99"/>
      <c r="H2" s="99"/>
      <c r="I2" s="99"/>
    </row>
    <row r="3" spans="1:9" ht="17.350000000000001" customHeight="1" x14ac:dyDescent="0.25">
      <c r="A3" s="84"/>
      <c r="B3" s="84"/>
      <c r="C3" s="84"/>
      <c r="D3" s="84"/>
      <c r="E3" s="84"/>
      <c r="F3" s="84"/>
      <c r="G3" s="84"/>
      <c r="H3" s="84"/>
      <c r="I3" s="84"/>
    </row>
    <row r="4" spans="1:9" ht="15.8" customHeight="1" x14ac:dyDescent="0.25">
      <c r="A4" s="579" t="s">
        <v>27</v>
      </c>
      <c r="B4" s="556"/>
      <c r="C4" s="582" t="s">
        <v>25</v>
      </c>
      <c r="D4" s="588" t="s">
        <v>404</v>
      </c>
      <c r="E4" s="726"/>
      <c r="F4" s="562"/>
      <c r="G4" s="562"/>
      <c r="H4" s="576" t="s">
        <v>240</v>
      </c>
      <c r="I4" s="873" t="s">
        <v>241</v>
      </c>
    </row>
    <row r="5" spans="1:9" ht="15.8" customHeight="1" x14ac:dyDescent="0.25">
      <c r="A5" s="564"/>
      <c r="B5" s="565"/>
      <c r="C5" s="593" t="s">
        <v>242</v>
      </c>
      <c r="D5" s="867" t="s">
        <v>405</v>
      </c>
      <c r="E5" s="868"/>
      <c r="F5" s="727" t="s">
        <v>406</v>
      </c>
      <c r="G5" s="559"/>
      <c r="H5" s="593" t="s">
        <v>243</v>
      </c>
      <c r="I5" s="874" t="s">
        <v>244</v>
      </c>
    </row>
    <row r="6" spans="1:9" x14ac:dyDescent="0.25">
      <c r="A6" s="564"/>
      <c r="B6" s="565"/>
      <c r="C6" s="593" t="s">
        <v>245</v>
      </c>
      <c r="D6" s="593" t="s">
        <v>407</v>
      </c>
      <c r="E6" s="593" t="s">
        <v>408</v>
      </c>
      <c r="F6" s="593" t="s">
        <v>245</v>
      </c>
      <c r="G6" s="593" t="s">
        <v>231</v>
      </c>
      <c r="H6" s="593" t="s">
        <v>246</v>
      </c>
      <c r="I6" s="874"/>
    </row>
    <row r="7" spans="1:9" x14ac:dyDescent="0.25">
      <c r="A7" s="567"/>
      <c r="B7" s="559"/>
      <c r="C7" s="567"/>
      <c r="D7" s="802"/>
      <c r="E7" s="802"/>
      <c r="F7" s="802"/>
      <c r="G7" s="802" t="s">
        <v>247</v>
      </c>
      <c r="H7" s="802" t="s">
        <v>409</v>
      </c>
      <c r="I7" s="728" t="s">
        <v>410</v>
      </c>
    </row>
    <row r="8" spans="1:9" ht="13.6" customHeight="1" x14ac:dyDescent="0.25">
      <c r="A8" s="567">
        <v>1</v>
      </c>
      <c r="B8" s="559"/>
      <c r="C8" s="802">
        <v>2</v>
      </c>
      <c r="D8" s="802">
        <v>3</v>
      </c>
      <c r="E8" s="802">
        <v>4</v>
      </c>
      <c r="F8" s="802">
        <v>5</v>
      </c>
      <c r="G8" s="802">
        <v>6</v>
      </c>
      <c r="H8" s="802">
        <v>7</v>
      </c>
      <c r="I8" s="729">
        <v>8</v>
      </c>
    </row>
    <row r="9" spans="1:9" ht="17.350000000000001" customHeight="1" x14ac:dyDescent="0.25">
      <c r="A9" s="567" t="s">
        <v>31</v>
      </c>
      <c r="B9" s="559"/>
      <c r="C9" s="567">
        <f>SUM(C10:C24)</f>
        <v>63379</v>
      </c>
      <c r="D9" s="567">
        <f>SUM(D10:D24)</f>
        <v>18202</v>
      </c>
      <c r="E9" s="567">
        <f t="shared" ref="E9:G9" si="0">SUM(E10:E24)</f>
        <v>17885</v>
      </c>
      <c r="F9" s="567">
        <f t="shared" si="0"/>
        <v>27292</v>
      </c>
      <c r="G9" s="567">
        <f t="shared" si="0"/>
        <v>5504</v>
      </c>
      <c r="H9" s="730">
        <f>(D9+E9)/C9</f>
        <v>0.56938418088010223</v>
      </c>
      <c r="I9" s="731">
        <f>G9/C9</f>
        <v>8.684264504015525E-2</v>
      </c>
    </row>
    <row r="10" spans="1:9" ht="13.6" customHeight="1" x14ac:dyDescent="0.25">
      <c r="A10" s="564" t="s">
        <v>32</v>
      </c>
      <c r="B10" s="565"/>
      <c r="C10" s="85">
        <f>D10+E10+F10</f>
        <v>3019</v>
      </c>
      <c r="D10" s="94">
        <v>1018</v>
      </c>
      <c r="E10" s="94">
        <v>979</v>
      </c>
      <c r="F10" s="94">
        <v>1022</v>
      </c>
      <c r="G10" s="94">
        <v>180</v>
      </c>
      <c r="H10" s="288">
        <f t="shared" ref="H10:H24" si="1">(D10+E10)/C10</f>
        <v>0.66147731036767143</v>
      </c>
      <c r="I10" s="289">
        <f t="shared" ref="I10:I24" si="2">G10/C10</f>
        <v>5.9622391520370986E-2</v>
      </c>
    </row>
    <row r="11" spans="1:9" ht="13.6" customHeight="1" x14ac:dyDescent="0.25">
      <c r="A11" s="564" t="s">
        <v>33</v>
      </c>
      <c r="B11" s="565"/>
      <c r="C11" s="85">
        <f t="shared" ref="C11:C24" si="3">D11+E11+F11</f>
        <v>5472</v>
      </c>
      <c r="D11" s="94">
        <v>1775</v>
      </c>
      <c r="E11" s="94">
        <v>1582</v>
      </c>
      <c r="F11" s="94">
        <v>2115</v>
      </c>
      <c r="G11" s="94">
        <v>174</v>
      </c>
      <c r="H11" s="288">
        <f t="shared" si="1"/>
        <v>0.61348684210526316</v>
      </c>
      <c r="I11" s="289">
        <f t="shared" si="2"/>
        <v>3.1798245614035089E-2</v>
      </c>
    </row>
    <row r="12" spans="1:9" ht="13.6" customHeight="1" x14ac:dyDescent="0.25">
      <c r="A12" s="564" t="s">
        <v>34</v>
      </c>
      <c r="B12" s="565"/>
      <c r="C12" s="85">
        <f t="shared" si="3"/>
        <v>3875</v>
      </c>
      <c r="D12" s="94">
        <v>1046</v>
      </c>
      <c r="E12" s="94">
        <v>1229</v>
      </c>
      <c r="F12" s="94">
        <v>1600</v>
      </c>
      <c r="G12" s="94">
        <v>238</v>
      </c>
      <c r="H12" s="288">
        <f>(D12+E12)/C12</f>
        <v>0.58709677419354833</v>
      </c>
      <c r="I12" s="289">
        <f t="shared" si="2"/>
        <v>6.141935483870968E-2</v>
      </c>
    </row>
    <row r="13" spans="1:9" ht="13.6" customHeight="1" x14ac:dyDescent="0.25">
      <c r="A13" s="581" t="s">
        <v>35</v>
      </c>
      <c r="B13" s="565"/>
      <c r="C13" s="85">
        <f t="shared" si="3"/>
        <v>5966</v>
      </c>
      <c r="D13" s="94">
        <v>1443</v>
      </c>
      <c r="E13" s="94">
        <v>1945</v>
      </c>
      <c r="F13" s="94">
        <v>2578</v>
      </c>
      <c r="G13" s="94">
        <v>162</v>
      </c>
      <c r="H13" s="288">
        <f t="shared" si="1"/>
        <v>0.56788467985249746</v>
      </c>
      <c r="I13" s="289">
        <f t="shared" si="2"/>
        <v>2.7153871940998994E-2</v>
      </c>
    </row>
    <row r="14" spans="1:9" ht="13.6" customHeight="1" x14ac:dyDescent="0.25">
      <c r="A14" s="564" t="s">
        <v>36</v>
      </c>
      <c r="B14" s="565"/>
      <c r="C14" s="85">
        <f t="shared" si="3"/>
        <v>3224</v>
      </c>
      <c r="D14" s="94">
        <v>1218</v>
      </c>
      <c r="E14" s="94">
        <v>710</v>
      </c>
      <c r="F14" s="94">
        <v>1296</v>
      </c>
      <c r="G14" s="94">
        <v>324</v>
      </c>
      <c r="H14" s="288">
        <f>(D14+E14)/C14</f>
        <v>0.59801488833746896</v>
      </c>
      <c r="I14" s="289">
        <f t="shared" si="2"/>
        <v>0.10049627791563276</v>
      </c>
    </row>
    <row r="15" spans="1:9" ht="13.6" customHeight="1" x14ac:dyDescent="0.25">
      <c r="A15" s="564" t="s">
        <v>37</v>
      </c>
      <c r="B15" s="565"/>
      <c r="C15" s="85">
        <f t="shared" si="3"/>
        <v>4592</v>
      </c>
      <c r="D15" s="94">
        <v>1414</v>
      </c>
      <c r="E15" s="94">
        <v>1115</v>
      </c>
      <c r="F15" s="94">
        <v>2063</v>
      </c>
      <c r="G15" s="94">
        <v>400</v>
      </c>
      <c r="H15" s="288">
        <f t="shared" si="1"/>
        <v>0.55074041811846686</v>
      </c>
      <c r="I15" s="289">
        <f t="shared" si="2"/>
        <v>8.7108013937282236E-2</v>
      </c>
    </row>
    <row r="16" spans="1:9" ht="13.6" customHeight="1" x14ac:dyDescent="0.25">
      <c r="A16" s="564" t="s">
        <v>38</v>
      </c>
      <c r="B16" s="565"/>
      <c r="C16" s="85">
        <f t="shared" si="3"/>
        <v>3657</v>
      </c>
      <c r="D16" s="94">
        <v>1106</v>
      </c>
      <c r="E16" s="94">
        <v>1000</v>
      </c>
      <c r="F16" s="94">
        <v>1551</v>
      </c>
      <c r="G16" s="94">
        <v>239</v>
      </c>
      <c r="H16" s="288">
        <f>(D16+E16)/C16</f>
        <v>0.57588187038556193</v>
      </c>
      <c r="I16" s="289">
        <f t="shared" si="2"/>
        <v>6.5354115395132625E-2</v>
      </c>
    </row>
    <row r="17" spans="1:9" ht="13.6" customHeight="1" x14ac:dyDescent="0.25">
      <c r="A17" s="564" t="s">
        <v>39</v>
      </c>
      <c r="B17" s="565"/>
      <c r="C17" s="85">
        <f t="shared" si="3"/>
        <v>3564</v>
      </c>
      <c r="D17" s="94">
        <v>945</v>
      </c>
      <c r="E17" s="94">
        <v>1041</v>
      </c>
      <c r="F17" s="94">
        <v>1578</v>
      </c>
      <c r="G17" s="94">
        <v>257</v>
      </c>
      <c r="H17" s="288">
        <f t="shared" si="1"/>
        <v>0.5572390572390572</v>
      </c>
      <c r="I17" s="289">
        <f t="shared" si="2"/>
        <v>7.2109988776655448E-2</v>
      </c>
    </row>
    <row r="18" spans="1:9" ht="13.6" customHeight="1" x14ac:dyDescent="0.25">
      <c r="A18" s="564" t="s">
        <v>40</v>
      </c>
      <c r="B18" s="565"/>
      <c r="C18" s="85">
        <f t="shared" si="3"/>
        <v>3872</v>
      </c>
      <c r="D18" s="94">
        <v>974</v>
      </c>
      <c r="E18" s="94">
        <v>1220</v>
      </c>
      <c r="F18" s="94">
        <v>1678</v>
      </c>
      <c r="G18" s="94">
        <v>598</v>
      </c>
      <c r="H18" s="288">
        <f t="shared" si="1"/>
        <v>0.56663223140495866</v>
      </c>
      <c r="I18" s="289">
        <f t="shared" si="2"/>
        <v>0.15444214876033058</v>
      </c>
    </row>
    <row r="19" spans="1:9" ht="13.6" customHeight="1" x14ac:dyDescent="0.25">
      <c r="A19" s="564" t="s">
        <v>41</v>
      </c>
      <c r="B19" s="565"/>
      <c r="C19" s="85">
        <f t="shared" si="3"/>
        <v>4098</v>
      </c>
      <c r="D19" s="94">
        <v>1291</v>
      </c>
      <c r="E19" s="94">
        <v>1032</v>
      </c>
      <c r="F19" s="94">
        <v>1775</v>
      </c>
      <c r="G19" s="94">
        <v>317</v>
      </c>
      <c r="H19" s="288">
        <f t="shared" si="1"/>
        <v>0.5668618838457784</v>
      </c>
      <c r="I19" s="289">
        <f t="shared" si="2"/>
        <v>7.7354807223035629E-2</v>
      </c>
    </row>
    <row r="20" spans="1:9" ht="13.6" customHeight="1" x14ac:dyDescent="0.25">
      <c r="A20" s="564" t="s">
        <v>42</v>
      </c>
      <c r="B20" s="565"/>
      <c r="C20" s="85">
        <f t="shared" si="3"/>
        <v>4688</v>
      </c>
      <c r="D20" s="94">
        <v>1372</v>
      </c>
      <c r="E20" s="94">
        <v>1098</v>
      </c>
      <c r="F20" s="94">
        <v>2218</v>
      </c>
      <c r="G20" s="94">
        <v>599</v>
      </c>
      <c r="H20" s="288">
        <f>(D20+E20)/C20</f>
        <v>0.52687713310580209</v>
      </c>
      <c r="I20" s="289">
        <f>G20/C20</f>
        <v>0.12777303754266212</v>
      </c>
    </row>
    <row r="21" spans="1:9" ht="13.6" customHeight="1" x14ac:dyDescent="0.25">
      <c r="A21" s="564" t="s">
        <v>43</v>
      </c>
      <c r="B21" s="565"/>
      <c r="C21" s="85">
        <f t="shared" si="3"/>
        <v>2901</v>
      </c>
      <c r="D21" s="94">
        <v>879</v>
      </c>
      <c r="E21" s="94">
        <v>812</v>
      </c>
      <c r="F21" s="94">
        <v>1210</v>
      </c>
      <c r="G21" s="94">
        <v>361</v>
      </c>
      <c r="H21" s="288">
        <f>(D21+E21)/C21</f>
        <v>0.58290244743191999</v>
      </c>
      <c r="I21" s="289">
        <f>G21/C21</f>
        <v>0.1244398483281627</v>
      </c>
    </row>
    <row r="22" spans="1:9" ht="13.6" customHeight="1" x14ac:dyDescent="0.25">
      <c r="A22" s="564" t="s">
        <v>44</v>
      </c>
      <c r="B22" s="565"/>
      <c r="C22" s="85">
        <f t="shared" si="3"/>
        <v>3467</v>
      </c>
      <c r="D22" s="94">
        <v>742</v>
      </c>
      <c r="E22" s="94">
        <v>981</v>
      </c>
      <c r="F22" s="94">
        <v>1744</v>
      </c>
      <c r="G22" s="94">
        <v>587</v>
      </c>
      <c r="H22" s="288">
        <f t="shared" si="1"/>
        <v>0.49697144505336027</v>
      </c>
      <c r="I22" s="289">
        <f t="shared" si="2"/>
        <v>0.1693106432073839</v>
      </c>
    </row>
    <row r="23" spans="1:9" ht="13.6" customHeight="1" x14ac:dyDescent="0.25">
      <c r="A23" s="564" t="s">
        <v>45</v>
      </c>
      <c r="B23" s="565"/>
      <c r="C23" s="85">
        <f t="shared" si="3"/>
        <v>5016</v>
      </c>
      <c r="D23" s="94">
        <v>1416</v>
      </c>
      <c r="E23" s="94">
        <v>1395</v>
      </c>
      <c r="F23" s="94">
        <v>2205</v>
      </c>
      <c r="G23" s="94">
        <v>379</v>
      </c>
      <c r="H23" s="288">
        <f t="shared" si="1"/>
        <v>0.56040669856459335</v>
      </c>
      <c r="I23" s="289">
        <f t="shared" si="2"/>
        <v>7.5558213716108449E-2</v>
      </c>
    </row>
    <row r="24" spans="1:9" ht="13.6" customHeight="1" x14ac:dyDescent="0.25">
      <c r="A24" s="567" t="s">
        <v>46</v>
      </c>
      <c r="B24" s="559"/>
      <c r="C24" s="122">
        <f t="shared" si="3"/>
        <v>5968</v>
      </c>
      <c r="D24" s="97">
        <v>1563</v>
      </c>
      <c r="E24" s="97">
        <v>1746</v>
      </c>
      <c r="F24" s="97">
        <v>2659</v>
      </c>
      <c r="G24" s="97">
        <v>689</v>
      </c>
      <c r="H24" s="290">
        <f t="shared" si="1"/>
        <v>0.55445710455764075</v>
      </c>
      <c r="I24" s="291">
        <f t="shared" si="2"/>
        <v>0.11544906166219839</v>
      </c>
    </row>
    <row r="26" spans="1:9" ht="14.3" x14ac:dyDescent="0.25">
      <c r="A26" s="91" t="s">
        <v>1009</v>
      </c>
    </row>
    <row r="50" spans="1:1" ht="15.65" x14ac:dyDescent="0.25">
      <c r="A50" s="219"/>
    </row>
    <row r="53" spans="1:1" ht="15.65" x14ac:dyDescent="0.25">
      <c r="A53" s="219" t="s">
        <v>875</v>
      </c>
    </row>
  </sheetData>
  <phoneticPr fontId="2" type="noConversion"/>
  <printOptions horizontalCentered="1"/>
  <pageMargins left="0.39370078740157483" right="0.39370078740157483" top="0.78740157480314965" bottom="0.74803149606299213" header="0.51181102362204722" footer="0.51181102362204722"/>
  <pageSetup paperSize="9" orientation="portrait" r:id="rId1"/>
  <headerFooter alignWithMargins="0">
    <oddHeader>&amp;C26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55"/>
  <sheetViews>
    <sheetView zoomScaleNormal="100" workbookViewId="0">
      <selection activeCell="L15" sqref="L15"/>
    </sheetView>
  </sheetViews>
  <sheetFormatPr defaultColWidth="9.125" defaultRowHeight="13.6" x14ac:dyDescent="0.25"/>
  <cols>
    <col min="1" max="1" width="10.75" style="63" customWidth="1"/>
    <col min="2" max="2" width="12.75" style="63" customWidth="1"/>
    <col min="3" max="3" width="10.75" style="63" customWidth="1"/>
    <col min="4" max="4" width="8.375" style="63" customWidth="1"/>
    <col min="5" max="5" width="10.75" style="63" customWidth="1"/>
    <col min="6" max="8" width="12.75" style="63" customWidth="1"/>
    <col min="9" max="11" width="8.375" style="63" customWidth="1"/>
    <col min="12" max="16384" width="9.125" style="63"/>
  </cols>
  <sheetData>
    <row r="1" spans="1:9" ht="16.3" x14ac:dyDescent="0.25">
      <c r="A1" s="71" t="s">
        <v>876</v>
      </c>
    </row>
    <row r="2" spans="1:9" ht="14.3" customHeight="1" x14ac:dyDescent="0.25"/>
    <row r="3" spans="1:9" ht="18" customHeight="1" x14ac:dyDescent="0.25">
      <c r="A3" s="573" t="s">
        <v>20</v>
      </c>
      <c r="B3" s="556"/>
      <c r="C3" s="556"/>
      <c r="D3" s="556"/>
      <c r="E3" s="556"/>
      <c r="F3" s="898" t="s">
        <v>525</v>
      </c>
      <c r="G3" s="899"/>
      <c r="H3" s="873" t="s">
        <v>21</v>
      </c>
    </row>
    <row r="4" spans="1:9" ht="18" customHeight="1" x14ac:dyDescent="0.25">
      <c r="A4" s="567"/>
      <c r="B4" s="559"/>
      <c r="C4" s="559"/>
      <c r="D4" s="559"/>
      <c r="E4" s="559"/>
      <c r="F4" s="843">
        <v>44530</v>
      </c>
      <c r="G4" s="843">
        <v>44561</v>
      </c>
      <c r="H4" s="609"/>
    </row>
    <row r="5" spans="1:9" ht="18" customHeight="1" x14ac:dyDescent="0.25">
      <c r="A5" s="584" t="s">
        <v>248</v>
      </c>
      <c r="B5" s="732"/>
      <c r="C5" s="732"/>
      <c r="D5" s="732"/>
      <c r="E5" s="732"/>
      <c r="F5" s="584">
        <v>62794</v>
      </c>
      <c r="G5" s="584">
        <v>63379</v>
      </c>
      <c r="H5" s="585">
        <v>585</v>
      </c>
    </row>
    <row r="6" spans="1:9" ht="18" customHeight="1" x14ac:dyDescent="0.25">
      <c r="A6" s="564"/>
      <c r="B6" s="876" t="s">
        <v>491</v>
      </c>
      <c r="C6" s="565"/>
      <c r="D6" s="565"/>
      <c r="E6" s="565"/>
      <c r="F6" s="94">
        <v>35759</v>
      </c>
      <c r="G6" s="94">
        <v>36087</v>
      </c>
      <c r="H6" s="95">
        <v>328</v>
      </c>
    </row>
    <row r="7" spans="1:9" ht="18" customHeight="1" x14ac:dyDescent="0.25">
      <c r="A7" s="567"/>
      <c r="B7" s="733" t="s">
        <v>249</v>
      </c>
      <c r="C7" s="559"/>
      <c r="D7" s="559"/>
      <c r="E7" s="559"/>
      <c r="F7" s="292">
        <v>0.56946523553205719</v>
      </c>
      <c r="G7" s="849">
        <v>0.56938418088010223</v>
      </c>
      <c r="H7" s="291">
        <v>-8.1054651954959311E-5</v>
      </c>
    </row>
    <row r="8" spans="1:9" ht="18" customHeight="1" x14ac:dyDescent="0.25">
      <c r="A8" s="564"/>
      <c r="B8" s="876" t="s">
        <v>250</v>
      </c>
      <c r="C8" s="565"/>
      <c r="D8" s="565"/>
      <c r="E8" s="565"/>
      <c r="F8" s="94">
        <v>5380</v>
      </c>
      <c r="G8" s="94">
        <v>5504</v>
      </c>
      <c r="H8" s="95">
        <v>124</v>
      </c>
    </row>
    <row r="9" spans="1:9" ht="18" customHeight="1" x14ac:dyDescent="0.25">
      <c r="A9" s="567"/>
      <c r="B9" s="733" t="s">
        <v>359</v>
      </c>
      <c r="C9" s="559"/>
      <c r="D9" s="559"/>
      <c r="E9" s="559"/>
      <c r="F9" s="293">
        <v>8.5676975507214065E-2</v>
      </c>
      <c r="G9" s="850">
        <v>8.684264504015525E-2</v>
      </c>
      <c r="H9" s="291">
        <v>1.1656695329411854E-3</v>
      </c>
    </row>
    <row r="10" spans="1:9" ht="11.25" customHeight="1" x14ac:dyDescent="0.25"/>
    <row r="11" spans="1:9" ht="16.3" x14ac:dyDescent="0.3">
      <c r="A11" s="141" t="s">
        <v>1010</v>
      </c>
      <c r="B11" s="294"/>
      <c r="C11" s="294"/>
      <c r="D11" s="294"/>
      <c r="E11" s="294"/>
      <c r="F11" s="294"/>
      <c r="G11" s="294"/>
      <c r="H11" s="294"/>
      <c r="I11" s="294"/>
    </row>
    <row r="32" spans="1:1" x14ac:dyDescent="0.25">
      <c r="A32" s="141" t="s">
        <v>1011</v>
      </c>
    </row>
    <row r="52" spans="1:1" ht="15.65" x14ac:dyDescent="0.25">
      <c r="A52" s="219"/>
    </row>
    <row r="53" spans="1:1" x14ac:dyDescent="0.25">
      <c r="A53" s="247"/>
    </row>
    <row r="54" spans="1:1" ht="15.65" x14ac:dyDescent="0.25">
      <c r="A54" s="219" t="s">
        <v>875</v>
      </c>
    </row>
    <row r="55" spans="1:1" x14ac:dyDescent="0.25">
      <c r="A55" s="247"/>
    </row>
  </sheetData>
  <mergeCells count="1">
    <mergeCell ref="F3:G3"/>
  </mergeCells>
  <phoneticPr fontId="2" type="noConversion"/>
  <printOptions horizontalCentered="1"/>
  <pageMargins left="0.68" right="0.31496062992125984" top="0.51181102362204722" bottom="0.31496062992125984" header="0.31496062992125984" footer="0.19685039370078741"/>
  <pageSetup paperSize="9" orientation="portrait" r:id="rId1"/>
  <headerFooter alignWithMargins="0">
    <oddHeader>&amp;C27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67"/>
  <sheetViews>
    <sheetView zoomScaleNormal="100" workbookViewId="0">
      <selection activeCell="K31" sqref="K31"/>
    </sheetView>
  </sheetViews>
  <sheetFormatPr defaultColWidth="9.125" defaultRowHeight="13.6" x14ac:dyDescent="0.25"/>
  <cols>
    <col min="1" max="1" width="11" style="63" customWidth="1"/>
    <col min="2" max="3" width="9.125" style="63"/>
    <col min="4" max="5" width="10.75" style="63" customWidth="1"/>
    <col min="6" max="6" width="9.125" style="63"/>
    <col min="7" max="8" width="10.75" style="63" customWidth="1"/>
    <col min="9" max="16384" width="9.125" style="63"/>
  </cols>
  <sheetData>
    <row r="1" spans="1:11" ht="14.3" x14ac:dyDescent="0.25">
      <c r="A1" s="71" t="s">
        <v>18</v>
      </c>
      <c r="B1" s="71" t="s">
        <v>19</v>
      </c>
    </row>
    <row r="2" spans="1:11" ht="17.350000000000001" customHeight="1" x14ac:dyDescent="0.25"/>
    <row r="3" spans="1:11" ht="16" customHeight="1" x14ac:dyDescent="0.25">
      <c r="A3" s="573" t="s">
        <v>20</v>
      </c>
      <c r="B3" s="556"/>
      <c r="C3" s="556"/>
      <c r="D3" s="898" t="s">
        <v>525</v>
      </c>
      <c r="E3" s="899"/>
      <c r="F3" s="576" t="s">
        <v>21</v>
      </c>
      <c r="G3" s="898" t="s">
        <v>524</v>
      </c>
      <c r="H3" s="899"/>
      <c r="K3" s="72"/>
    </row>
    <row r="4" spans="1:11" ht="16" customHeight="1" x14ac:dyDescent="0.25">
      <c r="A4" s="567"/>
      <c r="B4" s="559"/>
      <c r="C4" s="559"/>
      <c r="D4" s="843">
        <v>44530</v>
      </c>
      <c r="E4" s="843">
        <v>44561</v>
      </c>
      <c r="F4" s="578"/>
      <c r="G4" s="843">
        <v>44530</v>
      </c>
      <c r="H4" s="845">
        <v>44561</v>
      </c>
      <c r="K4" s="72"/>
    </row>
    <row r="5" spans="1:11" ht="16" customHeight="1" x14ac:dyDescent="0.25">
      <c r="A5" s="564" t="s">
        <v>22</v>
      </c>
      <c r="B5" s="565"/>
      <c r="C5" s="565"/>
      <c r="D5" s="73">
        <v>71546</v>
      </c>
      <c r="E5" s="73">
        <v>71874</v>
      </c>
      <c r="F5" s="73">
        <v>328</v>
      </c>
      <c r="G5" s="74">
        <v>1</v>
      </c>
      <c r="H5" s="75">
        <v>1</v>
      </c>
      <c r="K5" s="72"/>
    </row>
    <row r="6" spans="1:11" ht="16" customHeight="1" x14ac:dyDescent="0.25">
      <c r="A6" s="567"/>
      <c r="B6" s="559" t="s">
        <v>23</v>
      </c>
      <c r="C6" s="559"/>
      <c r="D6" s="76">
        <v>3431</v>
      </c>
      <c r="E6" s="76">
        <v>3382</v>
      </c>
      <c r="F6" s="76">
        <v>-49</v>
      </c>
      <c r="G6" s="77">
        <v>4.795516171414195E-2</v>
      </c>
      <c r="H6" s="78">
        <v>4.7054567715724735E-2</v>
      </c>
      <c r="J6" s="79"/>
      <c r="K6" s="72"/>
    </row>
    <row r="7" spans="1:11" ht="16" customHeight="1" x14ac:dyDescent="0.25">
      <c r="A7" s="574" t="s">
        <v>24</v>
      </c>
      <c r="B7" s="575"/>
      <c r="C7" s="575"/>
      <c r="D7" s="80">
        <v>8752</v>
      </c>
      <c r="E7" s="73">
        <v>8495</v>
      </c>
      <c r="F7" s="73">
        <v>-257</v>
      </c>
      <c r="G7" s="81">
        <v>0.12232689458530176</v>
      </c>
      <c r="H7" s="82">
        <v>0.11819294877146116</v>
      </c>
      <c r="I7" s="83"/>
      <c r="J7" s="84"/>
    </row>
    <row r="8" spans="1:11" ht="16" customHeight="1" x14ac:dyDescent="0.25">
      <c r="A8" s="564"/>
      <c r="B8" s="565" t="s">
        <v>23</v>
      </c>
      <c r="C8" s="565"/>
      <c r="D8" s="85">
        <v>506</v>
      </c>
      <c r="E8" s="85">
        <v>479</v>
      </c>
      <c r="F8" s="85">
        <v>-27</v>
      </c>
      <c r="G8" s="86">
        <v>7.0723730187571632E-3</v>
      </c>
      <c r="H8" s="87">
        <v>6.6644405487380695E-3</v>
      </c>
      <c r="I8" s="83"/>
      <c r="J8" s="79"/>
    </row>
    <row r="9" spans="1:11" ht="16" customHeight="1" x14ac:dyDescent="0.25">
      <c r="A9" s="574" t="s">
        <v>25</v>
      </c>
      <c r="B9" s="575"/>
      <c r="C9" s="575"/>
      <c r="D9" s="73">
        <v>62053</v>
      </c>
      <c r="E9" s="73">
        <v>62644</v>
      </c>
      <c r="F9" s="73">
        <v>591</v>
      </c>
      <c r="G9" s="81">
        <v>0.8673161322785341</v>
      </c>
      <c r="H9" s="82">
        <v>0.87158082199404519</v>
      </c>
      <c r="I9" s="83"/>
      <c r="J9" s="84"/>
    </row>
    <row r="10" spans="1:11" ht="16" customHeight="1" x14ac:dyDescent="0.25">
      <c r="A10" s="564"/>
      <c r="B10" s="565" t="s">
        <v>23</v>
      </c>
      <c r="C10" s="565"/>
      <c r="D10" s="85">
        <v>2851</v>
      </c>
      <c r="E10" s="85">
        <v>2847</v>
      </c>
      <c r="F10" s="85">
        <v>-4</v>
      </c>
      <c r="G10" s="86">
        <v>3.984848908394599E-2</v>
      </c>
      <c r="H10" s="87">
        <v>3.9610985891977625E-2</v>
      </c>
      <c r="I10" s="83"/>
      <c r="J10" s="79"/>
    </row>
    <row r="11" spans="1:11" ht="16" customHeight="1" x14ac:dyDescent="0.25">
      <c r="A11" s="574" t="s">
        <v>26</v>
      </c>
      <c r="B11" s="575"/>
      <c r="C11" s="575"/>
      <c r="D11" s="73">
        <v>741</v>
      </c>
      <c r="E11" s="73">
        <v>735</v>
      </c>
      <c r="F11" s="73">
        <v>-6</v>
      </c>
      <c r="G11" s="81">
        <v>1.0356973136164146E-2</v>
      </c>
      <c r="H11" s="82">
        <v>1.0226229234493697E-2</v>
      </c>
      <c r="I11" s="83"/>
      <c r="J11" s="84"/>
    </row>
    <row r="12" spans="1:11" ht="16" customHeight="1" x14ac:dyDescent="0.25">
      <c r="A12" s="567"/>
      <c r="B12" s="559" t="s">
        <v>23</v>
      </c>
      <c r="C12" s="559"/>
      <c r="D12" s="76">
        <v>74</v>
      </c>
      <c r="E12" s="76">
        <v>56</v>
      </c>
      <c r="F12" s="76">
        <v>-18</v>
      </c>
      <c r="G12" s="88">
        <v>1.0342996114387946E-3</v>
      </c>
      <c r="H12" s="89">
        <v>7.7914127500904365E-4</v>
      </c>
      <c r="I12" s="83"/>
      <c r="J12" s="79"/>
    </row>
    <row r="14" spans="1:11" ht="14.3" x14ac:dyDescent="0.25">
      <c r="A14" s="90" t="s">
        <v>648</v>
      </c>
      <c r="B14" s="91" t="s">
        <v>966</v>
      </c>
    </row>
    <row r="40" spans="1:2" ht="14.3" x14ac:dyDescent="0.25">
      <c r="A40" s="90" t="s">
        <v>649</v>
      </c>
      <c r="B40" s="91" t="s">
        <v>967</v>
      </c>
    </row>
    <row r="57" spans="1:2" x14ac:dyDescent="0.25">
      <c r="B57" s="72"/>
    </row>
    <row r="58" spans="1:2" x14ac:dyDescent="0.25">
      <c r="B58" s="72"/>
    </row>
    <row r="59" spans="1:2" x14ac:dyDescent="0.25">
      <c r="B59" s="72"/>
    </row>
    <row r="60" spans="1:2" x14ac:dyDescent="0.25">
      <c r="B60" s="72"/>
    </row>
    <row r="61" spans="1:2" x14ac:dyDescent="0.25">
      <c r="B61" s="72"/>
    </row>
    <row r="62" spans="1:2" x14ac:dyDescent="0.25">
      <c r="A62" s="63" t="s">
        <v>523</v>
      </c>
    </row>
    <row r="67" spans="7:7" x14ac:dyDescent="0.25">
      <c r="G67" s="92"/>
    </row>
  </sheetData>
  <mergeCells count="2">
    <mergeCell ref="D3:E3"/>
    <mergeCell ref="G3:H3"/>
  </mergeCells>
  <phoneticPr fontId="2" type="noConversion"/>
  <printOptions horizontalCentered="1"/>
  <pageMargins left="1.4173228346456694" right="0.74803149606299213" top="0.78740157480314965" bottom="0.74803149606299213" header="0.51181102362204722" footer="0.51181102362204722"/>
  <pageSetup paperSize="9" scale="81" orientation="portrait" r:id="rId1"/>
  <headerFooter alignWithMargins="0">
    <oddHeader>&amp;C1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K68"/>
  <sheetViews>
    <sheetView zoomScaleNormal="100" workbookViewId="0">
      <selection activeCell="O42" sqref="O42"/>
    </sheetView>
  </sheetViews>
  <sheetFormatPr defaultColWidth="9.125" defaultRowHeight="13.6" x14ac:dyDescent="0.25"/>
  <cols>
    <col min="1" max="1" width="9.875" style="63" customWidth="1"/>
    <col min="2" max="2" width="17.375" style="63" customWidth="1"/>
    <col min="3" max="6" width="9.125" style="63"/>
    <col min="7" max="7" width="10" style="63" customWidth="1"/>
    <col min="8" max="16384" width="9.125" style="63"/>
  </cols>
  <sheetData>
    <row r="1" spans="1:11" ht="15.8" customHeight="1" x14ac:dyDescent="0.25">
      <c r="A1" s="287" t="s">
        <v>588</v>
      </c>
      <c r="B1" s="99" t="s">
        <v>1012</v>
      </c>
    </row>
    <row r="2" spans="1:11" ht="15.8" customHeight="1" x14ac:dyDescent="0.25">
      <c r="G2" s="295"/>
      <c r="H2" s="144"/>
      <c r="I2" s="144"/>
      <c r="J2" s="144"/>
      <c r="K2" s="144"/>
    </row>
    <row r="3" spans="1:11" ht="13.6" customHeight="1" x14ac:dyDescent="0.25">
      <c r="A3" s="579" t="s">
        <v>27</v>
      </c>
      <c r="B3" s="744"/>
      <c r="C3" s="745" t="s">
        <v>251</v>
      </c>
      <c r="D3" s="746"/>
      <c r="E3" s="746"/>
      <c r="F3" s="747" t="s">
        <v>49</v>
      </c>
      <c r="G3" s="747" t="s">
        <v>252</v>
      </c>
      <c r="H3" s="747" t="s">
        <v>253</v>
      </c>
      <c r="I3" s="747" t="s">
        <v>230</v>
      </c>
      <c r="J3" s="747" t="s">
        <v>230</v>
      </c>
      <c r="K3" s="591" t="s">
        <v>254</v>
      </c>
    </row>
    <row r="4" spans="1:11" ht="13.6" customHeight="1" x14ac:dyDescent="0.25">
      <c r="A4" s="740"/>
      <c r="B4" s="741"/>
      <c r="C4" s="597" t="s">
        <v>31</v>
      </c>
      <c r="D4" s="748" t="s">
        <v>255</v>
      </c>
      <c r="E4" s="749"/>
      <c r="F4" s="597" t="s">
        <v>256</v>
      </c>
      <c r="G4" s="597" t="s">
        <v>257</v>
      </c>
      <c r="H4" s="597" t="s">
        <v>258</v>
      </c>
      <c r="I4" s="597" t="s">
        <v>259</v>
      </c>
      <c r="J4" s="597" t="s">
        <v>260</v>
      </c>
      <c r="K4" s="750" t="s">
        <v>261</v>
      </c>
    </row>
    <row r="5" spans="1:11" ht="13.6" customHeight="1" x14ac:dyDescent="0.25">
      <c r="A5" s="740"/>
      <c r="B5" s="741"/>
      <c r="C5" s="597" t="s">
        <v>262</v>
      </c>
      <c r="D5" s="597" t="s">
        <v>263</v>
      </c>
      <c r="E5" s="597" t="s">
        <v>192</v>
      </c>
      <c r="F5" s="597" t="s">
        <v>264</v>
      </c>
      <c r="G5" s="597" t="s">
        <v>265</v>
      </c>
      <c r="H5" s="751" t="s">
        <v>266</v>
      </c>
      <c r="I5" s="597" t="s">
        <v>235</v>
      </c>
      <c r="J5" s="597" t="s">
        <v>267</v>
      </c>
      <c r="K5" s="750" t="s">
        <v>268</v>
      </c>
    </row>
    <row r="6" spans="1:11" ht="13.6" customHeight="1" x14ac:dyDescent="0.25">
      <c r="A6" s="740"/>
      <c r="B6" s="741"/>
      <c r="C6" s="740"/>
      <c r="D6" s="597" t="s">
        <v>197</v>
      </c>
      <c r="E6" s="597" t="s">
        <v>193</v>
      </c>
      <c r="F6" s="597"/>
      <c r="G6" s="597" t="s">
        <v>235</v>
      </c>
      <c r="H6" s="752" t="s">
        <v>269</v>
      </c>
      <c r="I6" s="597" t="s">
        <v>270</v>
      </c>
      <c r="J6" s="597" t="s">
        <v>235</v>
      </c>
      <c r="K6" s="750" t="s">
        <v>271</v>
      </c>
    </row>
    <row r="7" spans="1:11" ht="13.6" customHeight="1" x14ac:dyDescent="0.25">
      <c r="A7" s="753"/>
      <c r="B7" s="749"/>
      <c r="C7" s="753"/>
      <c r="D7" s="599"/>
      <c r="E7" s="599"/>
      <c r="F7" s="599"/>
      <c r="G7" s="599"/>
      <c r="H7" s="754"/>
      <c r="I7" s="599"/>
      <c r="J7" s="748" t="s">
        <v>272</v>
      </c>
      <c r="K7" s="755" t="s">
        <v>273</v>
      </c>
    </row>
    <row r="8" spans="1:11" ht="13.6" customHeight="1" x14ac:dyDescent="0.25">
      <c r="A8" s="753">
        <v>0</v>
      </c>
      <c r="B8" s="749"/>
      <c r="C8" s="599">
        <v>1</v>
      </c>
      <c r="D8" s="599">
        <v>2</v>
      </c>
      <c r="E8" s="599">
        <v>3</v>
      </c>
      <c r="F8" s="599">
        <v>4</v>
      </c>
      <c r="G8" s="599">
        <v>5</v>
      </c>
      <c r="H8" s="762">
        <v>6</v>
      </c>
      <c r="I8" s="599">
        <v>7</v>
      </c>
      <c r="J8" s="748">
        <v>8</v>
      </c>
      <c r="K8" s="755">
        <v>9</v>
      </c>
    </row>
    <row r="9" spans="1:11" ht="13.6" customHeight="1" x14ac:dyDescent="0.25">
      <c r="A9" s="584" t="s">
        <v>31</v>
      </c>
      <c r="B9" s="739"/>
      <c r="C9" s="296">
        <v>20056</v>
      </c>
      <c r="D9" s="296">
        <v>14</v>
      </c>
      <c r="E9" s="296">
        <v>20042</v>
      </c>
      <c r="F9" s="297">
        <v>1958.9770000000001</v>
      </c>
      <c r="G9" s="298">
        <v>36068475.839999996</v>
      </c>
      <c r="H9" s="299">
        <v>12244</v>
      </c>
      <c r="I9" s="298">
        <v>1798.3883047467091</v>
      </c>
      <c r="J9" s="298">
        <v>18.411893472970839</v>
      </c>
      <c r="K9" s="300">
        <v>97.675358994814516</v>
      </c>
    </row>
    <row r="10" spans="1:11" ht="13.6" customHeight="1" x14ac:dyDescent="0.25">
      <c r="A10" s="564" t="s">
        <v>32</v>
      </c>
      <c r="B10" s="565"/>
      <c r="C10" s="301">
        <v>1140</v>
      </c>
      <c r="D10" s="302">
        <v>0</v>
      </c>
      <c r="E10" s="302">
        <v>1140</v>
      </c>
      <c r="F10" s="303">
        <v>105.509</v>
      </c>
      <c r="G10" s="304">
        <v>1948609.52</v>
      </c>
      <c r="H10" s="305">
        <v>659</v>
      </c>
      <c r="I10" s="306">
        <v>1709.306596491228</v>
      </c>
      <c r="J10" s="306">
        <v>18.468656891829134</v>
      </c>
      <c r="K10" s="307">
        <v>92.551754385964912</v>
      </c>
    </row>
    <row r="11" spans="1:11" ht="13.6" customHeight="1" x14ac:dyDescent="0.25">
      <c r="A11" s="564" t="s">
        <v>33</v>
      </c>
      <c r="B11" s="565"/>
      <c r="C11" s="301">
        <v>1963</v>
      </c>
      <c r="D11" s="302">
        <v>0</v>
      </c>
      <c r="E11" s="302">
        <v>1963</v>
      </c>
      <c r="F11" s="303">
        <v>179.089</v>
      </c>
      <c r="G11" s="304">
        <v>3177372.2</v>
      </c>
      <c r="H11" s="305">
        <v>1119</v>
      </c>
      <c r="I11" s="306">
        <v>1618.6307692307694</v>
      </c>
      <c r="J11" s="306">
        <v>17.74186130918147</v>
      </c>
      <c r="K11" s="307">
        <v>91.232297503820689</v>
      </c>
    </row>
    <row r="12" spans="1:11" ht="13.6" customHeight="1" x14ac:dyDescent="0.25">
      <c r="A12" s="564" t="s">
        <v>34</v>
      </c>
      <c r="B12" s="565"/>
      <c r="C12" s="301">
        <v>1072</v>
      </c>
      <c r="D12" s="302">
        <v>0</v>
      </c>
      <c r="E12" s="302">
        <v>1072</v>
      </c>
      <c r="F12" s="303">
        <v>106.27800000000001</v>
      </c>
      <c r="G12" s="304">
        <v>1954746.94</v>
      </c>
      <c r="H12" s="305">
        <v>664</v>
      </c>
      <c r="I12" s="306">
        <v>1823.4579664179105</v>
      </c>
      <c r="J12" s="306">
        <v>18.392771222642502</v>
      </c>
      <c r="K12" s="307">
        <v>99.139925373134332</v>
      </c>
    </row>
    <row r="13" spans="1:11" ht="13.6" customHeight="1" x14ac:dyDescent="0.25">
      <c r="A13" s="581" t="s">
        <v>35</v>
      </c>
      <c r="B13" s="565"/>
      <c r="C13" s="301">
        <v>1459</v>
      </c>
      <c r="D13" s="302">
        <v>0</v>
      </c>
      <c r="E13" s="302">
        <v>1459</v>
      </c>
      <c r="F13" s="303">
        <v>137.44900000000001</v>
      </c>
      <c r="G13" s="304">
        <v>2543780.75</v>
      </c>
      <c r="H13" s="305">
        <v>859</v>
      </c>
      <c r="I13" s="306">
        <v>1743.5097669636737</v>
      </c>
      <c r="J13" s="306">
        <v>18.50708808358009</v>
      </c>
      <c r="K13" s="307">
        <v>94.20767649074709</v>
      </c>
    </row>
    <row r="14" spans="1:11" ht="13.6" customHeight="1" x14ac:dyDescent="0.25">
      <c r="A14" s="564" t="s">
        <v>36</v>
      </c>
      <c r="B14" s="565"/>
      <c r="C14" s="301">
        <v>1141</v>
      </c>
      <c r="D14" s="302">
        <v>0</v>
      </c>
      <c r="E14" s="302">
        <v>1141</v>
      </c>
      <c r="F14" s="303">
        <v>106.06</v>
      </c>
      <c r="G14" s="304">
        <v>1969460.34</v>
      </c>
      <c r="H14" s="305">
        <v>663</v>
      </c>
      <c r="I14" s="306">
        <v>1726.0826818580194</v>
      </c>
      <c r="J14" s="306">
        <v>18.569303601734866</v>
      </c>
      <c r="K14" s="307">
        <v>92.953549517966692</v>
      </c>
    </row>
    <row r="15" spans="1:11" ht="13.6" customHeight="1" x14ac:dyDescent="0.25">
      <c r="A15" s="564" t="s">
        <v>37</v>
      </c>
      <c r="B15" s="565"/>
      <c r="C15" s="301">
        <v>1538</v>
      </c>
      <c r="D15" s="302">
        <v>0</v>
      </c>
      <c r="E15" s="302">
        <v>1538</v>
      </c>
      <c r="F15" s="303">
        <v>148.755</v>
      </c>
      <c r="G15" s="308">
        <v>2726707.78</v>
      </c>
      <c r="H15" s="305">
        <v>930</v>
      </c>
      <c r="I15" s="306">
        <v>1772.8919245773732</v>
      </c>
      <c r="J15" s="306">
        <v>18.330192464118852</v>
      </c>
      <c r="K15" s="307">
        <v>96.71976592977893</v>
      </c>
    </row>
    <row r="16" spans="1:11" ht="13.6" customHeight="1" x14ac:dyDescent="0.25">
      <c r="A16" s="564" t="s">
        <v>38</v>
      </c>
      <c r="B16" s="565"/>
      <c r="C16" s="301">
        <v>1235</v>
      </c>
      <c r="D16" s="302">
        <v>12</v>
      </c>
      <c r="E16" s="302">
        <v>1223</v>
      </c>
      <c r="F16" s="303">
        <v>130.41200000000001</v>
      </c>
      <c r="G16" s="304">
        <v>2386277.7599999998</v>
      </c>
      <c r="H16" s="305">
        <v>815</v>
      </c>
      <c r="I16" s="306">
        <v>1932.2087125506071</v>
      </c>
      <c r="J16" s="306">
        <v>18.297992209305889</v>
      </c>
      <c r="K16" s="307">
        <v>105.59676113360324</v>
      </c>
    </row>
    <row r="17" spans="1:11" ht="13.6" customHeight="1" x14ac:dyDescent="0.25">
      <c r="A17" s="564" t="s">
        <v>39</v>
      </c>
      <c r="B17" s="565"/>
      <c r="C17" s="301">
        <v>1071</v>
      </c>
      <c r="D17" s="302">
        <v>2</v>
      </c>
      <c r="E17" s="302">
        <v>1069</v>
      </c>
      <c r="F17" s="303">
        <v>109.148</v>
      </c>
      <c r="G17" s="304">
        <v>2010292.66</v>
      </c>
      <c r="H17" s="305">
        <v>682</v>
      </c>
      <c r="I17" s="306">
        <v>1877.0239589169</v>
      </c>
      <c r="J17" s="306">
        <v>18.418043940337892</v>
      </c>
      <c r="K17" s="307">
        <v>101.91223155929038</v>
      </c>
    </row>
    <row r="18" spans="1:11" ht="13.6" customHeight="1" x14ac:dyDescent="0.25">
      <c r="A18" s="564" t="s">
        <v>40</v>
      </c>
      <c r="B18" s="565"/>
      <c r="C18" s="301">
        <v>1150</v>
      </c>
      <c r="D18" s="302">
        <v>0</v>
      </c>
      <c r="E18" s="302">
        <v>1150</v>
      </c>
      <c r="F18" s="303">
        <v>115.154</v>
      </c>
      <c r="G18" s="304">
        <v>2147496.27</v>
      </c>
      <c r="H18" s="305">
        <v>720</v>
      </c>
      <c r="I18" s="306">
        <v>1867.3880608695652</v>
      </c>
      <c r="J18" s="306">
        <v>18.648907289369021</v>
      </c>
      <c r="K18" s="307">
        <v>100.13391304347826</v>
      </c>
    </row>
    <row r="19" spans="1:11" ht="13.6" customHeight="1" x14ac:dyDescent="0.25">
      <c r="A19" s="564" t="s">
        <v>41</v>
      </c>
      <c r="B19" s="565"/>
      <c r="C19" s="301">
        <v>1370</v>
      </c>
      <c r="D19" s="302">
        <v>0</v>
      </c>
      <c r="E19" s="302">
        <v>1370</v>
      </c>
      <c r="F19" s="303">
        <v>153.65799999999999</v>
      </c>
      <c r="G19" s="304">
        <v>2861953.05</v>
      </c>
      <c r="H19" s="305">
        <v>960</v>
      </c>
      <c r="I19" s="306">
        <v>2089.0168248175182</v>
      </c>
      <c r="J19" s="306">
        <v>18.625473779432248</v>
      </c>
      <c r="K19" s="307">
        <v>112.15912408759124</v>
      </c>
    </row>
    <row r="20" spans="1:11" ht="13.6" customHeight="1" x14ac:dyDescent="0.25">
      <c r="A20" s="564" t="s">
        <v>42</v>
      </c>
      <c r="B20" s="565"/>
      <c r="C20" s="301">
        <v>1637</v>
      </c>
      <c r="D20" s="302">
        <v>0</v>
      </c>
      <c r="E20" s="302">
        <v>1637</v>
      </c>
      <c r="F20" s="303">
        <v>171.51</v>
      </c>
      <c r="G20" s="304">
        <v>3280620.52</v>
      </c>
      <c r="H20" s="305">
        <v>1072</v>
      </c>
      <c r="I20" s="306">
        <v>2004.0443005497862</v>
      </c>
      <c r="J20" s="306">
        <v>19.127867296367558</v>
      </c>
      <c r="K20" s="307">
        <v>104.77092241905926</v>
      </c>
    </row>
    <row r="21" spans="1:11" ht="13.6" customHeight="1" x14ac:dyDescent="0.25">
      <c r="A21" s="564" t="s">
        <v>43</v>
      </c>
      <c r="B21" s="565"/>
      <c r="C21" s="301">
        <v>1032</v>
      </c>
      <c r="D21" s="302">
        <v>0</v>
      </c>
      <c r="E21" s="302">
        <v>1032</v>
      </c>
      <c r="F21" s="303">
        <v>103.59399999999999</v>
      </c>
      <c r="G21" s="304">
        <v>1860566.32</v>
      </c>
      <c r="H21" s="305">
        <v>648</v>
      </c>
      <c r="I21" s="306">
        <v>1802.8743410852715</v>
      </c>
      <c r="J21" s="306">
        <v>17.960174527482291</v>
      </c>
      <c r="K21" s="307">
        <v>100.38178294573643</v>
      </c>
    </row>
    <row r="22" spans="1:11" ht="13.6" customHeight="1" x14ac:dyDescent="0.25">
      <c r="A22" s="564" t="s">
        <v>44</v>
      </c>
      <c r="B22" s="565"/>
      <c r="C22" s="301">
        <v>871</v>
      </c>
      <c r="D22" s="302">
        <v>0</v>
      </c>
      <c r="E22" s="302">
        <v>871</v>
      </c>
      <c r="F22" s="303">
        <v>86.006</v>
      </c>
      <c r="G22" s="304">
        <v>1571427.14</v>
      </c>
      <c r="H22" s="305">
        <v>538</v>
      </c>
      <c r="I22" s="306">
        <v>1804.164339839265</v>
      </c>
      <c r="J22" s="306">
        <v>18.271133874380855</v>
      </c>
      <c r="K22" s="307">
        <v>98.743972445464976</v>
      </c>
    </row>
    <row r="23" spans="1:11" ht="13.6" customHeight="1" x14ac:dyDescent="0.25">
      <c r="A23" s="564" t="s">
        <v>45</v>
      </c>
      <c r="B23" s="565"/>
      <c r="C23" s="301">
        <v>1728</v>
      </c>
      <c r="D23" s="302">
        <v>0</v>
      </c>
      <c r="E23" s="302">
        <v>1728</v>
      </c>
      <c r="F23" s="303">
        <v>138.251</v>
      </c>
      <c r="G23" s="304">
        <v>2529642.11</v>
      </c>
      <c r="H23" s="305">
        <v>864</v>
      </c>
      <c r="I23" s="306">
        <v>1463.9132581018519</v>
      </c>
      <c r="J23" s="306">
        <v>18.297459765209652</v>
      </c>
      <c r="K23" s="307">
        <v>80.006365740740748</v>
      </c>
    </row>
    <row r="24" spans="1:11" ht="13.6" customHeight="1" x14ac:dyDescent="0.25">
      <c r="A24" s="567" t="s">
        <v>46</v>
      </c>
      <c r="B24" s="559"/>
      <c r="C24" s="309">
        <v>1649</v>
      </c>
      <c r="D24" s="310">
        <v>0</v>
      </c>
      <c r="E24" s="310">
        <v>1649</v>
      </c>
      <c r="F24" s="311">
        <v>168.10400000000001</v>
      </c>
      <c r="G24" s="312">
        <v>3099522.48</v>
      </c>
      <c r="H24" s="313">
        <v>1051</v>
      </c>
      <c r="I24" s="314">
        <v>1879.6376470588236</v>
      </c>
      <c r="J24" s="314">
        <v>18.438124494360633</v>
      </c>
      <c r="K24" s="315">
        <v>101.94299575500303</v>
      </c>
    </row>
    <row r="25" spans="1:11" x14ac:dyDescent="0.25">
      <c r="G25" s="316"/>
      <c r="H25" s="317"/>
    </row>
    <row r="26" spans="1:11" x14ac:dyDescent="0.25">
      <c r="A26" s="247" t="s">
        <v>361</v>
      </c>
      <c r="B26" s="247"/>
      <c r="C26" s="247"/>
      <c r="D26" s="247"/>
      <c r="E26" s="247"/>
      <c r="F26" s="247"/>
      <c r="G26" s="247"/>
      <c r="H26" s="247"/>
      <c r="I26" s="247"/>
      <c r="J26" s="247"/>
      <c r="K26" s="247"/>
    </row>
    <row r="27" spans="1:11" x14ac:dyDescent="0.25">
      <c r="A27" s="247" t="s">
        <v>360</v>
      </c>
      <c r="B27" s="247"/>
      <c r="C27" s="247"/>
      <c r="D27" s="247"/>
      <c r="E27" s="247"/>
      <c r="F27" s="247"/>
      <c r="G27" s="247"/>
      <c r="H27" s="247"/>
      <c r="I27" s="247"/>
      <c r="J27" s="247"/>
      <c r="K27" s="247"/>
    </row>
    <row r="28" spans="1:11" x14ac:dyDescent="0.25">
      <c r="A28" s="318" t="s">
        <v>1015</v>
      </c>
      <c r="B28" s="247"/>
      <c r="C28" s="247"/>
      <c r="D28" s="247"/>
      <c r="E28" s="247"/>
      <c r="F28" s="247"/>
      <c r="G28" s="247"/>
      <c r="H28" s="247"/>
      <c r="I28" s="247"/>
      <c r="J28" s="247"/>
      <c r="K28" s="247"/>
    </row>
    <row r="29" spans="1:11" x14ac:dyDescent="0.25">
      <c r="A29" s="247"/>
      <c r="B29" s="247"/>
      <c r="C29" s="247"/>
      <c r="D29" s="247"/>
      <c r="E29" s="247"/>
      <c r="F29" s="247"/>
      <c r="G29" s="247"/>
      <c r="H29" s="247"/>
      <c r="I29" s="247"/>
      <c r="J29" s="247"/>
      <c r="K29" s="247"/>
    </row>
    <row r="30" spans="1:11" ht="13.6" customHeight="1" x14ac:dyDescent="0.25">
      <c r="A30" s="71" t="s">
        <v>590</v>
      </c>
      <c r="B30" s="99" t="s">
        <v>1013</v>
      </c>
    </row>
    <row r="31" spans="1:11" ht="13.6" customHeight="1" x14ac:dyDescent="0.25">
      <c r="H31" s="319"/>
    </row>
    <row r="32" spans="1:11" ht="13.6" customHeight="1" x14ac:dyDescent="0.25">
      <c r="A32" s="743" t="s">
        <v>274</v>
      </c>
      <c r="B32" s="744"/>
      <c r="C32" s="745" t="s">
        <v>251</v>
      </c>
      <c r="D32" s="746"/>
      <c r="E32" s="746"/>
      <c r="F32" s="747" t="s">
        <v>49</v>
      </c>
      <c r="G32" s="747" t="s">
        <v>252</v>
      </c>
      <c r="H32" s="747" t="s">
        <v>253</v>
      </c>
      <c r="I32" s="747" t="s">
        <v>230</v>
      </c>
      <c r="J32" s="747" t="s">
        <v>230</v>
      </c>
      <c r="K32" s="591" t="s">
        <v>254</v>
      </c>
    </row>
    <row r="33" spans="1:11" x14ac:dyDescent="0.25">
      <c r="A33" s="740"/>
      <c r="B33" s="741"/>
      <c r="C33" s="597" t="s">
        <v>31</v>
      </c>
      <c r="D33" s="748" t="s">
        <v>255</v>
      </c>
      <c r="E33" s="749"/>
      <c r="F33" s="597" t="s">
        <v>256</v>
      </c>
      <c r="G33" s="597" t="s">
        <v>257</v>
      </c>
      <c r="H33" s="597" t="s">
        <v>258</v>
      </c>
      <c r="I33" s="597" t="s">
        <v>259</v>
      </c>
      <c r="J33" s="597" t="s">
        <v>260</v>
      </c>
      <c r="K33" s="750" t="s">
        <v>261</v>
      </c>
    </row>
    <row r="34" spans="1:11" x14ac:dyDescent="0.25">
      <c r="A34" s="740"/>
      <c r="B34" s="741"/>
      <c r="C34" s="597" t="s">
        <v>262</v>
      </c>
      <c r="D34" s="597" t="s">
        <v>263</v>
      </c>
      <c r="E34" s="597" t="s">
        <v>192</v>
      </c>
      <c r="F34" s="597" t="s">
        <v>264</v>
      </c>
      <c r="G34" s="597" t="s">
        <v>265</v>
      </c>
      <c r="H34" s="751" t="s">
        <v>266</v>
      </c>
      <c r="I34" s="597" t="s">
        <v>235</v>
      </c>
      <c r="J34" s="597" t="s">
        <v>267</v>
      </c>
      <c r="K34" s="750" t="s">
        <v>268</v>
      </c>
    </row>
    <row r="35" spans="1:11" x14ac:dyDescent="0.25">
      <c r="A35" s="740"/>
      <c r="B35" s="741"/>
      <c r="C35" s="740"/>
      <c r="D35" s="597" t="s">
        <v>197</v>
      </c>
      <c r="E35" s="597" t="s">
        <v>193</v>
      </c>
      <c r="F35" s="597"/>
      <c r="G35" s="597" t="s">
        <v>235</v>
      </c>
      <c r="H35" s="752" t="s">
        <v>269</v>
      </c>
      <c r="I35" s="597" t="s">
        <v>270</v>
      </c>
      <c r="J35" s="597" t="s">
        <v>235</v>
      </c>
      <c r="K35" s="750" t="s">
        <v>271</v>
      </c>
    </row>
    <row r="36" spans="1:11" x14ac:dyDescent="0.25">
      <c r="A36" s="753"/>
      <c r="B36" s="749"/>
      <c r="C36" s="753"/>
      <c r="D36" s="599"/>
      <c r="E36" s="599"/>
      <c r="F36" s="599"/>
      <c r="G36" s="599"/>
      <c r="H36" s="754"/>
      <c r="I36" s="599"/>
      <c r="J36" s="748" t="s">
        <v>272</v>
      </c>
      <c r="K36" s="755" t="s">
        <v>273</v>
      </c>
    </row>
    <row r="37" spans="1:11" ht="14.3" thickBot="1" x14ac:dyDescent="0.3">
      <c r="A37" s="740">
        <v>0</v>
      </c>
      <c r="B37" s="741"/>
      <c r="C37" s="597">
        <v>1</v>
      </c>
      <c r="D37" s="597">
        <v>2</v>
      </c>
      <c r="E37" s="597">
        <v>3</v>
      </c>
      <c r="F37" s="597">
        <v>4</v>
      </c>
      <c r="G37" s="597">
        <v>5</v>
      </c>
      <c r="H37" s="756">
        <v>6</v>
      </c>
      <c r="I37" s="597">
        <v>7</v>
      </c>
      <c r="J37" s="751">
        <v>8</v>
      </c>
      <c r="K37" s="750">
        <v>9</v>
      </c>
    </row>
    <row r="38" spans="1:11" ht="14.3" thickBot="1" x14ac:dyDescent="0.3">
      <c r="A38" s="1026" t="s">
        <v>748</v>
      </c>
      <c r="B38" s="1027"/>
      <c r="C38" s="1027"/>
      <c r="D38" s="1027"/>
      <c r="E38" s="1027"/>
      <c r="F38" s="1027"/>
      <c r="G38" s="1027"/>
      <c r="H38" s="1027"/>
      <c r="I38" s="1027"/>
      <c r="J38" s="1027"/>
      <c r="K38" s="1028"/>
    </row>
    <row r="39" spans="1:11" x14ac:dyDescent="0.25">
      <c r="A39" s="738" t="s">
        <v>275</v>
      </c>
      <c r="B39" s="739"/>
      <c r="C39" s="296">
        <v>20056</v>
      </c>
      <c r="D39" s="296">
        <v>14</v>
      </c>
      <c r="E39" s="296">
        <v>20042</v>
      </c>
      <c r="F39" s="297">
        <v>1958.9769999999999</v>
      </c>
      <c r="G39" s="298">
        <v>36068475.839999996</v>
      </c>
      <c r="H39" s="299">
        <v>12244</v>
      </c>
      <c r="I39" s="298">
        <v>1798.3883047467091</v>
      </c>
      <c r="J39" s="298">
        <v>18.411893472970842</v>
      </c>
      <c r="K39" s="300">
        <v>97.675358994814502</v>
      </c>
    </row>
    <row r="40" spans="1:11" x14ac:dyDescent="0.25">
      <c r="A40" s="740" t="s">
        <v>877</v>
      </c>
      <c r="B40" s="741"/>
      <c r="C40" s="301">
        <v>961</v>
      </c>
      <c r="D40" s="302">
        <v>2</v>
      </c>
      <c r="E40" s="302">
        <v>959</v>
      </c>
      <c r="F40" s="303">
        <v>103.45099999999999</v>
      </c>
      <c r="G40" s="306">
        <v>1883524.52</v>
      </c>
      <c r="H40" s="320">
        <v>647</v>
      </c>
      <c r="I40" s="306">
        <v>1959.96308012487</v>
      </c>
      <c r="J40" s="306">
        <v>18.206924244328235</v>
      </c>
      <c r="K40" s="307">
        <v>107.64932362122789</v>
      </c>
    </row>
    <row r="41" spans="1:11" x14ac:dyDescent="0.25">
      <c r="A41" s="734" t="s">
        <v>363</v>
      </c>
      <c r="B41" s="741"/>
      <c r="C41" s="301">
        <v>0</v>
      </c>
      <c r="D41" s="302">
        <v>0</v>
      </c>
      <c r="E41" s="302">
        <v>0</v>
      </c>
      <c r="F41" s="303">
        <v>0</v>
      </c>
      <c r="G41" s="306">
        <v>0</v>
      </c>
      <c r="H41" s="302">
        <v>0</v>
      </c>
      <c r="I41" s="306">
        <v>0</v>
      </c>
      <c r="J41" s="306">
        <v>0</v>
      </c>
      <c r="K41" s="307">
        <v>0</v>
      </c>
    </row>
    <row r="42" spans="1:11" ht="12.75" customHeight="1" x14ac:dyDescent="0.25">
      <c r="A42" s="1020" t="s">
        <v>761</v>
      </c>
      <c r="B42" s="1021"/>
      <c r="C42" s="301">
        <v>534</v>
      </c>
      <c r="D42" s="321">
        <v>0</v>
      </c>
      <c r="E42" s="321">
        <v>534</v>
      </c>
      <c r="F42" s="322">
        <v>53.95</v>
      </c>
      <c r="G42" s="323">
        <v>1001787.7</v>
      </c>
      <c r="H42" s="324">
        <v>337</v>
      </c>
      <c r="I42" s="323">
        <v>1876.0069288389511</v>
      </c>
      <c r="J42" s="323">
        <v>18.568817423540313</v>
      </c>
      <c r="K42" s="325">
        <v>101.02996254681648</v>
      </c>
    </row>
    <row r="43" spans="1:11" x14ac:dyDescent="0.25">
      <c r="A43" s="740" t="s">
        <v>276</v>
      </c>
      <c r="B43" s="741"/>
      <c r="C43" s="301">
        <v>0</v>
      </c>
      <c r="D43" s="302">
        <v>0</v>
      </c>
      <c r="E43" s="302">
        <v>0</v>
      </c>
      <c r="F43" s="303">
        <v>0</v>
      </c>
      <c r="G43" s="306">
        <v>0</v>
      </c>
      <c r="H43" s="320">
        <v>0</v>
      </c>
      <c r="I43" s="323">
        <v>0</v>
      </c>
      <c r="J43" s="323">
        <v>0</v>
      </c>
      <c r="K43" s="325">
        <v>0</v>
      </c>
    </row>
    <row r="44" spans="1:11" x14ac:dyDescent="0.25">
      <c r="A44" s="740" t="s">
        <v>691</v>
      </c>
      <c r="B44" s="741"/>
      <c r="C44" s="301">
        <v>9718</v>
      </c>
      <c r="D44" s="302">
        <v>9</v>
      </c>
      <c r="E44" s="302">
        <v>9709</v>
      </c>
      <c r="F44" s="303">
        <v>1104.646</v>
      </c>
      <c r="G44" s="306">
        <v>20443023.559999999</v>
      </c>
      <c r="H44" s="320">
        <v>6904</v>
      </c>
      <c r="I44" s="306">
        <v>2103.6245688413251</v>
      </c>
      <c r="J44" s="306">
        <v>18.506402557923536</v>
      </c>
      <c r="K44" s="307">
        <v>113.67009672772176</v>
      </c>
    </row>
    <row r="45" spans="1:11" x14ac:dyDescent="0.25">
      <c r="A45" s="740" t="s">
        <v>500</v>
      </c>
      <c r="B45" s="741"/>
      <c r="C45" s="301">
        <v>0</v>
      </c>
      <c r="D45" s="302">
        <v>0</v>
      </c>
      <c r="E45" s="302">
        <v>0</v>
      </c>
      <c r="F45" s="303">
        <v>0</v>
      </c>
      <c r="G45" s="306">
        <v>0</v>
      </c>
      <c r="H45" s="320">
        <v>0</v>
      </c>
      <c r="I45" s="306">
        <v>0</v>
      </c>
      <c r="J45" s="306">
        <v>0</v>
      </c>
      <c r="K45" s="307">
        <v>0</v>
      </c>
    </row>
    <row r="46" spans="1:11" x14ac:dyDescent="0.25">
      <c r="A46" s="740" t="s">
        <v>501</v>
      </c>
      <c r="B46" s="741"/>
      <c r="C46" s="302"/>
      <c r="D46" s="302"/>
      <c r="E46" s="302"/>
      <c r="F46" s="303"/>
      <c r="G46" s="302"/>
      <c r="H46" s="302"/>
      <c r="I46" s="302"/>
      <c r="J46" s="302"/>
      <c r="K46" s="307"/>
    </row>
    <row r="47" spans="1:11" ht="14.3" thickBot="1" x14ac:dyDescent="0.3">
      <c r="A47" s="742" t="s">
        <v>757</v>
      </c>
      <c r="B47" s="741"/>
      <c r="C47" s="301">
        <v>8843</v>
      </c>
      <c r="D47" s="302">
        <v>3</v>
      </c>
      <c r="E47" s="302">
        <v>8840</v>
      </c>
      <c r="F47" s="303">
        <v>696.93</v>
      </c>
      <c r="G47" s="326">
        <v>12740140.060000001</v>
      </c>
      <c r="H47" s="320">
        <v>4356</v>
      </c>
      <c r="I47" s="306">
        <v>1440.7033879905009</v>
      </c>
      <c r="J47" s="306">
        <v>18.280372576872857</v>
      </c>
      <c r="K47" s="307">
        <v>78.811489313581362</v>
      </c>
    </row>
    <row r="48" spans="1:11" ht="14.3" thickBot="1" x14ac:dyDescent="0.3">
      <c r="A48" s="1026" t="s">
        <v>749</v>
      </c>
      <c r="B48" s="1027"/>
      <c r="C48" s="1027"/>
      <c r="D48" s="1027"/>
      <c r="E48" s="1027"/>
      <c r="F48" s="1027"/>
      <c r="G48" s="1027"/>
      <c r="H48" s="1027"/>
      <c r="I48" s="1027"/>
      <c r="J48" s="1027"/>
      <c r="K48" s="1028"/>
    </row>
    <row r="49" spans="1:11" x14ac:dyDescent="0.25">
      <c r="A49" s="738" t="s">
        <v>277</v>
      </c>
      <c r="B49" s="739"/>
      <c r="C49" s="296">
        <v>21940</v>
      </c>
      <c r="D49" s="296">
        <v>263</v>
      </c>
      <c r="E49" s="296">
        <v>21677</v>
      </c>
      <c r="F49" s="296">
        <v>809.85600000000011</v>
      </c>
      <c r="G49" s="760"/>
      <c r="H49" s="296">
        <v>5061</v>
      </c>
      <c r="I49" s="757"/>
      <c r="J49" s="758"/>
      <c r="K49" s="327">
        <v>36.912306289881499</v>
      </c>
    </row>
    <row r="50" spans="1:11" ht="25.5" customHeight="1" x14ac:dyDescent="0.25">
      <c r="A50" s="1029" t="s">
        <v>750</v>
      </c>
      <c r="B50" s="1030"/>
      <c r="C50" s="301"/>
      <c r="D50" s="302"/>
      <c r="E50" s="302"/>
      <c r="F50" s="303"/>
      <c r="G50" s="761"/>
      <c r="H50" s="320"/>
      <c r="I50" s="740"/>
      <c r="J50" s="735"/>
      <c r="K50" s="855"/>
    </row>
    <row r="51" spans="1:11" x14ac:dyDescent="0.25">
      <c r="A51" s="1024" t="s">
        <v>502</v>
      </c>
      <c r="B51" s="1025"/>
      <c r="C51" s="301">
        <v>14538</v>
      </c>
      <c r="D51" s="302">
        <v>182</v>
      </c>
      <c r="E51" s="302">
        <v>14356</v>
      </c>
      <c r="F51" s="303">
        <v>404.392</v>
      </c>
      <c r="G51" s="761"/>
      <c r="H51" s="320">
        <v>2527</v>
      </c>
      <c r="I51" s="740"/>
      <c r="J51" s="735"/>
      <c r="K51" s="330">
        <v>27.816205805475306</v>
      </c>
    </row>
    <row r="52" spans="1:11" x14ac:dyDescent="0.25">
      <c r="A52" s="1024" t="s">
        <v>503</v>
      </c>
      <c r="B52" s="1025"/>
      <c r="C52" s="301">
        <v>6831</v>
      </c>
      <c r="D52" s="302">
        <v>81</v>
      </c>
      <c r="E52" s="302">
        <v>6750</v>
      </c>
      <c r="F52" s="303">
        <v>352.68599999999998</v>
      </c>
      <c r="G52" s="761"/>
      <c r="H52" s="320">
        <v>2204</v>
      </c>
      <c r="I52" s="740"/>
      <c r="J52" s="735"/>
      <c r="K52" s="330">
        <v>51.630215195432584</v>
      </c>
    </row>
    <row r="53" spans="1:11" ht="23.95" customHeight="1" x14ac:dyDescent="0.25">
      <c r="A53" s="1020" t="s">
        <v>751</v>
      </c>
      <c r="B53" s="1021"/>
      <c r="C53" s="301"/>
      <c r="D53" s="302"/>
      <c r="E53" s="302"/>
      <c r="F53" s="303"/>
      <c r="G53" s="761"/>
      <c r="H53" s="320"/>
      <c r="I53" s="740"/>
      <c r="J53" s="741"/>
      <c r="K53" s="330"/>
    </row>
    <row r="54" spans="1:11" ht="12.75" customHeight="1" x14ac:dyDescent="0.25">
      <c r="A54" s="1022" t="s">
        <v>758</v>
      </c>
      <c r="B54" s="1023"/>
      <c r="C54" s="301">
        <v>233</v>
      </c>
      <c r="D54" s="302">
        <v>0</v>
      </c>
      <c r="E54" s="302">
        <v>233</v>
      </c>
      <c r="F54" s="303">
        <v>23.291</v>
      </c>
      <c r="G54" s="761"/>
      <c r="H54" s="320">
        <v>146</v>
      </c>
      <c r="I54" s="740"/>
      <c r="J54" s="741"/>
      <c r="K54" s="330">
        <v>99.961373390557938</v>
      </c>
    </row>
    <row r="55" spans="1:11" ht="22.6" customHeight="1" x14ac:dyDescent="0.25">
      <c r="A55" s="1020" t="s">
        <v>759</v>
      </c>
      <c r="B55" s="1021"/>
      <c r="C55" s="301">
        <v>134</v>
      </c>
      <c r="D55" s="302">
        <v>0</v>
      </c>
      <c r="E55" s="302">
        <v>134</v>
      </c>
      <c r="F55" s="303">
        <v>12.762</v>
      </c>
      <c r="G55" s="761"/>
      <c r="H55" s="329">
        <v>80</v>
      </c>
      <c r="I55" s="740"/>
      <c r="J55" s="735"/>
      <c r="K55" s="328">
        <v>95.238805970149258</v>
      </c>
    </row>
    <row r="56" spans="1:11" x14ac:dyDescent="0.25">
      <c r="A56" s="740" t="s">
        <v>877</v>
      </c>
      <c r="B56" s="741"/>
      <c r="C56" s="331"/>
      <c r="D56" s="302"/>
      <c r="E56" s="302"/>
      <c r="F56" s="303"/>
      <c r="G56" s="761"/>
      <c r="H56" s="320"/>
      <c r="I56" s="740"/>
      <c r="J56" s="741"/>
      <c r="K56" s="330"/>
    </row>
    <row r="57" spans="1:11" x14ac:dyDescent="0.25">
      <c r="A57" s="1024" t="s">
        <v>752</v>
      </c>
      <c r="B57" s="1025"/>
      <c r="C57" s="301">
        <v>121</v>
      </c>
      <c r="D57" s="302">
        <v>0</v>
      </c>
      <c r="E57" s="302">
        <v>121</v>
      </c>
      <c r="F57" s="303">
        <v>10.788</v>
      </c>
      <c r="G57" s="761"/>
      <c r="H57" s="320">
        <v>67</v>
      </c>
      <c r="I57" s="740"/>
      <c r="J57" s="741"/>
      <c r="K57" s="330">
        <v>89.15702479338843</v>
      </c>
    </row>
    <row r="58" spans="1:11" x14ac:dyDescent="0.25">
      <c r="A58" s="740" t="s">
        <v>753</v>
      </c>
      <c r="B58" s="741"/>
      <c r="C58" s="301"/>
      <c r="D58" s="302"/>
      <c r="E58" s="302"/>
      <c r="F58" s="303"/>
      <c r="G58" s="761"/>
      <c r="H58" s="329"/>
      <c r="I58" s="740"/>
      <c r="J58" s="735"/>
      <c r="K58" s="330"/>
    </row>
    <row r="59" spans="1:11" ht="14.3" thickBot="1" x14ac:dyDescent="0.3">
      <c r="A59" s="1024" t="s">
        <v>752</v>
      </c>
      <c r="B59" s="1025"/>
      <c r="C59" s="301">
        <v>83</v>
      </c>
      <c r="D59" s="302">
        <v>0</v>
      </c>
      <c r="E59" s="302">
        <v>83</v>
      </c>
      <c r="F59" s="303">
        <v>5.9370000000000003</v>
      </c>
      <c r="G59" s="761"/>
      <c r="H59" s="329">
        <v>37</v>
      </c>
      <c r="I59" s="740"/>
      <c r="J59" s="759"/>
      <c r="K59" s="856">
        <v>71.53012048192771</v>
      </c>
    </row>
    <row r="60" spans="1:11" ht="14.3" thickBot="1" x14ac:dyDescent="0.3">
      <c r="A60" s="1017" t="s">
        <v>754</v>
      </c>
      <c r="B60" s="1018"/>
      <c r="C60" s="1018"/>
      <c r="D60" s="1018"/>
      <c r="E60" s="1018"/>
      <c r="F60" s="1018"/>
      <c r="G60" s="1018"/>
      <c r="H60" s="1018"/>
      <c r="I60" s="1018"/>
      <c r="J60" s="1018"/>
      <c r="K60" s="1019"/>
    </row>
    <row r="61" spans="1:11" x14ac:dyDescent="0.25">
      <c r="A61" s="734" t="s">
        <v>504</v>
      </c>
      <c r="B61" s="735"/>
      <c r="C61" s="301">
        <v>354</v>
      </c>
      <c r="D61" s="302">
        <v>0</v>
      </c>
      <c r="E61" s="332">
        <v>354</v>
      </c>
      <c r="F61" s="603"/>
      <c r="G61" s="332">
        <v>287418.82</v>
      </c>
      <c r="H61" s="603"/>
      <c r="I61" s="307">
        <v>811.91757062146894</v>
      </c>
      <c r="J61" s="565"/>
      <c r="K61" s="566"/>
    </row>
    <row r="62" spans="1:11" x14ac:dyDescent="0.25">
      <c r="A62" s="736" t="s">
        <v>505</v>
      </c>
      <c r="B62" s="737"/>
      <c r="C62" s="309">
        <v>0</v>
      </c>
      <c r="D62" s="310">
        <v>0</v>
      </c>
      <c r="E62" s="333">
        <v>0</v>
      </c>
      <c r="F62" s="609"/>
      <c r="G62" s="315">
        <v>0</v>
      </c>
      <c r="H62" s="609"/>
      <c r="I62" s="315">
        <v>0</v>
      </c>
      <c r="J62" s="559"/>
      <c r="K62" s="560"/>
    </row>
    <row r="63" spans="1:11" x14ac:dyDescent="0.25">
      <c r="A63" s="334"/>
      <c r="B63" s="335"/>
    </row>
    <row r="64" spans="1:11" x14ac:dyDescent="0.25">
      <c r="A64" s="247" t="s">
        <v>387</v>
      </c>
      <c r="B64" s="247"/>
      <c r="C64" s="247"/>
      <c r="D64" s="247"/>
      <c r="E64" s="247"/>
      <c r="F64" s="247"/>
      <c r="G64" s="247"/>
      <c r="H64" s="247"/>
    </row>
    <row r="65" spans="1:11" x14ac:dyDescent="0.25">
      <c r="A65" s="247" t="s">
        <v>360</v>
      </c>
      <c r="B65" s="247"/>
      <c r="C65" s="247"/>
      <c r="D65" s="247"/>
      <c r="E65" s="247"/>
      <c r="F65" s="247"/>
      <c r="G65" s="247"/>
      <c r="H65" s="247"/>
    </row>
    <row r="66" spans="1:11" x14ac:dyDescent="0.25">
      <c r="A66" s="336" t="s">
        <v>1014</v>
      </c>
      <c r="B66" s="247"/>
      <c r="C66" s="247"/>
      <c r="D66" s="247"/>
      <c r="E66" s="247"/>
      <c r="F66" s="247"/>
      <c r="G66" s="247"/>
      <c r="H66" s="247"/>
    </row>
    <row r="67" spans="1:11" x14ac:dyDescent="0.25">
      <c r="A67" s="247"/>
      <c r="B67" s="247"/>
      <c r="C67" s="247"/>
      <c r="D67" s="247"/>
      <c r="E67" s="247"/>
      <c r="F67" s="247"/>
      <c r="G67" s="247"/>
      <c r="H67" s="247"/>
      <c r="I67" s="247"/>
      <c r="J67" s="247"/>
      <c r="K67" s="247"/>
    </row>
    <row r="68" spans="1:11" ht="15.65" x14ac:dyDescent="0.25">
      <c r="A68" s="63" t="s">
        <v>878</v>
      </c>
    </row>
  </sheetData>
  <mergeCells count="12">
    <mergeCell ref="A51:B51"/>
    <mergeCell ref="A52:B52"/>
    <mergeCell ref="A42:B42"/>
    <mergeCell ref="A38:K38"/>
    <mergeCell ref="A48:K48"/>
    <mergeCell ref="A50:B50"/>
    <mergeCell ref="A60:K60"/>
    <mergeCell ref="A53:B53"/>
    <mergeCell ref="A54:B54"/>
    <mergeCell ref="A55:B55"/>
    <mergeCell ref="A57:B57"/>
    <mergeCell ref="A59:B59"/>
  </mergeCells>
  <phoneticPr fontId="2" type="noConversion"/>
  <printOptions horizontalCentered="1"/>
  <pageMargins left="0.43307086614173229" right="0.27559055118110237" top="0.35433070866141736" bottom="0.51181102362204722" header="0.19685039370078741" footer="0.51181102362204722"/>
  <pageSetup paperSize="9" scale="84" orientation="portrait" r:id="rId1"/>
  <headerFooter alignWithMargins="0">
    <oddHeader>&amp;C28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2:H39"/>
  <sheetViews>
    <sheetView zoomScaleNormal="100" workbookViewId="0">
      <selection activeCell="A4" sqref="A4:H36"/>
    </sheetView>
  </sheetViews>
  <sheetFormatPr defaultColWidth="9.125" defaultRowHeight="13.6" x14ac:dyDescent="0.25"/>
  <cols>
    <col min="1" max="1" width="8.25" style="63" customWidth="1"/>
    <col min="2" max="2" width="9.125" style="63"/>
    <col min="3" max="3" width="9.75" style="63" customWidth="1"/>
    <col min="4" max="4" width="25.875" style="63" customWidth="1"/>
    <col min="5" max="8" width="12.75" style="63" customWidth="1"/>
    <col min="9" max="11" width="8.75" style="63" customWidth="1"/>
    <col min="12" max="16384" width="9.125" style="63"/>
  </cols>
  <sheetData>
    <row r="2" spans="1:8" ht="15.65" x14ac:dyDescent="0.25">
      <c r="A2" s="102" t="s">
        <v>879</v>
      </c>
    </row>
    <row r="3" spans="1:8" ht="14.3" thickBot="1" x14ac:dyDescent="0.3">
      <c r="A3" s="84"/>
      <c r="B3" s="84"/>
      <c r="C3" s="84"/>
      <c r="D3" s="84"/>
      <c r="E3" s="84"/>
      <c r="F3" s="84"/>
      <c r="G3" s="84"/>
      <c r="H3" s="84"/>
    </row>
    <row r="4" spans="1:8" ht="18" customHeight="1" x14ac:dyDescent="0.3">
      <c r="A4" s="337"/>
      <c r="B4" s="338"/>
      <c r="C4" s="338"/>
      <c r="D4" s="339"/>
      <c r="E4" s="340" t="s">
        <v>1016</v>
      </c>
      <c r="F4" s="341"/>
      <c r="G4" s="342" t="s">
        <v>1017</v>
      </c>
      <c r="H4" s="343"/>
    </row>
    <row r="5" spans="1:8" ht="19.05" x14ac:dyDescent="0.35">
      <c r="A5" s="344" t="s">
        <v>20</v>
      </c>
      <c r="B5" s="345"/>
      <c r="C5" s="345"/>
      <c r="D5" s="346"/>
      <c r="E5" s="347" t="s">
        <v>49</v>
      </c>
      <c r="F5" s="348" t="s">
        <v>49</v>
      </c>
      <c r="G5" s="349" t="s">
        <v>49</v>
      </c>
      <c r="H5" s="350" t="s">
        <v>49</v>
      </c>
    </row>
    <row r="6" spans="1:8" x14ac:dyDescent="0.25">
      <c r="A6" s="351"/>
      <c r="B6" s="352"/>
      <c r="C6" s="352"/>
      <c r="D6" s="353"/>
      <c r="E6" s="354" t="s">
        <v>647</v>
      </c>
      <c r="F6" s="355" t="s">
        <v>278</v>
      </c>
      <c r="G6" s="356" t="s">
        <v>647</v>
      </c>
      <c r="H6" s="357" t="s">
        <v>278</v>
      </c>
    </row>
    <row r="7" spans="1:8" ht="14.3" thickBot="1" x14ac:dyDescent="0.3">
      <c r="A7" s="358"/>
      <c r="B7" s="359"/>
      <c r="C7" s="359"/>
      <c r="D7" s="360"/>
      <c r="E7" s="361"/>
      <c r="F7" s="362"/>
      <c r="G7" s="363"/>
      <c r="H7" s="364"/>
    </row>
    <row r="8" spans="1:8" ht="18" customHeight="1" thickTop="1" x14ac:dyDescent="0.3">
      <c r="A8" s="365" t="s">
        <v>279</v>
      </c>
      <c r="B8" s="366"/>
      <c r="C8" s="366"/>
      <c r="D8" s="367"/>
      <c r="E8" s="368">
        <f>SUM(E9+E14)</f>
        <v>0</v>
      </c>
      <c r="F8" s="369">
        <f>SUM(F9+F14)</f>
        <v>0</v>
      </c>
      <c r="G8" s="370">
        <f>SUM(G9+G14)</f>
        <v>1</v>
      </c>
      <c r="H8" s="371">
        <f>SUM(H9+H14)</f>
        <v>1</v>
      </c>
    </row>
    <row r="9" spans="1:8" ht="14.95" customHeight="1" x14ac:dyDescent="0.25">
      <c r="A9" s="763" t="s">
        <v>422</v>
      </c>
      <c r="B9" s="764"/>
      <c r="C9" s="764"/>
      <c r="D9" s="765"/>
      <c r="E9" s="766">
        <f>SUM(E10:E13)</f>
        <v>0</v>
      </c>
      <c r="F9" s="767">
        <f>SUM(F10:F13)</f>
        <v>0</v>
      </c>
      <c r="G9" s="768">
        <f>SUM(G10:G13)</f>
        <v>0</v>
      </c>
      <c r="H9" s="769">
        <f>SUM(H10:H13)</f>
        <v>0</v>
      </c>
    </row>
    <row r="10" spans="1:8" ht="14.95" customHeight="1" x14ac:dyDescent="0.25">
      <c r="A10" s="351" t="s">
        <v>423</v>
      </c>
      <c r="B10" s="352"/>
      <c r="C10" s="352"/>
      <c r="D10" s="353"/>
      <c r="E10" s="844">
        <v>0</v>
      </c>
      <c r="F10" s="372">
        <v>0</v>
      </c>
      <c r="G10" s="770">
        <v>0</v>
      </c>
      <c r="H10" s="373">
        <v>0</v>
      </c>
    </row>
    <row r="11" spans="1:8" ht="14.95" customHeight="1" x14ac:dyDescent="0.25">
      <c r="A11" s="351" t="s">
        <v>424</v>
      </c>
      <c r="B11" s="352"/>
      <c r="C11" s="352"/>
      <c r="D11" s="353"/>
      <c r="E11" s="844">
        <v>0</v>
      </c>
      <c r="F11" s="372">
        <v>0</v>
      </c>
      <c r="G11" s="770">
        <v>0</v>
      </c>
      <c r="H11" s="373">
        <v>0</v>
      </c>
    </row>
    <row r="12" spans="1:8" ht="14.95" customHeight="1" x14ac:dyDescent="0.25">
      <c r="A12" s="351" t="s">
        <v>425</v>
      </c>
      <c r="B12" s="352"/>
      <c r="C12" s="352"/>
      <c r="D12" s="353"/>
      <c r="E12" s="844">
        <v>0</v>
      </c>
      <c r="F12" s="372">
        <v>0</v>
      </c>
      <c r="G12" s="770">
        <v>0</v>
      </c>
      <c r="H12" s="373">
        <v>0</v>
      </c>
    </row>
    <row r="13" spans="1:8" ht="14.95" customHeight="1" x14ac:dyDescent="0.25">
      <c r="A13" s="351" t="s">
        <v>426</v>
      </c>
      <c r="B13" s="352"/>
      <c r="C13" s="352"/>
      <c r="D13" s="353"/>
      <c r="E13" s="844">
        <v>0</v>
      </c>
      <c r="F13" s="372">
        <v>0</v>
      </c>
      <c r="G13" s="770">
        <v>0</v>
      </c>
      <c r="H13" s="373">
        <v>0</v>
      </c>
    </row>
    <row r="14" spans="1:8" ht="14.95" customHeight="1" x14ac:dyDescent="0.25">
      <c r="A14" s="774" t="s">
        <v>427</v>
      </c>
      <c r="B14" s="775"/>
      <c r="C14" s="775"/>
      <c r="D14" s="776"/>
      <c r="E14" s="773">
        <f>SUM(E15:E18)</f>
        <v>0</v>
      </c>
      <c r="F14" s="777">
        <f>SUM(F15:F18)</f>
        <v>0</v>
      </c>
      <c r="G14" s="771">
        <f>SUM(G15:G18)</f>
        <v>1</v>
      </c>
      <c r="H14" s="778">
        <f>SUM(H15:H18)</f>
        <v>1</v>
      </c>
    </row>
    <row r="15" spans="1:8" ht="14.95" customHeight="1" x14ac:dyDescent="0.25">
      <c r="A15" s="351" t="s">
        <v>428</v>
      </c>
      <c r="B15" s="352"/>
      <c r="C15" s="352"/>
      <c r="D15" s="353"/>
      <c r="E15" s="877"/>
      <c r="F15" s="374"/>
      <c r="G15" s="770"/>
      <c r="H15" s="373"/>
    </row>
    <row r="16" spans="1:8" ht="14.95" customHeight="1" x14ac:dyDescent="0.25">
      <c r="A16" s="351" t="s">
        <v>429</v>
      </c>
      <c r="B16" s="352"/>
      <c r="C16" s="352"/>
      <c r="D16" s="353"/>
      <c r="E16" s="844">
        <v>0</v>
      </c>
      <c r="F16" s="375">
        <v>0</v>
      </c>
      <c r="G16" s="772">
        <v>1</v>
      </c>
      <c r="H16" s="376">
        <v>1</v>
      </c>
    </row>
    <row r="17" spans="1:8" ht="14.95" customHeight="1" x14ac:dyDescent="0.25">
      <c r="A17" s="351" t="s">
        <v>430</v>
      </c>
      <c r="B17" s="352"/>
      <c r="C17" s="352"/>
      <c r="D17" s="353"/>
      <c r="E17" s="844">
        <v>0</v>
      </c>
      <c r="F17" s="375">
        <v>0</v>
      </c>
      <c r="G17" s="770">
        <v>0</v>
      </c>
      <c r="H17" s="373">
        <v>0</v>
      </c>
    </row>
    <row r="18" spans="1:8" ht="14.95" customHeight="1" thickBot="1" x14ac:dyDescent="0.3">
      <c r="A18" s="351" t="s">
        <v>431</v>
      </c>
      <c r="B18" s="352"/>
      <c r="C18" s="352"/>
      <c r="D18" s="353"/>
      <c r="E18" s="844">
        <v>0</v>
      </c>
      <c r="F18" s="375">
        <v>0</v>
      </c>
      <c r="G18" s="770">
        <v>0</v>
      </c>
      <c r="H18" s="373">
        <v>0</v>
      </c>
    </row>
    <row r="19" spans="1:8" ht="18" customHeight="1" thickTop="1" thickBot="1" x14ac:dyDescent="0.35">
      <c r="A19" s="377" t="s">
        <v>720</v>
      </c>
      <c r="B19" s="378"/>
      <c r="C19" s="378"/>
      <c r="D19" s="378"/>
      <c r="E19" s="379">
        <v>0</v>
      </c>
      <c r="F19" s="380">
        <v>0</v>
      </c>
      <c r="G19" s="381">
        <v>0</v>
      </c>
      <c r="H19" s="382">
        <v>0</v>
      </c>
    </row>
    <row r="20" spans="1:8" ht="18" customHeight="1" thickTop="1" thickBot="1" x14ac:dyDescent="0.35">
      <c r="A20" s="377" t="s">
        <v>766</v>
      </c>
      <c r="B20" s="378"/>
      <c r="C20" s="378"/>
      <c r="D20" s="378"/>
      <c r="E20" s="379">
        <v>0</v>
      </c>
      <c r="F20" s="380">
        <v>0</v>
      </c>
      <c r="G20" s="381">
        <v>1</v>
      </c>
      <c r="H20" s="382">
        <v>3</v>
      </c>
    </row>
    <row r="21" spans="1:8" ht="18" customHeight="1" thickTop="1" x14ac:dyDescent="0.3">
      <c r="A21" s="383" t="s">
        <v>702</v>
      </c>
      <c r="B21" s="384"/>
      <c r="C21" s="384"/>
      <c r="D21" s="384"/>
      <c r="E21" s="385">
        <f>SUM(E22:E35)</f>
        <v>31</v>
      </c>
      <c r="F21" s="386">
        <f>SUM(F22:F35)</f>
        <v>34</v>
      </c>
      <c r="G21" s="387">
        <f>SUM(G22:G35)</f>
        <v>309</v>
      </c>
      <c r="H21" s="388">
        <f>SUM(H22:H35)</f>
        <v>504</v>
      </c>
    </row>
    <row r="22" spans="1:8" ht="18" customHeight="1" x14ac:dyDescent="0.25">
      <c r="A22" s="351" t="s">
        <v>432</v>
      </c>
      <c r="B22" s="352"/>
      <c r="C22" s="352"/>
      <c r="D22" s="352"/>
      <c r="E22" s="844">
        <v>0</v>
      </c>
      <c r="F22" s="372">
        <v>0</v>
      </c>
      <c r="G22" s="770">
        <v>0</v>
      </c>
      <c r="H22" s="373">
        <v>0</v>
      </c>
    </row>
    <row r="23" spans="1:8" ht="14.95" customHeight="1" x14ac:dyDescent="0.25">
      <c r="A23" s="1032" t="s">
        <v>693</v>
      </c>
      <c r="B23" s="1033"/>
      <c r="C23" s="1033"/>
      <c r="D23" s="1034"/>
      <c r="E23" s="1035">
        <v>0</v>
      </c>
      <c r="F23" s="1036">
        <v>0</v>
      </c>
      <c r="G23" s="1037">
        <v>2</v>
      </c>
      <c r="H23" s="1038">
        <v>3</v>
      </c>
    </row>
    <row r="24" spans="1:8" ht="14.95" customHeight="1" x14ac:dyDescent="0.25">
      <c r="A24" s="1032" t="s">
        <v>694</v>
      </c>
      <c r="B24" s="1033"/>
      <c r="C24" s="1033"/>
      <c r="D24" s="1034"/>
      <c r="E24" s="1035"/>
      <c r="F24" s="1036"/>
      <c r="G24" s="1037"/>
      <c r="H24" s="1038"/>
    </row>
    <row r="25" spans="1:8" ht="14.95" customHeight="1" x14ac:dyDescent="0.25">
      <c r="A25" s="351" t="s">
        <v>816</v>
      </c>
      <c r="B25" s="352"/>
      <c r="C25" s="352"/>
      <c r="D25" s="352"/>
      <c r="E25" s="844">
        <v>0</v>
      </c>
      <c r="F25" s="372">
        <v>0</v>
      </c>
      <c r="G25" s="770">
        <v>0</v>
      </c>
      <c r="H25" s="373">
        <v>0</v>
      </c>
    </row>
    <row r="26" spans="1:8" ht="14.95" customHeight="1" x14ac:dyDescent="0.25">
      <c r="A26" s="351" t="s">
        <v>624</v>
      </c>
      <c r="B26" s="352"/>
      <c r="C26" s="352"/>
      <c r="D26" s="352"/>
      <c r="E26" s="844">
        <v>0</v>
      </c>
      <c r="F26" s="372">
        <v>0</v>
      </c>
      <c r="G26" s="770"/>
      <c r="H26" s="373"/>
    </row>
    <row r="27" spans="1:8" ht="14.95" customHeight="1" x14ac:dyDescent="0.25">
      <c r="A27" s="351" t="s">
        <v>695</v>
      </c>
      <c r="B27" s="352"/>
      <c r="C27" s="352"/>
      <c r="D27" s="352"/>
      <c r="E27" s="877">
        <v>0</v>
      </c>
      <c r="F27" s="389">
        <v>0</v>
      </c>
      <c r="G27" s="772">
        <v>15</v>
      </c>
      <c r="H27" s="376">
        <v>0</v>
      </c>
    </row>
    <row r="28" spans="1:8" ht="14.95" customHeight="1" x14ac:dyDescent="0.25">
      <c r="A28" s="351" t="s">
        <v>433</v>
      </c>
      <c r="B28" s="352"/>
      <c r="C28" s="352"/>
      <c r="D28" s="352"/>
      <c r="E28" s="844">
        <v>0</v>
      </c>
      <c r="F28" s="372">
        <v>0</v>
      </c>
      <c r="G28" s="772">
        <v>0</v>
      </c>
      <c r="H28" s="376">
        <v>0</v>
      </c>
    </row>
    <row r="29" spans="1:8" ht="14.95" customHeight="1" x14ac:dyDescent="0.25">
      <c r="A29" s="351" t="s">
        <v>280</v>
      </c>
      <c r="B29" s="352"/>
      <c r="C29" s="352"/>
      <c r="D29" s="352"/>
      <c r="E29" s="877">
        <v>2</v>
      </c>
      <c r="F29" s="389">
        <v>2</v>
      </c>
      <c r="G29" s="772">
        <v>12</v>
      </c>
      <c r="H29" s="376">
        <v>8</v>
      </c>
    </row>
    <row r="30" spans="1:8" ht="14.95" customHeight="1" x14ac:dyDescent="0.25">
      <c r="A30" s="351" t="s">
        <v>696</v>
      </c>
      <c r="B30" s="352"/>
      <c r="C30" s="352"/>
      <c r="D30" s="352"/>
      <c r="E30" s="877">
        <v>10</v>
      </c>
      <c r="F30" s="389">
        <v>10</v>
      </c>
      <c r="G30" s="772">
        <v>126</v>
      </c>
      <c r="H30" s="376">
        <v>126</v>
      </c>
    </row>
    <row r="31" spans="1:8" ht="14.95" customHeight="1" x14ac:dyDescent="0.25">
      <c r="A31" s="351" t="s">
        <v>826</v>
      </c>
      <c r="B31" s="352"/>
      <c r="C31" s="352"/>
      <c r="D31" s="352"/>
      <c r="E31" s="877">
        <v>3</v>
      </c>
      <c r="F31" s="389">
        <v>3</v>
      </c>
      <c r="G31" s="772">
        <v>26</v>
      </c>
      <c r="H31" s="376">
        <v>27</v>
      </c>
    </row>
    <row r="32" spans="1:8" ht="14.95" customHeight="1" x14ac:dyDescent="0.25">
      <c r="A32" s="351" t="s">
        <v>817</v>
      </c>
      <c r="B32" s="352"/>
      <c r="C32" s="352"/>
      <c r="D32" s="352"/>
      <c r="E32" s="877">
        <v>0</v>
      </c>
      <c r="F32" s="389">
        <v>0</v>
      </c>
      <c r="G32" s="772">
        <v>2</v>
      </c>
      <c r="H32" s="376">
        <v>4</v>
      </c>
    </row>
    <row r="33" spans="1:8" ht="14.95" customHeight="1" x14ac:dyDescent="0.25">
      <c r="A33" s="351" t="s">
        <v>818</v>
      </c>
      <c r="B33" s="352"/>
      <c r="C33" s="352"/>
      <c r="D33" s="352"/>
      <c r="E33" s="877">
        <v>3</v>
      </c>
      <c r="F33" s="389">
        <v>6</v>
      </c>
      <c r="G33" s="772">
        <v>13</v>
      </c>
      <c r="H33" s="376">
        <v>34</v>
      </c>
    </row>
    <row r="34" spans="1:8" ht="14.95" customHeight="1" x14ac:dyDescent="0.25">
      <c r="A34" s="351" t="s">
        <v>697</v>
      </c>
      <c r="B34" s="352"/>
      <c r="C34" s="352"/>
      <c r="D34" s="352"/>
      <c r="E34" s="877">
        <v>0</v>
      </c>
      <c r="F34" s="389">
        <v>0</v>
      </c>
      <c r="G34" s="772">
        <v>3</v>
      </c>
      <c r="H34" s="376">
        <v>189</v>
      </c>
    </row>
    <row r="35" spans="1:8" ht="14.95" customHeight="1" thickBot="1" x14ac:dyDescent="0.3">
      <c r="A35" s="351" t="s">
        <v>625</v>
      </c>
      <c r="B35" s="352"/>
      <c r="C35" s="352"/>
      <c r="D35" s="352"/>
      <c r="E35" s="877">
        <v>13</v>
      </c>
      <c r="F35" s="389">
        <v>13</v>
      </c>
      <c r="G35" s="772">
        <v>110</v>
      </c>
      <c r="H35" s="376">
        <v>113</v>
      </c>
    </row>
    <row r="36" spans="1:8" ht="22.6" customHeight="1" thickTop="1" thickBot="1" x14ac:dyDescent="0.4">
      <c r="A36" s="390" t="s">
        <v>22</v>
      </c>
      <c r="B36" s="391"/>
      <c r="C36" s="391"/>
      <c r="D36" s="392"/>
      <c r="E36" s="393">
        <f>SUM(E8+E19+E20+E21)</f>
        <v>31</v>
      </c>
      <c r="F36" s="394">
        <f>SUM(F8+F19+F20+F21)</f>
        <v>34</v>
      </c>
      <c r="G36" s="395">
        <f>SUM(G8+G19+G20+G21)</f>
        <v>311</v>
      </c>
      <c r="H36" s="396">
        <f>SUM(H8+H19+H20+H21)</f>
        <v>508</v>
      </c>
    </row>
    <row r="38" spans="1:8" ht="25.5" customHeight="1" x14ac:dyDescent="0.25">
      <c r="A38" s="1031" t="s">
        <v>880</v>
      </c>
      <c r="B38" s="1031"/>
      <c r="C38" s="1031"/>
      <c r="D38" s="1031"/>
      <c r="E38" s="1031"/>
      <c r="F38" s="1031"/>
      <c r="G38" s="1031"/>
      <c r="H38" s="1031"/>
    </row>
    <row r="39" spans="1:8" ht="12.75" customHeight="1" x14ac:dyDescent="0.25">
      <c r="C39" s="397"/>
      <c r="D39" s="397"/>
      <c r="E39" s="397"/>
      <c r="F39" s="397"/>
      <c r="G39" s="397"/>
      <c r="H39" s="397"/>
    </row>
  </sheetData>
  <mergeCells count="7">
    <mergeCell ref="A38:H38"/>
    <mergeCell ref="A24:D24"/>
    <mergeCell ref="E23:E24"/>
    <mergeCell ref="F23:F24"/>
    <mergeCell ref="G23:G24"/>
    <mergeCell ref="H23:H24"/>
    <mergeCell ref="A23:D23"/>
  </mergeCells>
  <phoneticPr fontId="2" type="noConversion"/>
  <printOptions horizontalCentered="1"/>
  <pageMargins left="0.78740157480314965" right="0.31496062992125984" top="0.6692913385826772" bottom="0.19685039370078741" header="0.27559055118110237" footer="0.31496062992125984"/>
  <pageSetup paperSize="9" scale="89" orientation="portrait" r:id="rId1"/>
  <headerFooter alignWithMargins="0">
    <oddHeader>&amp;C29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59"/>
  <sheetViews>
    <sheetView topLeftCell="A25" zoomScaleNormal="100" workbookViewId="0">
      <selection activeCell="A39" sqref="A39"/>
    </sheetView>
  </sheetViews>
  <sheetFormatPr defaultColWidth="9.125" defaultRowHeight="13.6" x14ac:dyDescent="0.25"/>
  <cols>
    <col min="1" max="1" width="10.75" style="63" customWidth="1"/>
    <col min="2" max="2" width="13.75" style="63" customWidth="1"/>
    <col min="3" max="3" width="14.375" style="63" customWidth="1"/>
    <col min="4" max="4" width="12.75" style="63" customWidth="1"/>
    <col min="5" max="8" width="10.75" style="63" customWidth="1"/>
    <col min="9" max="16384" width="9.125" style="63"/>
  </cols>
  <sheetData>
    <row r="1" spans="1:8" ht="15.65" x14ac:dyDescent="0.25">
      <c r="A1" s="102" t="s">
        <v>881</v>
      </c>
    </row>
    <row r="2" spans="1:8" ht="12.75" customHeight="1" thickBot="1" x14ac:dyDescent="0.3"/>
    <row r="3" spans="1:8" ht="18" customHeight="1" x14ac:dyDescent="0.3">
      <c r="A3" s="337"/>
      <c r="B3" s="338"/>
      <c r="C3" s="338"/>
      <c r="D3" s="339"/>
      <c r="E3" s="340" t="s">
        <v>1016</v>
      </c>
      <c r="F3" s="341"/>
      <c r="G3" s="398" t="s">
        <v>1017</v>
      </c>
      <c r="H3" s="343"/>
    </row>
    <row r="4" spans="1:8" ht="19.05" x14ac:dyDescent="0.35">
      <c r="A4" s="344" t="s">
        <v>20</v>
      </c>
      <c r="B4" s="345"/>
      <c r="C4" s="345"/>
      <c r="D4" s="346"/>
      <c r="E4" s="347" t="s">
        <v>49</v>
      </c>
      <c r="F4" s="348" t="s">
        <v>49</v>
      </c>
      <c r="G4" s="349" t="s">
        <v>49</v>
      </c>
      <c r="H4" s="350" t="s">
        <v>49</v>
      </c>
    </row>
    <row r="5" spans="1:8" x14ac:dyDescent="0.25">
      <c r="A5" s="351"/>
      <c r="B5" s="352"/>
      <c r="C5" s="352"/>
      <c r="D5" s="353"/>
      <c r="E5" s="354" t="s">
        <v>647</v>
      </c>
      <c r="F5" s="355" t="s">
        <v>278</v>
      </c>
      <c r="G5" s="356" t="s">
        <v>647</v>
      </c>
      <c r="H5" s="357" t="s">
        <v>278</v>
      </c>
    </row>
    <row r="6" spans="1:8" ht="14.3" thickBot="1" x14ac:dyDescent="0.3">
      <c r="A6" s="358"/>
      <c r="B6" s="359"/>
      <c r="C6" s="359"/>
      <c r="D6" s="360"/>
      <c r="E6" s="361"/>
      <c r="F6" s="362"/>
      <c r="G6" s="363"/>
      <c r="H6" s="364"/>
    </row>
    <row r="7" spans="1:8" ht="18" customHeight="1" thickTop="1" thickBot="1" x14ac:dyDescent="0.35">
      <c r="A7" s="399" t="s">
        <v>22</v>
      </c>
      <c r="B7" s="400"/>
      <c r="C7" s="400"/>
      <c r="D7" s="401"/>
      <c r="E7" s="402">
        <f>SUM(E8:E14)</f>
        <v>143</v>
      </c>
      <c r="F7" s="880">
        <f>SUM(F8:F14)</f>
        <v>48</v>
      </c>
      <c r="G7" s="879">
        <f>SUM(G8:G14)</f>
        <v>1405</v>
      </c>
      <c r="H7" s="882">
        <f>SUM(H8:H14)</f>
        <v>448</v>
      </c>
    </row>
    <row r="8" spans="1:8" ht="14.95" customHeight="1" thickTop="1" x14ac:dyDescent="0.25">
      <c r="A8" s="351" t="s">
        <v>819</v>
      </c>
      <c r="B8" s="352"/>
      <c r="C8" s="352"/>
      <c r="D8" s="352"/>
      <c r="E8" s="608">
        <v>106</v>
      </c>
      <c r="F8" s="372">
        <v>0</v>
      </c>
      <c r="G8" s="878">
        <v>1046</v>
      </c>
      <c r="H8" s="373">
        <v>0</v>
      </c>
    </row>
    <row r="9" spans="1:8" ht="14.95" customHeight="1" x14ac:dyDescent="0.25">
      <c r="A9" s="351" t="s">
        <v>820</v>
      </c>
      <c r="B9" s="352"/>
      <c r="C9" s="352"/>
      <c r="D9" s="353"/>
      <c r="E9" s="608">
        <v>8</v>
      </c>
      <c r="F9" s="403">
        <v>8</v>
      </c>
      <c r="G9" s="878">
        <v>125</v>
      </c>
      <c r="H9" s="376">
        <v>125</v>
      </c>
    </row>
    <row r="10" spans="1:8" ht="14.95" customHeight="1" x14ac:dyDescent="0.25">
      <c r="A10" s="351" t="s">
        <v>650</v>
      </c>
      <c r="B10" s="352"/>
      <c r="C10" s="352"/>
      <c r="D10" s="352"/>
      <c r="E10" s="608">
        <v>12</v>
      </c>
      <c r="F10" s="403">
        <v>23</v>
      </c>
      <c r="G10" s="878">
        <v>73</v>
      </c>
      <c r="H10" s="376">
        <v>162</v>
      </c>
    </row>
    <row r="11" spans="1:8" ht="14.95" customHeight="1" x14ac:dyDescent="0.25">
      <c r="A11" s="351" t="s">
        <v>821</v>
      </c>
      <c r="B11" s="352"/>
      <c r="C11" s="352"/>
      <c r="D11" s="352"/>
      <c r="E11" s="608">
        <v>17</v>
      </c>
      <c r="F11" s="403">
        <v>17</v>
      </c>
      <c r="G11" s="878">
        <v>160</v>
      </c>
      <c r="H11" s="376">
        <v>160</v>
      </c>
    </row>
    <row r="12" spans="1:8" ht="14.95" customHeight="1" x14ac:dyDescent="0.25">
      <c r="A12" s="404" t="s">
        <v>651</v>
      </c>
      <c r="B12" s="405"/>
      <c r="C12" s="405"/>
      <c r="D12" s="406"/>
      <c r="E12" s="785"/>
      <c r="F12" s="407"/>
      <c r="G12" s="783"/>
      <c r="H12" s="408"/>
    </row>
    <row r="13" spans="1:8" ht="14.95" customHeight="1" x14ac:dyDescent="0.25">
      <c r="A13" s="409" t="s">
        <v>413</v>
      </c>
      <c r="B13" s="352"/>
      <c r="C13" s="352"/>
      <c r="D13" s="352"/>
      <c r="E13" s="604">
        <v>0</v>
      </c>
      <c r="F13" s="841">
        <v>0</v>
      </c>
      <c r="G13" s="878">
        <v>1</v>
      </c>
      <c r="H13" s="376">
        <v>1</v>
      </c>
    </row>
    <row r="14" spans="1:8" ht="14.95" customHeight="1" thickBot="1" x14ac:dyDescent="0.3">
      <c r="A14" s="410" t="s">
        <v>822</v>
      </c>
      <c r="B14" s="411"/>
      <c r="C14" s="411"/>
      <c r="D14" s="412"/>
      <c r="E14" s="786">
        <v>0</v>
      </c>
      <c r="F14" s="413">
        <v>0</v>
      </c>
      <c r="G14" s="784">
        <v>0</v>
      </c>
      <c r="H14" s="414">
        <v>0</v>
      </c>
    </row>
    <row r="15" spans="1:8" ht="11.25" customHeight="1" x14ac:dyDescent="0.25">
      <c r="A15" s="247"/>
      <c r="B15" s="247"/>
      <c r="C15" s="247"/>
      <c r="D15" s="247"/>
      <c r="E15" s="247"/>
      <c r="F15" s="247"/>
      <c r="G15" s="247"/>
      <c r="H15" s="247"/>
    </row>
    <row r="16" spans="1:8" ht="15.65" x14ac:dyDescent="0.25">
      <c r="A16" s="102" t="s">
        <v>1018</v>
      </c>
      <c r="B16" s="247"/>
      <c r="C16" s="247"/>
      <c r="D16" s="247"/>
      <c r="E16" s="247"/>
      <c r="F16" s="247"/>
      <c r="G16" s="247"/>
    </row>
    <row r="17" spans="1:8" ht="13.6" customHeight="1" thickBot="1" x14ac:dyDescent="0.3">
      <c r="A17" s="247"/>
      <c r="B17" s="247"/>
      <c r="C17" s="247"/>
      <c r="D17" s="247"/>
      <c r="E17" s="247"/>
      <c r="F17" s="247"/>
      <c r="G17" s="247"/>
      <c r="H17" s="247"/>
    </row>
    <row r="18" spans="1:8" ht="19.05" x14ac:dyDescent="0.25">
      <c r="A18" s="415"/>
      <c r="B18" s="416"/>
      <c r="C18" s="416"/>
      <c r="D18" s="417" t="s">
        <v>281</v>
      </c>
      <c r="E18" s="418" t="s">
        <v>282</v>
      </c>
      <c r="F18" s="419"/>
      <c r="G18" s="418"/>
      <c r="H18" s="420" t="s">
        <v>283</v>
      </c>
    </row>
    <row r="19" spans="1:8" ht="19.05" x14ac:dyDescent="0.25">
      <c r="A19" s="421" t="s">
        <v>20</v>
      </c>
      <c r="B19" s="422"/>
      <c r="C19" s="422"/>
      <c r="D19" s="354"/>
      <c r="E19" s="423" t="s">
        <v>284</v>
      </c>
      <c r="F19" s="354" t="s">
        <v>285</v>
      </c>
      <c r="G19" s="423" t="s">
        <v>286</v>
      </c>
      <c r="H19" s="424" t="s">
        <v>287</v>
      </c>
    </row>
    <row r="20" spans="1:8" ht="14.3" thickBot="1" x14ac:dyDescent="0.3">
      <c r="A20" s="425"/>
      <c r="B20" s="426"/>
      <c r="C20" s="426"/>
      <c r="D20" s="361"/>
      <c r="E20" s="427"/>
      <c r="F20" s="361"/>
      <c r="G20" s="427"/>
      <c r="H20" s="428"/>
    </row>
    <row r="21" spans="1:8" ht="18" customHeight="1" thickTop="1" thickBot="1" x14ac:dyDescent="0.35">
      <c r="A21" s="399" t="s">
        <v>22</v>
      </c>
      <c r="B21" s="401"/>
      <c r="C21" s="886">
        <f>SUM(C22,C27,C32)</f>
        <v>115</v>
      </c>
      <c r="D21" s="402">
        <f>SUM(D22,D27,D32)</f>
        <v>47</v>
      </c>
      <c r="E21" s="886">
        <f>SUM(E22,E27,E32)</f>
        <v>15</v>
      </c>
      <c r="F21" s="402">
        <f>SUM(F22,F27,F32)</f>
        <v>43</v>
      </c>
      <c r="G21" s="886">
        <f>SUM(G22,G27,G32)</f>
        <v>1</v>
      </c>
      <c r="H21" s="429">
        <f>SUM(H22+H27+H32)</f>
        <v>9</v>
      </c>
    </row>
    <row r="22" spans="1:8" ht="14.95" customHeight="1" thickTop="1" x14ac:dyDescent="0.25">
      <c r="A22" s="779" t="s">
        <v>288</v>
      </c>
      <c r="B22" s="563"/>
      <c r="C22" s="872">
        <f t="shared" ref="C22:H22" si="0">SUM(C23:C26)</f>
        <v>1</v>
      </c>
      <c r="D22" s="871">
        <f>SUM(D23:D26)</f>
        <v>0</v>
      </c>
      <c r="E22" s="872">
        <f t="shared" si="0"/>
        <v>0</v>
      </c>
      <c r="F22" s="871">
        <f t="shared" si="0"/>
        <v>1</v>
      </c>
      <c r="G22" s="872">
        <f t="shared" si="0"/>
        <v>0</v>
      </c>
      <c r="H22" s="780">
        <f t="shared" si="0"/>
        <v>0</v>
      </c>
    </row>
    <row r="23" spans="1:8" ht="14.95" customHeight="1" x14ac:dyDescent="0.25">
      <c r="A23" s="430" t="s">
        <v>289</v>
      </c>
      <c r="B23" s="353"/>
      <c r="C23" s="781">
        <v>0</v>
      </c>
      <c r="D23" s="431">
        <v>0</v>
      </c>
      <c r="E23" s="432">
        <v>0</v>
      </c>
      <c r="F23" s="431">
        <v>0</v>
      </c>
      <c r="G23" s="432">
        <v>0</v>
      </c>
      <c r="H23" s="433">
        <v>0</v>
      </c>
    </row>
    <row r="24" spans="1:8" ht="14.95" customHeight="1" x14ac:dyDescent="0.25">
      <c r="A24" s="430" t="s">
        <v>290</v>
      </c>
      <c r="B24" s="353"/>
      <c r="C24" s="781">
        <v>0</v>
      </c>
      <c r="D24" s="431">
        <v>0</v>
      </c>
      <c r="E24" s="432">
        <v>0</v>
      </c>
      <c r="F24" s="431">
        <v>0</v>
      </c>
      <c r="G24" s="432">
        <v>0</v>
      </c>
      <c r="H24" s="433">
        <v>0</v>
      </c>
    </row>
    <row r="25" spans="1:8" ht="14.95" customHeight="1" x14ac:dyDescent="0.25">
      <c r="A25" s="430" t="s">
        <v>291</v>
      </c>
      <c r="B25" s="353"/>
      <c r="C25" s="837">
        <v>1</v>
      </c>
      <c r="D25" s="851">
        <v>0</v>
      </c>
      <c r="E25" s="432">
        <v>0</v>
      </c>
      <c r="F25" s="851">
        <v>1</v>
      </c>
      <c r="G25" s="432">
        <v>0</v>
      </c>
      <c r="H25" s="433">
        <v>0</v>
      </c>
    </row>
    <row r="26" spans="1:8" ht="14.95" customHeight="1" x14ac:dyDescent="0.25">
      <c r="A26" s="430" t="s">
        <v>292</v>
      </c>
      <c r="B26" s="353"/>
      <c r="C26" s="781">
        <v>0</v>
      </c>
      <c r="D26" s="431">
        <v>0</v>
      </c>
      <c r="E26" s="432">
        <v>0</v>
      </c>
      <c r="F26" s="431">
        <v>0</v>
      </c>
      <c r="G26" s="432">
        <v>0</v>
      </c>
      <c r="H26" s="433">
        <v>0</v>
      </c>
    </row>
    <row r="27" spans="1:8" ht="14.95" customHeight="1" x14ac:dyDescent="0.25">
      <c r="A27" s="779" t="s">
        <v>293</v>
      </c>
      <c r="B27" s="563"/>
      <c r="C27" s="872">
        <f t="shared" ref="C27:H27" si="1">SUM(C28:C31)</f>
        <v>1</v>
      </c>
      <c r="D27" s="871">
        <f>SUM(D28:D31)</f>
        <v>0</v>
      </c>
      <c r="E27" s="872">
        <f t="shared" si="1"/>
        <v>0</v>
      </c>
      <c r="F27" s="871">
        <f t="shared" si="1"/>
        <v>1</v>
      </c>
      <c r="G27" s="872">
        <f t="shared" si="1"/>
        <v>0</v>
      </c>
      <c r="H27" s="780">
        <f t="shared" si="1"/>
        <v>0</v>
      </c>
    </row>
    <row r="28" spans="1:8" ht="14.95" customHeight="1" x14ac:dyDescent="0.25">
      <c r="A28" s="434" t="s">
        <v>437</v>
      </c>
      <c r="B28" s="353"/>
      <c r="C28" s="781">
        <v>0</v>
      </c>
      <c r="D28" s="431">
        <f>C28-(E28+F28+G28+H28)</f>
        <v>0</v>
      </c>
      <c r="E28" s="432">
        <v>0</v>
      </c>
      <c r="F28" s="431">
        <v>0</v>
      </c>
      <c r="G28" s="432">
        <v>0</v>
      </c>
      <c r="H28" s="433">
        <v>0</v>
      </c>
    </row>
    <row r="29" spans="1:8" ht="14.95" customHeight="1" x14ac:dyDescent="0.25">
      <c r="A29" s="434" t="s">
        <v>438</v>
      </c>
      <c r="B29" s="353"/>
      <c r="C29" s="837">
        <v>1</v>
      </c>
      <c r="D29" s="851">
        <v>0</v>
      </c>
      <c r="E29" s="432">
        <v>0</v>
      </c>
      <c r="F29" s="851">
        <v>1</v>
      </c>
      <c r="G29" s="432">
        <v>0</v>
      </c>
      <c r="H29" s="433">
        <v>0</v>
      </c>
    </row>
    <row r="30" spans="1:8" ht="14.95" customHeight="1" x14ac:dyDescent="0.25">
      <c r="A30" s="434" t="s">
        <v>439</v>
      </c>
      <c r="B30" s="353"/>
      <c r="C30" s="781">
        <v>0</v>
      </c>
      <c r="D30" s="431">
        <v>0</v>
      </c>
      <c r="E30" s="432">
        <v>0</v>
      </c>
      <c r="F30" s="431">
        <v>0</v>
      </c>
      <c r="G30" s="432">
        <v>0</v>
      </c>
      <c r="H30" s="433">
        <v>0</v>
      </c>
    </row>
    <row r="31" spans="1:8" ht="14.95" customHeight="1" x14ac:dyDescent="0.25">
      <c r="A31" s="434" t="s">
        <v>827</v>
      </c>
      <c r="B31" s="353"/>
      <c r="C31" s="781">
        <v>0</v>
      </c>
      <c r="D31" s="431">
        <v>0</v>
      </c>
      <c r="E31" s="432">
        <v>0</v>
      </c>
      <c r="F31" s="431">
        <v>0</v>
      </c>
      <c r="G31" s="432">
        <v>0</v>
      </c>
      <c r="H31" s="433">
        <v>0</v>
      </c>
    </row>
    <row r="32" spans="1:8" ht="14.95" customHeight="1" x14ac:dyDescent="0.25">
      <c r="A32" s="779" t="s">
        <v>294</v>
      </c>
      <c r="B32" s="563"/>
      <c r="C32" s="872">
        <f t="shared" ref="C32:H32" si="2">SUM(C33:C35)</f>
        <v>113</v>
      </c>
      <c r="D32" s="871">
        <v>47</v>
      </c>
      <c r="E32" s="872">
        <f t="shared" si="2"/>
        <v>15</v>
      </c>
      <c r="F32" s="871">
        <f t="shared" si="2"/>
        <v>41</v>
      </c>
      <c r="G32" s="872">
        <f t="shared" si="2"/>
        <v>1</v>
      </c>
      <c r="H32" s="780">
        <f t="shared" si="2"/>
        <v>9</v>
      </c>
    </row>
    <row r="33" spans="1:8" ht="14.95" customHeight="1" x14ac:dyDescent="0.25">
      <c r="A33" s="430" t="s">
        <v>345</v>
      </c>
      <c r="B33" s="353"/>
      <c r="C33" s="781">
        <v>0</v>
      </c>
      <c r="D33" s="431">
        <f>C33-(E33+F33+G33+H33)</f>
        <v>0</v>
      </c>
      <c r="E33" s="432">
        <v>0</v>
      </c>
      <c r="F33" s="431">
        <v>0</v>
      </c>
      <c r="G33" s="432">
        <v>0</v>
      </c>
      <c r="H33" s="433">
        <v>0</v>
      </c>
    </row>
    <row r="34" spans="1:8" ht="14.95" customHeight="1" x14ac:dyDescent="0.25">
      <c r="A34" s="430" t="s">
        <v>295</v>
      </c>
      <c r="B34" s="353"/>
      <c r="C34" s="781">
        <v>0</v>
      </c>
      <c r="D34" s="431">
        <f>C34-(E34+F34+G34+H34)</f>
        <v>0</v>
      </c>
      <c r="E34" s="432">
        <v>0</v>
      </c>
      <c r="F34" s="431">
        <v>0</v>
      </c>
      <c r="G34" s="432">
        <v>0</v>
      </c>
      <c r="H34" s="433">
        <v>0</v>
      </c>
    </row>
    <row r="35" spans="1:8" ht="14.95" customHeight="1" thickBot="1" x14ac:dyDescent="0.3">
      <c r="A35" s="435" t="s">
        <v>296</v>
      </c>
      <c r="B35" s="412"/>
      <c r="C35" s="782">
        <v>113</v>
      </c>
      <c r="D35" s="436">
        <v>47</v>
      </c>
      <c r="E35" s="437">
        <v>15</v>
      </c>
      <c r="F35" s="436">
        <v>41</v>
      </c>
      <c r="G35" s="437">
        <v>1</v>
      </c>
      <c r="H35" s="438">
        <v>9</v>
      </c>
    </row>
    <row r="36" spans="1:8" x14ac:dyDescent="0.25">
      <c r="A36" s="247"/>
      <c r="B36" s="247"/>
      <c r="C36" s="247"/>
      <c r="D36" s="247"/>
      <c r="E36" s="247"/>
      <c r="F36" s="247"/>
      <c r="G36" s="247"/>
      <c r="H36" s="247"/>
    </row>
    <row r="37" spans="1:8" ht="16.3" x14ac:dyDescent="0.3">
      <c r="A37" s="48" t="s">
        <v>1019</v>
      </c>
      <c r="B37" s="247"/>
      <c r="C37" s="247"/>
      <c r="D37" s="247"/>
      <c r="E37" s="247"/>
      <c r="F37" s="247"/>
      <c r="G37" s="247"/>
      <c r="H37" s="247"/>
    </row>
    <row r="38" spans="1:8" x14ac:dyDescent="0.25">
      <c r="A38" s="247"/>
      <c r="B38" s="247"/>
      <c r="C38" s="247"/>
      <c r="D38" s="247"/>
      <c r="E38" s="247"/>
      <c r="F38" s="247"/>
      <c r="G38" s="247"/>
      <c r="H38" s="247"/>
    </row>
    <row r="59" spans="1:1" ht="14.3" x14ac:dyDescent="0.25">
      <c r="A59" s="439" t="s">
        <v>882</v>
      </c>
    </row>
  </sheetData>
  <phoneticPr fontId="2" type="noConversion"/>
  <printOptions horizontalCentered="1"/>
  <pageMargins left="0.70866141732283472" right="0.31496062992125984" top="0.51181102362204722" bottom="0.23622047244094491" header="0.23622047244094491" footer="0.15748031496062992"/>
  <pageSetup paperSize="9" scale="85" orientation="portrait" r:id="rId1"/>
  <headerFooter alignWithMargins="0">
    <oddHeader>&amp;C30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K74"/>
  <sheetViews>
    <sheetView zoomScaleNormal="100" workbookViewId="0">
      <selection activeCell="A38" sqref="A38:K43"/>
    </sheetView>
  </sheetViews>
  <sheetFormatPr defaultColWidth="9.125" defaultRowHeight="13.6" x14ac:dyDescent="0.25"/>
  <cols>
    <col min="1" max="16384" width="9.125" style="63"/>
  </cols>
  <sheetData>
    <row r="1" spans="1:11" ht="15.65" x14ac:dyDescent="0.25">
      <c r="A1" s="102" t="s">
        <v>883</v>
      </c>
    </row>
    <row r="2" spans="1:11" ht="18" customHeight="1" thickBot="1" x14ac:dyDescent="0.3"/>
    <row r="3" spans="1:11" ht="18" customHeight="1" x14ac:dyDescent="0.3">
      <c r="A3" s="440"/>
      <c r="B3" s="441"/>
      <c r="C3" s="442"/>
      <c r="D3" s="340" t="s">
        <v>1020</v>
      </c>
      <c r="E3" s="443"/>
      <c r="F3" s="443"/>
      <c r="G3" s="341"/>
      <c r="H3" s="398" t="s">
        <v>1021</v>
      </c>
      <c r="I3" s="342"/>
      <c r="J3" s="342"/>
      <c r="K3" s="343"/>
    </row>
    <row r="4" spans="1:11" ht="19.05" x14ac:dyDescent="0.35">
      <c r="A4" s="344"/>
      <c r="B4" s="444"/>
      <c r="C4" s="445"/>
      <c r="D4" s="446" t="s">
        <v>435</v>
      </c>
      <c r="E4" s="447"/>
      <c r="F4" s="446" t="s">
        <v>434</v>
      </c>
      <c r="G4" s="448"/>
      <c r="H4" s="449" t="s">
        <v>435</v>
      </c>
      <c r="I4" s="447"/>
      <c r="J4" s="446" t="s">
        <v>434</v>
      </c>
      <c r="K4" s="450"/>
    </row>
    <row r="5" spans="1:11" ht="19.05" x14ac:dyDescent="0.25">
      <c r="A5" s="451" t="s">
        <v>20</v>
      </c>
      <c r="B5" s="444"/>
      <c r="C5" s="445"/>
      <c r="D5" s="452" t="s">
        <v>50</v>
      </c>
      <c r="E5" s="453" t="s">
        <v>50</v>
      </c>
      <c r="F5" s="452" t="s">
        <v>50</v>
      </c>
      <c r="G5" s="454" t="s">
        <v>50</v>
      </c>
      <c r="H5" s="452" t="s">
        <v>50</v>
      </c>
      <c r="I5" s="453" t="s">
        <v>50</v>
      </c>
      <c r="J5" s="452" t="s">
        <v>50</v>
      </c>
      <c r="K5" s="455" t="s">
        <v>50</v>
      </c>
    </row>
    <row r="6" spans="1:11" ht="19.05" x14ac:dyDescent="0.25">
      <c r="A6" s="451"/>
      <c r="B6" s="444"/>
      <c r="C6" s="445"/>
      <c r="D6" s="452" t="s">
        <v>297</v>
      </c>
      <c r="E6" s="453" t="s">
        <v>278</v>
      </c>
      <c r="F6" s="456" t="s">
        <v>297</v>
      </c>
      <c r="G6" s="454" t="s">
        <v>278</v>
      </c>
      <c r="H6" s="456" t="s">
        <v>297</v>
      </c>
      <c r="I6" s="453" t="s">
        <v>278</v>
      </c>
      <c r="J6" s="456" t="s">
        <v>297</v>
      </c>
      <c r="K6" s="455" t="s">
        <v>278</v>
      </c>
    </row>
    <row r="7" spans="1:11" ht="14.3" thickBot="1" x14ac:dyDescent="0.3">
      <c r="A7" s="358"/>
      <c r="B7" s="359"/>
      <c r="C7" s="360"/>
      <c r="D7" s="359"/>
      <c r="E7" s="457"/>
      <c r="F7" s="458"/>
      <c r="G7" s="459"/>
      <c r="H7" s="460"/>
      <c r="I7" s="457"/>
      <c r="J7" s="458"/>
      <c r="K7" s="461"/>
    </row>
    <row r="8" spans="1:11" ht="18" customHeight="1" thickTop="1" thickBot="1" x14ac:dyDescent="0.35">
      <c r="A8" s="399" t="s">
        <v>22</v>
      </c>
      <c r="B8" s="400"/>
      <c r="C8" s="401"/>
      <c r="D8" s="881">
        <v>0</v>
      </c>
      <c r="E8" s="402">
        <v>0</v>
      </c>
      <c r="F8" s="879">
        <f t="shared" ref="F8:K8" si="0">SUM(F9+F14)</f>
        <v>0</v>
      </c>
      <c r="G8" s="886">
        <f t="shared" si="0"/>
        <v>0</v>
      </c>
      <c r="H8" s="881">
        <f>SUM(H9+H14)</f>
        <v>1</v>
      </c>
      <c r="I8" s="402">
        <f>SUM(I9+I14)</f>
        <v>1</v>
      </c>
      <c r="J8" s="879">
        <f t="shared" si="0"/>
        <v>1</v>
      </c>
      <c r="K8" s="882">
        <f t="shared" si="0"/>
        <v>1</v>
      </c>
    </row>
    <row r="9" spans="1:11" ht="18" customHeight="1" thickTop="1" x14ac:dyDescent="0.3">
      <c r="A9" s="779" t="s">
        <v>288</v>
      </c>
      <c r="B9" s="791"/>
      <c r="C9" s="704"/>
      <c r="D9" s="792">
        <f>SUM(D10:D13)</f>
        <v>0</v>
      </c>
      <c r="E9" s="793">
        <f>SUM(E10:E13)</f>
        <v>0</v>
      </c>
      <c r="F9" s="794">
        <f t="shared" ref="F9:K9" si="1">SUM(F10:F13)</f>
        <v>0</v>
      </c>
      <c r="G9" s="792">
        <f t="shared" si="1"/>
        <v>0</v>
      </c>
      <c r="H9" s="795">
        <f>SUM(H10:H13)</f>
        <v>1</v>
      </c>
      <c r="I9" s="793">
        <f>SUM(I10:I13)</f>
        <v>1</v>
      </c>
      <c r="J9" s="794">
        <v>1</v>
      </c>
      <c r="K9" s="796">
        <f t="shared" si="1"/>
        <v>1</v>
      </c>
    </row>
    <row r="10" spans="1:11" ht="14.95" customHeight="1" x14ac:dyDescent="0.25">
      <c r="A10" s="462" t="s">
        <v>289</v>
      </c>
      <c r="D10" s="604">
        <v>0</v>
      </c>
      <c r="E10" s="463">
        <v>0</v>
      </c>
      <c r="F10" s="604">
        <v>0</v>
      </c>
      <c r="G10" s="375">
        <v>0</v>
      </c>
      <c r="H10" s="781">
        <v>0</v>
      </c>
      <c r="I10" s="464">
        <v>0</v>
      </c>
      <c r="J10" s="604">
        <v>0</v>
      </c>
      <c r="K10" s="465">
        <v>0</v>
      </c>
    </row>
    <row r="11" spans="1:11" ht="14.95" customHeight="1" x14ac:dyDescent="0.25">
      <c r="A11" s="462" t="s">
        <v>382</v>
      </c>
      <c r="D11" s="604">
        <v>0</v>
      </c>
      <c r="E11" s="463">
        <v>0</v>
      </c>
      <c r="F11" s="604">
        <v>0</v>
      </c>
      <c r="G11" s="375">
        <v>0</v>
      </c>
      <c r="H11" s="781">
        <v>0</v>
      </c>
      <c r="I11" s="464">
        <v>0</v>
      </c>
      <c r="J11" s="608">
        <v>1</v>
      </c>
      <c r="K11" s="862">
        <v>1</v>
      </c>
    </row>
    <row r="12" spans="1:11" ht="14.95" customHeight="1" x14ac:dyDescent="0.25">
      <c r="A12" s="462" t="s">
        <v>383</v>
      </c>
      <c r="D12" s="604">
        <v>0</v>
      </c>
      <c r="E12" s="463">
        <v>0</v>
      </c>
      <c r="F12" s="604">
        <v>0</v>
      </c>
      <c r="G12" s="375">
        <v>0</v>
      </c>
      <c r="H12" s="837">
        <v>1</v>
      </c>
      <c r="I12" s="838">
        <v>1</v>
      </c>
      <c r="J12" s="604">
        <v>0</v>
      </c>
      <c r="K12" s="465">
        <v>0</v>
      </c>
    </row>
    <row r="13" spans="1:11" ht="14.95" customHeight="1" x14ac:dyDescent="0.25">
      <c r="A13" s="462" t="s">
        <v>292</v>
      </c>
      <c r="D13" s="604">
        <v>0</v>
      </c>
      <c r="E13" s="463">
        <v>0</v>
      </c>
      <c r="F13" s="604">
        <v>0</v>
      </c>
      <c r="G13" s="375">
        <v>0</v>
      </c>
      <c r="H13" s="781">
        <v>0</v>
      </c>
      <c r="I13" s="464">
        <v>0</v>
      </c>
      <c r="J13" s="604">
        <v>0</v>
      </c>
      <c r="K13" s="465">
        <v>0</v>
      </c>
    </row>
    <row r="14" spans="1:11" ht="30.75" customHeight="1" x14ac:dyDescent="0.25">
      <c r="A14" s="1049" t="s">
        <v>436</v>
      </c>
      <c r="B14" s="985"/>
      <c r="C14" s="986"/>
      <c r="D14" s="787">
        <v>0</v>
      </c>
      <c r="E14" s="788">
        <v>0</v>
      </c>
      <c r="F14" s="787">
        <v>0</v>
      </c>
      <c r="G14" s="789">
        <v>0</v>
      </c>
      <c r="H14" s="788">
        <v>0</v>
      </c>
      <c r="I14" s="787">
        <v>0</v>
      </c>
      <c r="J14" s="787">
        <v>0</v>
      </c>
      <c r="K14" s="790">
        <v>0</v>
      </c>
    </row>
    <row r="15" spans="1:11" ht="18" customHeight="1" x14ac:dyDescent="0.25"/>
    <row r="16" spans="1:11" ht="15.65" x14ac:dyDescent="0.25">
      <c r="A16" s="63" t="s">
        <v>339</v>
      </c>
      <c r="B16" s="63" t="s">
        <v>884</v>
      </c>
    </row>
    <row r="17" spans="1:11" ht="14.3" thickBot="1" x14ac:dyDescent="0.3"/>
    <row r="18" spans="1:11" ht="18" customHeight="1" x14ac:dyDescent="0.3">
      <c r="A18" s="440"/>
      <c r="B18" s="441"/>
      <c r="C18" s="442"/>
      <c r="D18" s="340" t="s">
        <v>1020</v>
      </c>
      <c r="E18" s="443"/>
      <c r="F18" s="443"/>
      <c r="G18" s="341"/>
      <c r="H18" s="398" t="s">
        <v>1022</v>
      </c>
      <c r="I18" s="342"/>
      <c r="J18" s="342"/>
      <c r="K18" s="343"/>
    </row>
    <row r="19" spans="1:11" ht="19.05" x14ac:dyDescent="0.35">
      <c r="A19" s="344" t="s">
        <v>298</v>
      </c>
      <c r="B19" s="444"/>
      <c r="C19" s="445"/>
      <c r="D19" s="466" t="s">
        <v>49</v>
      </c>
      <c r="E19" s="354" t="s">
        <v>49</v>
      </c>
      <c r="F19" s="467" t="s">
        <v>299</v>
      </c>
      <c r="G19" s="468"/>
      <c r="H19" s="469" t="s">
        <v>49</v>
      </c>
      <c r="I19" s="354" t="s">
        <v>49</v>
      </c>
      <c r="J19" s="467" t="s">
        <v>299</v>
      </c>
      <c r="K19" s="470"/>
    </row>
    <row r="20" spans="1:11" ht="19.05" x14ac:dyDescent="0.35">
      <c r="A20" s="344" t="s">
        <v>300</v>
      </c>
      <c r="B20" s="444"/>
      <c r="C20" s="445"/>
      <c r="D20" s="466" t="s">
        <v>297</v>
      </c>
      <c r="E20" s="354" t="s">
        <v>301</v>
      </c>
      <c r="F20" s="356" t="s">
        <v>302</v>
      </c>
      <c r="G20" s="466" t="s">
        <v>192</v>
      </c>
      <c r="H20" s="469" t="s">
        <v>297</v>
      </c>
      <c r="I20" s="354" t="s">
        <v>301</v>
      </c>
      <c r="J20" s="356" t="s">
        <v>302</v>
      </c>
      <c r="K20" s="357" t="s">
        <v>192</v>
      </c>
    </row>
    <row r="21" spans="1:11" x14ac:dyDescent="0.25">
      <c r="A21" s="409"/>
      <c r="B21" s="444"/>
      <c r="C21" s="445"/>
      <c r="D21" s="471"/>
      <c r="E21" s="354" t="s">
        <v>303</v>
      </c>
      <c r="F21" s="356" t="s">
        <v>197</v>
      </c>
      <c r="G21" s="466" t="s">
        <v>193</v>
      </c>
      <c r="H21" s="472"/>
      <c r="I21" s="354" t="s">
        <v>303</v>
      </c>
      <c r="J21" s="356" t="s">
        <v>197</v>
      </c>
      <c r="K21" s="357" t="s">
        <v>193</v>
      </c>
    </row>
    <row r="22" spans="1:11" ht="14.3" thickBot="1" x14ac:dyDescent="0.3">
      <c r="A22" s="358"/>
      <c r="B22" s="359"/>
      <c r="C22" s="360"/>
      <c r="D22" s="473"/>
      <c r="E22" s="474"/>
      <c r="F22" s="363"/>
      <c r="G22" s="427"/>
      <c r="H22" s="475"/>
      <c r="I22" s="474"/>
      <c r="J22" s="363"/>
      <c r="K22" s="364"/>
    </row>
    <row r="23" spans="1:11" ht="18" customHeight="1" thickTop="1" thickBot="1" x14ac:dyDescent="0.35">
      <c r="A23" s="399" t="s">
        <v>22</v>
      </c>
      <c r="B23" s="400"/>
      <c r="C23" s="401"/>
      <c r="D23" s="886">
        <v>0</v>
      </c>
      <c r="E23" s="402">
        <v>0</v>
      </c>
      <c r="F23" s="879">
        <v>0</v>
      </c>
      <c r="G23" s="886">
        <v>0</v>
      </c>
      <c r="H23" s="881">
        <v>0</v>
      </c>
      <c r="I23" s="402">
        <v>0</v>
      </c>
      <c r="J23" s="879">
        <v>0</v>
      </c>
      <c r="K23" s="882">
        <v>0</v>
      </c>
    </row>
    <row r="24" spans="1:11" ht="18" customHeight="1" thickTop="1" x14ac:dyDescent="0.25">
      <c r="A24" s="797" t="s">
        <v>839</v>
      </c>
      <c r="B24" s="559"/>
      <c r="C24" s="560"/>
      <c r="D24" s="678"/>
      <c r="E24" s="583"/>
      <c r="F24" s="884"/>
      <c r="G24" s="678"/>
      <c r="H24" s="834"/>
      <c r="I24" s="583"/>
      <c r="J24" s="884"/>
      <c r="K24" s="885"/>
    </row>
    <row r="25" spans="1:11" ht="14.95" customHeight="1" x14ac:dyDescent="0.25">
      <c r="A25" s="476" t="s">
        <v>839</v>
      </c>
      <c r="B25" s="477"/>
      <c r="C25" s="478"/>
      <c r="D25" s="479"/>
      <c r="E25" s="798"/>
      <c r="F25" s="480"/>
      <c r="G25" s="479"/>
      <c r="H25" s="481"/>
      <c r="I25" s="798"/>
      <c r="J25" s="480"/>
      <c r="K25" s="482"/>
    </row>
    <row r="26" spans="1:11" ht="18" customHeight="1" x14ac:dyDescent="0.25"/>
    <row r="27" spans="1:11" ht="15.65" x14ac:dyDescent="0.25">
      <c r="A27" s="63" t="s">
        <v>354</v>
      </c>
      <c r="B27" s="102" t="s">
        <v>885</v>
      </c>
    </row>
    <row r="28" spans="1:11" ht="14.3" thickBot="1" x14ac:dyDescent="0.3"/>
    <row r="29" spans="1:11" ht="18" customHeight="1" x14ac:dyDescent="0.3">
      <c r="A29" s="337"/>
      <c r="B29" s="338"/>
      <c r="C29" s="339"/>
      <c r="D29" s="340" t="s">
        <v>1023</v>
      </c>
      <c r="E29" s="443"/>
      <c r="F29" s="443"/>
      <c r="G29" s="341"/>
      <c r="H29" s="398" t="s">
        <v>1024</v>
      </c>
      <c r="I29" s="342"/>
      <c r="J29" s="342"/>
      <c r="K29" s="343"/>
    </row>
    <row r="30" spans="1:11" ht="19.05" x14ac:dyDescent="0.35">
      <c r="A30" s="344" t="s">
        <v>304</v>
      </c>
      <c r="B30" s="483"/>
      <c r="C30" s="346"/>
      <c r="D30" s="484" t="s">
        <v>49</v>
      </c>
      <c r="E30" s="485"/>
      <c r="F30" s="484" t="s">
        <v>49</v>
      </c>
      <c r="G30" s="486"/>
      <c r="H30" s="487" t="s">
        <v>49</v>
      </c>
      <c r="I30" s="485"/>
      <c r="J30" s="484" t="s">
        <v>50</v>
      </c>
      <c r="K30" s="488"/>
    </row>
    <row r="31" spans="1:11" ht="14.3" thickBot="1" x14ac:dyDescent="0.3">
      <c r="A31" s="489"/>
      <c r="B31" s="490"/>
      <c r="C31" s="491"/>
      <c r="D31" s="492" t="s">
        <v>297</v>
      </c>
      <c r="E31" s="493"/>
      <c r="F31" s="492" t="s">
        <v>305</v>
      </c>
      <c r="G31" s="494"/>
      <c r="H31" s="495" t="s">
        <v>297</v>
      </c>
      <c r="I31" s="493"/>
      <c r="J31" s="492" t="s">
        <v>305</v>
      </c>
      <c r="K31" s="496"/>
    </row>
    <row r="32" spans="1:11" ht="17.7" thickTop="1" thickBot="1" x14ac:dyDescent="0.35">
      <c r="A32" s="497" t="s">
        <v>22</v>
      </c>
      <c r="B32" s="498"/>
      <c r="C32" s="499"/>
      <c r="D32" s="1039">
        <f>SUM(D33:E34)</f>
        <v>0</v>
      </c>
      <c r="E32" s="1040"/>
      <c r="F32" s="1039">
        <f>SUM(F33:G34)</f>
        <v>0</v>
      </c>
      <c r="G32" s="1041"/>
      <c r="H32" s="1042">
        <f>SUM(H33:I34)</f>
        <v>1</v>
      </c>
      <c r="I32" s="1040"/>
      <c r="J32" s="1039">
        <f>SUM(J33:K34)</f>
        <v>1</v>
      </c>
      <c r="K32" s="1043"/>
    </row>
    <row r="33" spans="1:11" ht="18" customHeight="1" thickTop="1" x14ac:dyDescent="0.25">
      <c r="A33" s="797" t="s">
        <v>947</v>
      </c>
      <c r="B33" s="559"/>
      <c r="C33" s="560"/>
      <c r="D33" s="1050"/>
      <c r="E33" s="1052"/>
      <c r="F33" s="1050"/>
      <c r="G33" s="1053"/>
      <c r="H33" s="1054"/>
      <c r="I33" s="1052"/>
      <c r="J33" s="1050"/>
      <c r="K33" s="1051"/>
    </row>
    <row r="34" spans="1:11" ht="18" customHeight="1" thickBot="1" x14ac:dyDescent="0.3">
      <c r="A34" s="500" t="s">
        <v>948</v>
      </c>
      <c r="B34" s="501"/>
      <c r="C34" s="502"/>
      <c r="D34" s="799"/>
      <c r="E34" s="800"/>
      <c r="F34" s="503"/>
      <c r="G34" s="504"/>
      <c r="H34" s="801"/>
      <c r="I34" s="800">
        <v>1</v>
      </c>
      <c r="J34" s="503"/>
      <c r="K34" s="505">
        <v>1</v>
      </c>
    </row>
    <row r="35" spans="1:11" ht="18" customHeight="1" x14ac:dyDescent="0.25"/>
    <row r="36" spans="1:11" ht="15.65" x14ac:dyDescent="0.25">
      <c r="A36" s="63" t="s">
        <v>355</v>
      </c>
      <c r="B36" s="102" t="s">
        <v>886</v>
      </c>
    </row>
    <row r="37" spans="1:11" ht="14.3" thickBot="1" x14ac:dyDescent="0.3">
      <c r="A37" s="141"/>
    </row>
    <row r="38" spans="1:11" ht="18" customHeight="1" x14ac:dyDescent="0.3">
      <c r="A38" s="337"/>
      <c r="B38" s="338"/>
      <c r="C38" s="339"/>
      <c r="D38" s="340" t="s">
        <v>1023</v>
      </c>
      <c r="E38" s="443"/>
      <c r="F38" s="443"/>
      <c r="G38" s="341"/>
      <c r="H38" s="398" t="s">
        <v>1024</v>
      </c>
      <c r="I38" s="342"/>
      <c r="J38" s="342"/>
      <c r="K38" s="343"/>
    </row>
    <row r="39" spans="1:11" ht="19.05" x14ac:dyDescent="0.35">
      <c r="A39" s="344" t="s">
        <v>304</v>
      </c>
      <c r="B39" s="483"/>
      <c r="C39" s="346"/>
      <c r="D39" s="484" t="s">
        <v>49</v>
      </c>
      <c r="E39" s="485"/>
      <c r="F39" s="484" t="s">
        <v>49</v>
      </c>
      <c r="G39" s="486"/>
      <c r="H39" s="487" t="s">
        <v>49</v>
      </c>
      <c r="I39" s="485"/>
      <c r="J39" s="484" t="s">
        <v>50</v>
      </c>
      <c r="K39" s="488"/>
    </row>
    <row r="40" spans="1:11" ht="14.3" thickBot="1" x14ac:dyDescent="0.3">
      <c r="A40" s="351"/>
      <c r="B40" s="352"/>
      <c r="C40" s="353"/>
      <c r="D40" s="492" t="s">
        <v>297</v>
      </c>
      <c r="E40" s="493"/>
      <c r="F40" s="492" t="s">
        <v>305</v>
      </c>
      <c r="G40" s="494"/>
      <c r="H40" s="495" t="s">
        <v>297</v>
      </c>
      <c r="I40" s="493"/>
      <c r="J40" s="492" t="s">
        <v>305</v>
      </c>
      <c r="K40" s="496"/>
    </row>
    <row r="41" spans="1:11" ht="17.7" thickTop="1" thickBot="1" x14ac:dyDescent="0.35">
      <c r="A41" s="399" t="s">
        <v>22</v>
      </c>
      <c r="B41" s="400"/>
      <c r="C41" s="401"/>
      <c r="D41" s="1039">
        <v>0</v>
      </c>
      <c r="E41" s="1040"/>
      <c r="F41" s="1039">
        <v>0</v>
      </c>
      <c r="G41" s="1041"/>
      <c r="H41" s="1042">
        <v>0</v>
      </c>
      <c r="I41" s="1040"/>
      <c r="J41" s="1039">
        <v>0</v>
      </c>
      <c r="K41" s="1043"/>
    </row>
    <row r="42" spans="1:11" ht="18" customHeight="1" thickTop="1" x14ac:dyDescent="0.25">
      <c r="A42" s="839" t="s">
        <v>839</v>
      </c>
      <c r="B42" s="656"/>
      <c r="C42" s="693"/>
      <c r="D42" s="1044"/>
      <c r="E42" s="1045"/>
      <c r="F42" s="1044"/>
      <c r="G42" s="1046"/>
      <c r="H42" s="1047"/>
      <c r="I42" s="1045"/>
      <c r="J42" s="1044"/>
      <c r="K42" s="1048"/>
    </row>
    <row r="43" spans="1:11" ht="13.6" customHeight="1" thickBot="1" x14ac:dyDescent="0.3">
      <c r="A43" s="506"/>
      <c r="B43" s="507"/>
      <c r="C43" s="508"/>
      <c r="D43" s="803"/>
      <c r="E43" s="804"/>
      <c r="F43" s="507"/>
      <c r="G43" s="509"/>
      <c r="H43" s="803"/>
      <c r="I43" s="804"/>
      <c r="J43" s="507"/>
      <c r="K43" s="510"/>
    </row>
    <row r="44" spans="1:11" ht="15.65" x14ac:dyDescent="0.25">
      <c r="A44" s="219" t="s">
        <v>887</v>
      </c>
    </row>
    <row r="57" spans="1:1" x14ac:dyDescent="0.25">
      <c r="A57" s="102"/>
    </row>
    <row r="74" spans="1:1" x14ac:dyDescent="0.25">
      <c r="A74" s="102"/>
    </row>
  </sheetData>
  <mergeCells count="17">
    <mergeCell ref="A14:C14"/>
    <mergeCell ref="J33:K33"/>
    <mergeCell ref="D33:E33"/>
    <mergeCell ref="F33:G33"/>
    <mergeCell ref="H33:I33"/>
    <mergeCell ref="D32:E32"/>
    <mergeCell ref="F32:G32"/>
    <mergeCell ref="H32:I32"/>
    <mergeCell ref="J32:K32"/>
    <mergeCell ref="D41:E41"/>
    <mergeCell ref="F41:G41"/>
    <mergeCell ref="H41:I41"/>
    <mergeCell ref="J41:K41"/>
    <mergeCell ref="D42:E42"/>
    <mergeCell ref="F42:G42"/>
    <mergeCell ref="H42:I42"/>
    <mergeCell ref="J42:K42"/>
  </mergeCells>
  <phoneticPr fontId="2" type="noConversion"/>
  <printOptions horizontalCentered="1"/>
  <pageMargins left="0.59055118110236227" right="0.27559055118110237" top="0.43307086614173229" bottom="0.27559055118110237" header="0.23622047244094491" footer="0.27559055118110237"/>
  <pageSetup paperSize="9" scale="96" orientation="portrait" r:id="rId1"/>
  <headerFooter alignWithMargins="0">
    <oddHeader>&amp;C31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K81"/>
  <sheetViews>
    <sheetView zoomScaleNormal="100" workbookViewId="0">
      <selection activeCell="H85" sqref="H85"/>
    </sheetView>
  </sheetViews>
  <sheetFormatPr defaultColWidth="9.125" defaultRowHeight="13.6" x14ac:dyDescent="0.25"/>
  <cols>
    <col min="1" max="16384" width="9.125" style="63"/>
  </cols>
  <sheetData>
    <row r="1" spans="1:11" ht="14.95" customHeight="1" x14ac:dyDescent="0.25">
      <c r="A1" s="223" t="s">
        <v>356</v>
      </c>
      <c r="B1" s="84" t="s">
        <v>888</v>
      </c>
      <c r="C1" s="84"/>
      <c r="D1" s="84"/>
      <c r="E1" s="84"/>
      <c r="F1" s="84"/>
      <c r="G1" s="84"/>
      <c r="H1" s="84"/>
      <c r="I1" s="84"/>
      <c r="J1" s="84"/>
      <c r="K1" s="84"/>
    </row>
    <row r="2" spans="1:11" ht="14.3" customHeight="1" thickBot="1" x14ac:dyDescent="0.3">
      <c r="A2" s="223"/>
      <c r="B2" s="84"/>
      <c r="C2" s="84"/>
      <c r="D2" s="84"/>
      <c r="E2" s="84"/>
      <c r="F2" s="84"/>
      <c r="G2" s="84"/>
      <c r="H2" s="84"/>
      <c r="I2" s="84"/>
      <c r="J2" s="84"/>
      <c r="K2" s="84"/>
    </row>
    <row r="3" spans="1:11" ht="18" customHeight="1" x14ac:dyDescent="0.3">
      <c r="A3" s="1058" t="s">
        <v>304</v>
      </c>
      <c r="B3" s="1059"/>
      <c r="C3" s="1060"/>
      <c r="D3" s="340" t="s">
        <v>1023</v>
      </c>
      <c r="E3" s="443"/>
      <c r="F3" s="443"/>
      <c r="G3" s="341"/>
      <c r="H3" s="398" t="s">
        <v>1024</v>
      </c>
      <c r="I3" s="342"/>
      <c r="J3" s="342"/>
      <c r="K3" s="343"/>
    </row>
    <row r="4" spans="1:11" ht="14.95" customHeight="1" x14ac:dyDescent="0.25">
      <c r="A4" s="1061"/>
      <c r="B4" s="1062"/>
      <c r="C4" s="1063"/>
      <c r="D4" s="484" t="s">
        <v>49</v>
      </c>
      <c r="E4" s="485"/>
      <c r="F4" s="484" t="s">
        <v>49</v>
      </c>
      <c r="G4" s="486"/>
      <c r="H4" s="487" t="s">
        <v>49</v>
      </c>
      <c r="I4" s="485"/>
      <c r="J4" s="484" t="s">
        <v>50</v>
      </c>
      <c r="K4" s="488"/>
    </row>
    <row r="5" spans="1:11" ht="14.95" customHeight="1" thickBot="1" x14ac:dyDescent="0.3">
      <c r="A5" s="1061"/>
      <c r="B5" s="1062"/>
      <c r="C5" s="1063"/>
      <c r="D5" s="492" t="s">
        <v>297</v>
      </c>
      <c r="E5" s="493"/>
      <c r="F5" s="492" t="s">
        <v>305</v>
      </c>
      <c r="G5" s="494"/>
      <c r="H5" s="495" t="s">
        <v>297</v>
      </c>
      <c r="I5" s="493"/>
      <c r="J5" s="492" t="s">
        <v>305</v>
      </c>
      <c r="K5" s="496"/>
    </row>
    <row r="6" spans="1:11" ht="18" customHeight="1" thickTop="1" thickBot="1" x14ac:dyDescent="0.35">
      <c r="A6" s="399" t="s">
        <v>22</v>
      </c>
      <c r="B6" s="511"/>
      <c r="C6" s="512"/>
      <c r="D6" s="1039">
        <v>0</v>
      </c>
      <c r="E6" s="1040"/>
      <c r="F6" s="1039">
        <v>0</v>
      </c>
      <c r="G6" s="1041"/>
      <c r="H6" s="1042">
        <v>0</v>
      </c>
      <c r="I6" s="1040"/>
      <c r="J6" s="1039">
        <v>0</v>
      </c>
      <c r="K6" s="1043"/>
    </row>
    <row r="7" spans="1:11" ht="14.95" customHeight="1" thickTop="1" x14ac:dyDescent="0.25">
      <c r="A7" s="797"/>
      <c r="B7" s="559"/>
      <c r="C7" s="560"/>
      <c r="D7" s="825"/>
      <c r="E7" s="826"/>
      <c r="F7" s="825"/>
      <c r="G7" s="825"/>
      <c r="H7" s="827"/>
      <c r="I7" s="826"/>
      <c r="J7" s="825"/>
      <c r="K7" s="828"/>
    </row>
    <row r="8" spans="1:11" ht="12.75" customHeight="1" thickBot="1" x14ac:dyDescent="0.3">
      <c r="A8" s="513"/>
      <c r="B8" s="514"/>
      <c r="C8" s="515"/>
      <c r="D8" s="822"/>
      <c r="E8" s="823"/>
      <c r="F8" s="516"/>
      <c r="G8" s="517"/>
      <c r="H8" s="824"/>
      <c r="I8" s="823"/>
      <c r="J8" s="516"/>
      <c r="K8" s="518"/>
    </row>
    <row r="9" spans="1:11" ht="14.95" customHeight="1" x14ac:dyDescent="0.25">
      <c r="A9" s="223" t="s">
        <v>357</v>
      </c>
      <c r="B9" s="63" t="s">
        <v>889</v>
      </c>
    </row>
    <row r="10" spans="1:11" ht="13.6" customHeight="1" thickBot="1" x14ac:dyDescent="0.3">
      <c r="A10" s="223"/>
    </row>
    <row r="11" spans="1:11" ht="18" customHeight="1" x14ac:dyDescent="0.3">
      <c r="A11" s="1058" t="s">
        <v>304</v>
      </c>
      <c r="B11" s="1059"/>
      <c r="C11" s="1060"/>
      <c r="D11" s="340" t="s">
        <v>1025</v>
      </c>
      <c r="E11" s="443"/>
      <c r="F11" s="443"/>
      <c r="G11" s="341"/>
      <c r="H11" s="398" t="s">
        <v>1024</v>
      </c>
      <c r="I11" s="342"/>
      <c r="J11" s="342"/>
      <c r="K11" s="343"/>
    </row>
    <row r="12" spans="1:11" ht="15.8" customHeight="1" x14ac:dyDescent="0.25">
      <c r="A12" s="1061"/>
      <c r="B12" s="1062"/>
      <c r="C12" s="1063"/>
      <c r="D12" s="484" t="s">
        <v>49</v>
      </c>
      <c r="E12" s="485"/>
      <c r="F12" s="484" t="s">
        <v>49</v>
      </c>
      <c r="G12" s="486"/>
      <c r="H12" s="487" t="s">
        <v>49</v>
      </c>
      <c r="I12" s="485"/>
      <c r="J12" s="484" t="s">
        <v>50</v>
      </c>
      <c r="K12" s="488"/>
    </row>
    <row r="13" spans="1:11" ht="15.8" customHeight="1" thickBot="1" x14ac:dyDescent="0.3">
      <c r="A13" s="1061"/>
      <c r="B13" s="1062"/>
      <c r="C13" s="1063"/>
      <c r="D13" s="492" t="s">
        <v>297</v>
      </c>
      <c r="E13" s="493"/>
      <c r="F13" s="492" t="s">
        <v>305</v>
      </c>
      <c r="G13" s="494"/>
      <c r="H13" s="495" t="s">
        <v>297</v>
      </c>
      <c r="I13" s="493"/>
      <c r="J13" s="492" t="s">
        <v>305</v>
      </c>
      <c r="K13" s="496"/>
    </row>
    <row r="14" spans="1:11" ht="18" customHeight="1" thickTop="1" thickBot="1" x14ac:dyDescent="0.35">
      <c r="A14" s="399" t="s">
        <v>22</v>
      </c>
      <c r="B14" s="511"/>
      <c r="C14" s="512"/>
      <c r="D14" s="1039">
        <v>0</v>
      </c>
      <c r="E14" s="1040"/>
      <c r="F14" s="1039">
        <v>0</v>
      </c>
      <c r="G14" s="1041"/>
      <c r="H14" s="1042">
        <v>0</v>
      </c>
      <c r="I14" s="1040"/>
      <c r="J14" s="1039">
        <v>0</v>
      </c>
      <c r="K14" s="1043"/>
    </row>
    <row r="15" spans="1:11" ht="18" customHeight="1" thickTop="1" x14ac:dyDescent="0.25">
      <c r="A15" s="779"/>
      <c r="B15" s="562"/>
      <c r="C15" s="563"/>
      <c r="D15" s="905"/>
      <c r="E15" s="906"/>
      <c r="F15" s="905"/>
      <c r="G15" s="1055"/>
      <c r="H15" s="1056"/>
      <c r="I15" s="906"/>
      <c r="J15" s="905"/>
      <c r="K15" s="1057"/>
    </row>
    <row r="16" spans="1:11" ht="12.1" customHeight="1" thickBot="1" x14ac:dyDescent="0.3">
      <c r="A16" s="513"/>
      <c r="B16" s="514"/>
      <c r="C16" s="515"/>
      <c r="D16" s="822"/>
      <c r="E16" s="823"/>
      <c r="F16" s="516"/>
      <c r="G16" s="517"/>
      <c r="H16" s="824"/>
      <c r="I16" s="823"/>
      <c r="J16" s="516"/>
      <c r="K16" s="518"/>
    </row>
    <row r="17" spans="1:11" ht="14.95" customHeight="1" x14ac:dyDescent="0.25">
      <c r="A17" s="84" t="s">
        <v>358</v>
      </c>
      <c r="B17" s="519" t="s">
        <v>890</v>
      </c>
      <c r="C17" s="84"/>
      <c r="D17" s="84"/>
      <c r="E17" s="84"/>
      <c r="F17" s="84"/>
      <c r="G17" s="84"/>
      <c r="H17" s="84"/>
      <c r="I17" s="84"/>
      <c r="J17" s="84"/>
      <c r="K17" s="84"/>
    </row>
    <row r="18" spans="1:11" ht="12.75" customHeight="1" thickBot="1" x14ac:dyDescent="0.3">
      <c r="A18" s="223"/>
    </row>
    <row r="19" spans="1:11" ht="18" customHeight="1" x14ac:dyDescent="0.3">
      <c r="A19" s="1058" t="s">
        <v>304</v>
      </c>
      <c r="B19" s="1059"/>
      <c r="C19" s="1060"/>
      <c r="D19" s="340" t="s">
        <v>1023</v>
      </c>
      <c r="E19" s="866"/>
      <c r="F19" s="443"/>
      <c r="G19" s="341"/>
      <c r="H19" s="520" t="s">
        <v>1026</v>
      </c>
      <c r="I19" s="342"/>
      <c r="J19" s="342"/>
      <c r="K19" s="343"/>
    </row>
    <row r="20" spans="1:11" ht="17.149999999999999" customHeight="1" x14ac:dyDescent="0.25">
      <c r="A20" s="1061"/>
      <c r="B20" s="1062"/>
      <c r="C20" s="1063"/>
      <c r="D20" s="484" t="s">
        <v>49</v>
      </c>
      <c r="E20" s="485"/>
      <c r="F20" s="484" t="s">
        <v>49</v>
      </c>
      <c r="G20" s="486"/>
      <c r="H20" s="487" t="s">
        <v>49</v>
      </c>
      <c r="I20" s="485"/>
      <c r="J20" s="484" t="s">
        <v>50</v>
      </c>
      <c r="K20" s="488"/>
    </row>
    <row r="21" spans="1:11" ht="17.149999999999999" customHeight="1" thickBot="1" x14ac:dyDescent="0.3">
      <c r="A21" s="1061"/>
      <c r="B21" s="1062"/>
      <c r="C21" s="1063"/>
      <c r="D21" s="492" t="s">
        <v>621</v>
      </c>
      <c r="E21" s="493"/>
      <c r="F21" s="492" t="s">
        <v>305</v>
      </c>
      <c r="G21" s="494"/>
      <c r="H21" s="495" t="s">
        <v>621</v>
      </c>
      <c r="I21" s="493"/>
      <c r="J21" s="492" t="s">
        <v>305</v>
      </c>
      <c r="K21" s="496"/>
    </row>
    <row r="22" spans="1:11" ht="18" customHeight="1" thickTop="1" thickBot="1" x14ac:dyDescent="0.35">
      <c r="A22" s="859" t="s">
        <v>22</v>
      </c>
      <c r="B22" s="858"/>
      <c r="C22" s="857"/>
      <c r="D22" s="1039">
        <v>13</v>
      </c>
      <c r="E22" s="1040"/>
      <c r="F22" s="1039">
        <v>13</v>
      </c>
      <c r="G22" s="1041"/>
      <c r="H22" s="1042">
        <v>110</v>
      </c>
      <c r="I22" s="1040"/>
      <c r="J22" s="1039">
        <v>113</v>
      </c>
      <c r="K22" s="1043"/>
    </row>
    <row r="23" spans="1:11" ht="14.3" customHeight="1" thickTop="1" x14ac:dyDescent="0.25">
      <c r="A23" s="819" t="s">
        <v>487</v>
      </c>
      <c r="B23" s="820"/>
      <c r="C23" s="821"/>
      <c r="D23" s="1050">
        <f>SUM(E24:E29)</f>
        <v>2</v>
      </c>
      <c r="E23" s="1052"/>
      <c r="F23" s="1050">
        <f>SUM(G24:G29)</f>
        <v>2</v>
      </c>
      <c r="G23" s="1053"/>
      <c r="H23" s="1054">
        <f>SUM(I24:I29)</f>
        <v>7</v>
      </c>
      <c r="I23" s="1052"/>
      <c r="J23" s="1050">
        <f>SUM(K24:K29)</f>
        <v>7</v>
      </c>
      <c r="K23" s="1051"/>
    </row>
    <row r="24" spans="1:11" ht="12.75" customHeight="1" x14ac:dyDescent="0.25">
      <c r="A24" s="521" t="s">
        <v>808</v>
      </c>
      <c r="B24" s="522"/>
      <c r="C24" s="523"/>
      <c r="D24" s="805"/>
      <c r="E24" s="812"/>
      <c r="F24" s="524"/>
      <c r="G24" s="525"/>
      <c r="H24" s="814"/>
      <c r="I24" s="812">
        <v>1</v>
      </c>
      <c r="J24" s="524"/>
      <c r="K24" s="526">
        <v>1</v>
      </c>
    </row>
    <row r="25" spans="1:11" ht="12.75" customHeight="1" x14ac:dyDescent="0.25">
      <c r="A25" s="476" t="s">
        <v>809</v>
      </c>
      <c r="B25" s="477"/>
      <c r="C25" s="478"/>
      <c r="D25" s="816"/>
      <c r="E25" s="809"/>
      <c r="F25" s="527"/>
      <c r="G25" s="528"/>
      <c r="H25" s="807"/>
      <c r="I25" s="809"/>
      <c r="J25" s="527"/>
      <c r="K25" s="529"/>
    </row>
    <row r="26" spans="1:11" ht="12.75" customHeight="1" x14ac:dyDescent="0.25">
      <c r="A26" s="476" t="s">
        <v>1027</v>
      </c>
      <c r="B26" s="477"/>
      <c r="C26" s="478"/>
      <c r="D26" s="816"/>
      <c r="E26" s="809">
        <v>1</v>
      </c>
      <c r="F26" s="527"/>
      <c r="G26" s="528">
        <v>1</v>
      </c>
      <c r="H26" s="807"/>
      <c r="I26" s="809">
        <v>4</v>
      </c>
      <c r="J26" s="527"/>
      <c r="K26" s="529">
        <v>4</v>
      </c>
    </row>
    <row r="27" spans="1:11" ht="14.3" customHeight="1" x14ac:dyDescent="0.25">
      <c r="A27" s="476" t="s">
        <v>810</v>
      </c>
      <c r="B27" s="477"/>
      <c r="C27" s="478"/>
      <c r="D27" s="816"/>
      <c r="E27" s="809"/>
      <c r="F27" s="527"/>
      <c r="G27" s="528"/>
      <c r="H27" s="807"/>
      <c r="I27" s="809">
        <v>1</v>
      </c>
      <c r="J27" s="527"/>
      <c r="K27" s="529">
        <v>1</v>
      </c>
    </row>
    <row r="28" spans="1:11" ht="12.75" customHeight="1" x14ac:dyDescent="0.25">
      <c r="A28" s="476" t="s">
        <v>823</v>
      </c>
      <c r="B28" s="477"/>
      <c r="C28" s="478"/>
      <c r="D28" s="816"/>
      <c r="E28" s="809"/>
      <c r="F28" s="527"/>
      <c r="G28" s="528"/>
      <c r="H28" s="807"/>
      <c r="I28" s="809"/>
      <c r="J28" s="527"/>
      <c r="K28" s="529"/>
    </row>
    <row r="29" spans="1:11" ht="12.75" customHeight="1" x14ac:dyDescent="0.25">
      <c r="A29" s="476" t="s">
        <v>824</v>
      </c>
      <c r="B29" s="477"/>
      <c r="C29" s="478"/>
      <c r="D29" s="816"/>
      <c r="E29" s="809">
        <v>1</v>
      </c>
      <c r="F29" s="527"/>
      <c r="G29" s="528">
        <v>1</v>
      </c>
      <c r="H29" s="807"/>
      <c r="I29" s="809">
        <v>1</v>
      </c>
      <c r="J29" s="527"/>
      <c r="K29" s="529">
        <v>1</v>
      </c>
    </row>
    <row r="30" spans="1:11" ht="12.75" customHeight="1" x14ac:dyDescent="0.25">
      <c r="A30" s="779" t="s">
        <v>521</v>
      </c>
      <c r="B30" s="562"/>
      <c r="C30" s="563"/>
      <c r="D30" s="905">
        <f>SUM(E31:E37)</f>
        <v>0</v>
      </c>
      <c r="E30" s="1064"/>
      <c r="F30" s="905">
        <f>SUM(G31:G37)</f>
        <v>0</v>
      </c>
      <c r="G30" s="1066"/>
      <c r="H30" s="1056">
        <f>SUM(I31:I37)</f>
        <v>7</v>
      </c>
      <c r="I30" s="1064"/>
      <c r="J30" s="905">
        <f>SUM(K31:K37)</f>
        <v>7</v>
      </c>
      <c r="K30" s="1065"/>
    </row>
    <row r="31" spans="1:11" ht="14.3" customHeight="1" x14ac:dyDescent="0.25">
      <c r="A31" s="521" t="s">
        <v>811</v>
      </c>
      <c r="B31" s="522"/>
      <c r="C31" s="523"/>
      <c r="D31" s="805"/>
      <c r="E31" s="806"/>
      <c r="F31" s="524"/>
      <c r="G31" s="530"/>
      <c r="H31" s="805"/>
      <c r="I31" s="806">
        <v>1</v>
      </c>
      <c r="J31" s="524"/>
      <c r="K31" s="531">
        <v>1</v>
      </c>
    </row>
    <row r="32" spans="1:11" ht="12.75" customHeight="1" x14ac:dyDescent="0.25">
      <c r="A32" s="476" t="s">
        <v>812</v>
      </c>
      <c r="B32" s="477"/>
      <c r="C32" s="478"/>
      <c r="D32" s="816"/>
      <c r="E32" s="806"/>
      <c r="F32" s="527"/>
      <c r="G32" s="530"/>
      <c r="H32" s="807"/>
      <c r="I32" s="806"/>
      <c r="J32" s="527"/>
      <c r="K32" s="531"/>
    </row>
    <row r="33" spans="1:11" ht="12.75" customHeight="1" x14ac:dyDescent="0.25">
      <c r="A33" s="476" t="s">
        <v>813</v>
      </c>
      <c r="B33" s="477"/>
      <c r="C33" s="478"/>
      <c r="D33" s="816"/>
      <c r="E33" s="806"/>
      <c r="F33" s="527"/>
      <c r="G33" s="530"/>
      <c r="H33" s="807"/>
      <c r="I33" s="806">
        <v>2</v>
      </c>
      <c r="J33" s="527"/>
      <c r="K33" s="531">
        <v>2</v>
      </c>
    </row>
    <row r="34" spans="1:11" ht="14.3" customHeight="1" x14ac:dyDescent="0.25">
      <c r="A34" s="532" t="s">
        <v>932</v>
      </c>
      <c r="B34" s="477"/>
      <c r="C34" s="478"/>
      <c r="D34" s="808"/>
      <c r="E34" s="806"/>
      <c r="F34" s="533"/>
      <c r="G34" s="530"/>
      <c r="H34" s="808"/>
      <c r="I34" s="806">
        <v>1</v>
      </c>
      <c r="J34" s="533"/>
      <c r="K34" s="531">
        <v>1</v>
      </c>
    </row>
    <row r="35" spans="1:11" ht="12.75" customHeight="1" x14ac:dyDescent="0.25">
      <c r="A35" s="532" t="s">
        <v>933</v>
      </c>
      <c r="B35" s="477"/>
      <c r="C35" s="478"/>
      <c r="D35" s="808"/>
      <c r="E35" s="806"/>
      <c r="F35" s="533"/>
      <c r="G35" s="530"/>
      <c r="H35" s="808"/>
      <c r="I35" s="806">
        <v>1</v>
      </c>
      <c r="J35" s="533"/>
      <c r="K35" s="531">
        <v>1</v>
      </c>
    </row>
    <row r="36" spans="1:11" ht="14.3" customHeight="1" x14ac:dyDescent="0.25">
      <c r="A36" s="532" t="s">
        <v>934</v>
      </c>
      <c r="B36" s="477"/>
      <c r="C36" s="478"/>
      <c r="D36" s="808"/>
      <c r="E36" s="809"/>
      <c r="F36" s="533"/>
      <c r="G36" s="528"/>
      <c r="H36" s="808"/>
      <c r="I36" s="809"/>
      <c r="J36" s="533"/>
      <c r="K36" s="529"/>
    </row>
    <row r="37" spans="1:11" ht="12.75" customHeight="1" x14ac:dyDescent="0.25">
      <c r="A37" s="532" t="s">
        <v>935</v>
      </c>
      <c r="B37" s="477"/>
      <c r="C37" s="478"/>
      <c r="D37" s="808"/>
      <c r="E37" s="810"/>
      <c r="F37" s="533"/>
      <c r="G37" s="534"/>
      <c r="H37" s="808"/>
      <c r="I37" s="810">
        <v>2</v>
      </c>
      <c r="J37" s="533"/>
      <c r="K37" s="535">
        <v>2</v>
      </c>
    </row>
    <row r="38" spans="1:11" ht="12.75" customHeight="1" x14ac:dyDescent="0.25">
      <c r="A38" s="779" t="s">
        <v>520</v>
      </c>
      <c r="B38" s="562"/>
      <c r="C38" s="563"/>
      <c r="D38" s="905">
        <f>SUM(E39:E44)</f>
        <v>1</v>
      </c>
      <c r="E38" s="1067"/>
      <c r="F38" s="905">
        <f>SUM(G39:G44)</f>
        <v>1</v>
      </c>
      <c r="G38" s="1068"/>
      <c r="H38" s="1056">
        <f>SUM(I39:I44)</f>
        <v>8</v>
      </c>
      <c r="I38" s="1067"/>
      <c r="J38" s="905">
        <f>SUM(K39:K44)</f>
        <v>8</v>
      </c>
      <c r="K38" s="1069"/>
    </row>
    <row r="39" spans="1:11" ht="14.3" customHeight="1" x14ac:dyDescent="0.25">
      <c r="A39" s="521" t="s">
        <v>803</v>
      </c>
      <c r="B39" s="536"/>
      <c r="C39" s="537"/>
      <c r="D39" s="817"/>
      <c r="E39" s="812"/>
      <c r="F39" s="538"/>
      <c r="G39" s="525"/>
      <c r="H39" s="811"/>
      <c r="I39" s="812">
        <v>2</v>
      </c>
      <c r="J39" s="538"/>
      <c r="K39" s="526">
        <v>2</v>
      </c>
    </row>
    <row r="40" spans="1:11" ht="12.75" customHeight="1" x14ac:dyDescent="0.25">
      <c r="A40" s="476" t="s">
        <v>804</v>
      </c>
      <c r="B40" s="539"/>
      <c r="C40" s="540"/>
      <c r="D40" s="818"/>
      <c r="E40" s="809"/>
      <c r="F40" s="541"/>
      <c r="G40" s="528"/>
      <c r="H40" s="813"/>
      <c r="I40" s="809"/>
      <c r="J40" s="541"/>
      <c r="K40" s="529"/>
    </row>
    <row r="41" spans="1:11" ht="12.75" customHeight="1" x14ac:dyDescent="0.25">
      <c r="A41" s="476" t="s">
        <v>840</v>
      </c>
      <c r="B41" s="539"/>
      <c r="C41" s="540"/>
      <c r="D41" s="818"/>
      <c r="E41" s="809"/>
      <c r="F41" s="541"/>
      <c r="G41" s="528"/>
      <c r="H41" s="813"/>
      <c r="I41" s="809">
        <v>3</v>
      </c>
      <c r="J41" s="541"/>
      <c r="K41" s="529">
        <v>3</v>
      </c>
    </row>
    <row r="42" spans="1:11" ht="12.75" customHeight="1" x14ac:dyDescent="0.25">
      <c r="A42" s="476" t="s">
        <v>908</v>
      </c>
      <c r="B42" s="539"/>
      <c r="C42" s="540"/>
      <c r="D42" s="818"/>
      <c r="E42" s="809"/>
      <c r="F42" s="541"/>
      <c r="G42" s="528"/>
      <c r="H42" s="813"/>
      <c r="I42" s="809">
        <v>2</v>
      </c>
      <c r="J42" s="541"/>
      <c r="K42" s="529">
        <v>2</v>
      </c>
    </row>
    <row r="43" spans="1:11" ht="14.3" customHeight="1" x14ac:dyDescent="0.25">
      <c r="A43" s="476" t="s">
        <v>1028</v>
      </c>
      <c r="B43" s="539"/>
      <c r="C43" s="540"/>
      <c r="D43" s="818"/>
      <c r="E43" s="809">
        <v>1</v>
      </c>
      <c r="F43" s="541"/>
      <c r="G43" s="528">
        <v>1</v>
      </c>
      <c r="H43" s="813"/>
      <c r="I43" s="809">
        <v>1</v>
      </c>
      <c r="J43" s="541"/>
      <c r="K43" s="529">
        <v>1</v>
      </c>
    </row>
    <row r="44" spans="1:11" x14ac:dyDescent="0.25">
      <c r="A44" s="476" t="s">
        <v>1029</v>
      </c>
      <c r="B44" s="539"/>
      <c r="C44" s="540"/>
      <c r="D44" s="818"/>
      <c r="E44" s="809"/>
      <c r="F44" s="541"/>
      <c r="G44" s="528"/>
      <c r="H44" s="813"/>
      <c r="I44" s="809"/>
      <c r="J44" s="541"/>
      <c r="K44" s="529"/>
    </row>
    <row r="45" spans="1:11" x14ac:dyDescent="0.25">
      <c r="A45" s="779" t="s">
        <v>420</v>
      </c>
      <c r="B45" s="562"/>
      <c r="C45" s="563"/>
      <c r="D45" s="905">
        <f>SUM(E46:E52)</f>
        <v>2</v>
      </c>
      <c r="E45" s="906"/>
      <c r="F45" s="905">
        <f>SUM(G46:G52)</f>
        <v>2</v>
      </c>
      <c r="G45" s="1055"/>
      <c r="H45" s="1056">
        <f>SUM(I46:I52)</f>
        <v>11</v>
      </c>
      <c r="I45" s="906"/>
      <c r="J45" s="905">
        <f>SUM(K46:K52)</f>
        <v>11</v>
      </c>
      <c r="K45" s="1057"/>
    </row>
    <row r="46" spans="1:11" ht="14.3" customHeight="1" x14ac:dyDescent="0.25">
      <c r="A46" s="521" t="s">
        <v>828</v>
      </c>
      <c r="B46" s="522"/>
      <c r="C46" s="523"/>
      <c r="D46" s="805"/>
      <c r="E46" s="812"/>
      <c r="F46" s="524"/>
      <c r="G46" s="525"/>
      <c r="H46" s="814"/>
      <c r="I46" s="812"/>
      <c r="J46" s="524"/>
      <c r="K46" s="526"/>
    </row>
    <row r="47" spans="1:11" x14ac:dyDescent="0.25">
      <c r="A47" s="476" t="s">
        <v>833</v>
      </c>
      <c r="B47" s="477"/>
      <c r="C47" s="478"/>
      <c r="D47" s="816"/>
      <c r="E47" s="809">
        <v>1</v>
      </c>
      <c r="F47" s="527"/>
      <c r="G47" s="528">
        <v>1</v>
      </c>
      <c r="H47" s="807"/>
      <c r="I47" s="809">
        <v>3</v>
      </c>
      <c r="J47" s="527"/>
      <c r="K47" s="529">
        <v>3</v>
      </c>
    </row>
    <row r="48" spans="1:11" x14ac:dyDescent="0.25">
      <c r="A48" s="476" t="s">
        <v>912</v>
      </c>
      <c r="B48" s="477"/>
      <c r="C48" s="478"/>
      <c r="D48" s="816"/>
      <c r="E48" s="809"/>
      <c r="F48" s="527"/>
      <c r="G48" s="528"/>
      <c r="H48" s="807"/>
      <c r="I48" s="809">
        <v>1</v>
      </c>
      <c r="J48" s="527"/>
      <c r="K48" s="529">
        <v>1</v>
      </c>
    </row>
    <row r="49" spans="1:11" ht="12.1" customHeight="1" x14ac:dyDescent="0.25">
      <c r="A49" s="476" t="s">
        <v>913</v>
      </c>
      <c r="B49" s="477"/>
      <c r="C49" s="478"/>
      <c r="D49" s="816"/>
      <c r="E49" s="809"/>
      <c r="F49" s="527"/>
      <c r="G49" s="528"/>
      <c r="H49" s="807"/>
      <c r="I49" s="809"/>
      <c r="J49" s="527"/>
      <c r="K49" s="529"/>
    </row>
    <row r="50" spans="1:11" x14ac:dyDescent="0.25">
      <c r="A50" s="532" t="s">
        <v>914</v>
      </c>
      <c r="B50" s="477"/>
      <c r="C50" s="542"/>
      <c r="D50" s="808"/>
      <c r="E50" s="806"/>
      <c r="F50" s="533"/>
      <c r="G50" s="543"/>
      <c r="H50" s="815"/>
      <c r="I50" s="806">
        <v>2</v>
      </c>
      <c r="J50" s="533"/>
      <c r="K50" s="531">
        <v>2</v>
      </c>
    </row>
    <row r="51" spans="1:11" x14ac:dyDescent="0.25">
      <c r="A51" s="532" t="s">
        <v>1030</v>
      </c>
      <c r="B51" s="477"/>
      <c r="C51" s="542"/>
      <c r="D51" s="808"/>
      <c r="E51" s="806">
        <v>1</v>
      </c>
      <c r="F51" s="533"/>
      <c r="G51" s="543">
        <v>1</v>
      </c>
      <c r="H51" s="815"/>
      <c r="I51" s="806">
        <v>5</v>
      </c>
      <c r="J51" s="533"/>
      <c r="K51" s="531">
        <v>5</v>
      </c>
    </row>
    <row r="52" spans="1:11" x14ac:dyDescent="0.25">
      <c r="A52" s="476" t="s">
        <v>915</v>
      </c>
      <c r="B52" s="477"/>
      <c r="C52" s="478"/>
      <c r="D52" s="816"/>
      <c r="E52" s="809"/>
      <c r="F52" s="527"/>
      <c r="G52" s="528"/>
      <c r="H52" s="807"/>
      <c r="I52" s="809"/>
      <c r="J52" s="527"/>
      <c r="K52" s="529"/>
    </row>
    <row r="53" spans="1:11" x14ac:dyDescent="0.25">
      <c r="A53" s="779" t="s">
        <v>512</v>
      </c>
      <c r="B53" s="562"/>
      <c r="C53" s="563"/>
      <c r="D53" s="905">
        <f>SUM(E54:E57)</f>
        <v>0</v>
      </c>
      <c r="E53" s="906"/>
      <c r="F53" s="905">
        <f>SUM(G54:G57)</f>
        <v>0</v>
      </c>
      <c r="G53" s="1055"/>
      <c r="H53" s="1056">
        <f>SUM(I54:I57)</f>
        <v>1</v>
      </c>
      <c r="I53" s="906"/>
      <c r="J53" s="905">
        <f>SUM(K54:K57)</f>
        <v>1</v>
      </c>
      <c r="K53" s="1057"/>
    </row>
    <row r="54" spans="1:11" x14ac:dyDescent="0.25">
      <c r="A54" s="521" t="s">
        <v>793</v>
      </c>
      <c r="B54" s="522"/>
      <c r="C54" s="523"/>
      <c r="D54" s="805"/>
      <c r="E54" s="812"/>
      <c r="F54" s="524"/>
      <c r="G54" s="525"/>
      <c r="H54" s="814"/>
      <c r="I54" s="812"/>
      <c r="J54" s="524"/>
      <c r="K54" s="526"/>
    </row>
    <row r="55" spans="1:11" x14ac:dyDescent="0.25">
      <c r="A55" s="476" t="s">
        <v>841</v>
      </c>
      <c r="B55" s="477"/>
      <c r="C55" s="478"/>
      <c r="D55" s="816"/>
      <c r="E55" s="809"/>
      <c r="F55" s="527"/>
      <c r="G55" s="528"/>
      <c r="H55" s="807"/>
      <c r="I55" s="809"/>
      <c r="J55" s="527"/>
      <c r="K55" s="529"/>
    </row>
    <row r="56" spans="1:11" x14ac:dyDescent="0.25">
      <c r="A56" s="476" t="s">
        <v>842</v>
      </c>
      <c r="B56" s="477"/>
      <c r="C56" s="478"/>
      <c r="D56" s="816"/>
      <c r="E56" s="809"/>
      <c r="F56" s="527"/>
      <c r="G56" s="528"/>
      <c r="H56" s="807"/>
      <c r="I56" s="809">
        <v>1</v>
      </c>
      <c r="J56" s="527"/>
      <c r="K56" s="529">
        <v>1</v>
      </c>
    </row>
    <row r="57" spans="1:11" x14ac:dyDescent="0.25">
      <c r="A57" s="476" t="s">
        <v>843</v>
      </c>
      <c r="B57" s="477"/>
      <c r="C57" s="478"/>
      <c r="D57" s="816"/>
      <c r="E57" s="809"/>
      <c r="F57" s="527"/>
      <c r="G57" s="528"/>
      <c r="H57" s="807"/>
      <c r="I57" s="809"/>
      <c r="J57" s="527"/>
      <c r="K57" s="529"/>
    </row>
    <row r="58" spans="1:11" x14ac:dyDescent="0.25">
      <c r="A58" s="779" t="s">
        <v>517</v>
      </c>
      <c r="B58" s="562"/>
      <c r="C58" s="563"/>
      <c r="D58" s="905">
        <f>SUM(E59:E65)</f>
        <v>0</v>
      </c>
      <c r="E58" s="906"/>
      <c r="F58" s="905">
        <f>SUM(G59:G65)</f>
        <v>0</v>
      </c>
      <c r="G58" s="1055"/>
      <c r="H58" s="1056">
        <f>SUM(I59:I65)</f>
        <v>10</v>
      </c>
      <c r="I58" s="906"/>
      <c r="J58" s="905">
        <f>SUM(K59:K65)</f>
        <v>10</v>
      </c>
      <c r="K58" s="1057"/>
    </row>
    <row r="59" spans="1:11" x14ac:dyDescent="0.25">
      <c r="A59" s="521" t="s">
        <v>844</v>
      </c>
      <c r="B59" s="522"/>
      <c r="C59" s="523"/>
      <c r="D59" s="805"/>
      <c r="E59" s="812"/>
      <c r="F59" s="524"/>
      <c r="G59" s="525"/>
      <c r="H59" s="814"/>
      <c r="I59" s="812"/>
      <c r="J59" s="524"/>
      <c r="K59" s="526"/>
    </row>
    <row r="60" spans="1:11" x14ac:dyDescent="0.25">
      <c r="A60" s="476" t="s">
        <v>845</v>
      </c>
      <c r="B60" s="477"/>
      <c r="C60" s="478"/>
      <c r="D60" s="816"/>
      <c r="E60" s="809"/>
      <c r="F60" s="527"/>
      <c r="G60" s="528"/>
      <c r="H60" s="807"/>
      <c r="I60" s="809"/>
      <c r="J60" s="527"/>
      <c r="K60" s="529"/>
    </row>
    <row r="61" spans="1:11" x14ac:dyDescent="0.25">
      <c r="A61" s="476" t="s">
        <v>958</v>
      </c>
      <c r="B61" s="477"/>
      <c r="C61" s="478"/>
      <c r="D61" s="816"/>
      <c r="E61" s="809"/>
      <c r="F61" s="527"/>
      <c r="G61" s="528"/>
      <c r="H61" s="807"/>
      <c r="I61" s="809">
        <v>1</v>
      </c>
      <c r="J61" s="527"/>
      <c r="K61" s="529">
        <v>1</v>
      </c>
    </row>
    <row r="62" spans="1:11" x14ac:dyDescent="0.25">
      <c r="A62" s="476" t="s">
        <v>959</v>
      </c>
      <c r="B62" s="477"/>
      <c r="C62" s="478"/>
      <c r="D62" s="816"/>
      <c r="E62" s="809"/>
      <c r="F62" s="527"/>
      <c r="G62" s="528"/>
      <c r="H62" s="807"/>
      <c r="I62" s="809">
        <v>1</v>
      </c>
      <c r="J62" s="527"/>
      <c r="K62" s="529">
        <v>1</v>
      </c>
    </row>
    <row r="63" spans="1:11" x14ac:dyDescent="0.25">
      <c r="A63" s="476" t="s">
        <v>960</v>
      </c>
      <c r="B63" s="477"/>
      <c r="C63" s="478"/>
      <c r="D63" s="816"/>
      <c r="E63" s="809"/>
      <c r="F63" s="527"/>
      <c r="G63" s="528"/>
      <c r="H63" s="807"/>
      <c r="I63" s="809">
        <v>4</v>
      </c>
      <c r="J63" s="527"/>
      <c r="K63" s="529">
        <v>4</v>
      </c>
    </row>
    <row r="64" spans="1:11" x14ac:dyDescent="0.25">
      <c r="A64" s="476" t="s">
        <v>961</v>
      </c>
      <c r="B64" s="477"/>
      <c r="C64" s="478"/>
      <c r="D64" s="816"/>
      <c r="E64" s="809"/>
      <c r="F64" s="527"/>
      <c r="G64" s="528"/>
      <c r="H64" s="807"/>
      <c r="I64" s="809">
        <v>1</v>
      </c>
      <c r="J64" s="527"/>
      <c r="K64" s="529">
        <v>1</v>
      </c>
    </row>
    <row r="65" spans="1:11" x14ac:dyDescent="0.25">
      <c r="A65" s="476" t="s">
        <v>962</v>
      </c>
      <c r="B65" s="477"/>
      <c r="C65" s="478"/>
      <c r="D65" s="816"/>
      <c r="E65" s="809"/>
      <c r="F65" s="527"/>
      <c r="G65" s="528"/>
      <c r="H65" s="807"/>
      <c r="I65" s="809">
        <v>3</v>
      </c>
      <c r="J65" s="527"/>
      <c r="K65" s="529">
        <v>3</v>
      </c>
    </row>
    <row r="66" spans="1:11" x14ac:dyDescent="0.25">
      <c r="A66" s="779" t="s">
        <v>516</v>
      </c>
      <c r="B66" s="562"/>
      <c r="C66" s="563"/>
      <c r="D66" s="905">
        <f>SUM(E67:E75)</f>
        <v>3</v>
      </c>
      <c r="E66" s="906"/>
      <c r="F66" s="905">
        <f>SUM(G67:G75)</f>
        <v>3</v>
      </c>
      <c r="G66" s="1055"/>
      <c r="H66" s="1056">
        <f>SUM(I67:I75)</f>
        <v>11</v>
      </c>
      <c r="I66" s="906"/>
      <c r="J66" s="905">
        <f>SUM(K67:K75)</f>
        <v>11</v>
      </c>
      <c r="K66" s="1057"/>
    </row>
    <row r="67" spans="1:11" x14ac:dyDescent="0.25">
      <c r="A67" s="521" t="s">
        <v>792</v>
      </c>
      <c r="B67" s="522"/>
      <c r="C67" s="523"/>
      <c r="D67" s="805"/>
      <c r="E67" s="812"/>
      <c r="F67" s="524"/>
      <c r="G67" s="525"/>
      <c r="H67" s="814"/>
      <c r="I67" s="812">
        <v>1</v>
      </c>
      <c r="J67" s="524"/>
      <c r="K67" s="526">
        <v>1</v>
      </c>
    </row>
    <row r="68" spans="1:11" x14ac:dyDescent="0.25">
      <c r="A68" s="476" t="s">
        <v>903</v>
      </c>
      <c r="B68" s="477"/>
      <c r="C68" s="478"/>
      <c r="D68" s="816"/>
      <c r="E68" s="809"/>
      <c r="F68" s="527"/>
      <c r="G68" s="528"/>
      <c r="H68" s="807"/>
      <c r="I68" s="809">
        <v>2</v>
      </c>
      <c r="J68" s="527"/>
      <c r="K68" s="529">
        <v>2</v>
      </c>
    </row>
    <row r="69" spans="1:11" x14ac:dyDescent="0.25">
      <c r="A69" s="476" t="s">
        <v>904</v>
      </c>
      <c r="B69" s="477"/>
      <c r="C69" s="478"/>
      <c r="D69" s="816"/>
      <c r="E69" s="809">
        <v>1</v>
      </c>
      <c r="F69" s="544"/>
      <c r="G69" s="528">
        <v>1</v>
      </c>
      <c r="H69" s="807"/>
      <c r="I69" s="809">
        <v>1</v>
      </c>
      <c r="J69" s="527"/>
      <c r="K69" s="529">
        <v>1</v>
      </c>
    </row>
    <row r="70" spans="1:11" x14ac:dyDescent="0.25">
      <c r="A70" s="476" t="s">
        <v>905</v>
      </c>
      <c r="B70" s="477"/>
      <c r="C70" s="478"/>
      <c r="D70" s="816"/>
      <c r="E70" s="809">
        <v>1</v>
      </c>
      <c r="F70" s="527"/>
      <c r="G70" s="528">
        <v>1</v>
      </c>
      <c r="H70" s="807"/>
      <c r="I70" s="809">
        <v>1</v>
      </c>
      <c r="J70" s="527"/>
      <c r="K70" s="529">
        <v>1</v>
      </c>
    </row>
    <row r="71" spans="1:11" x14ac:dyDescent="0.25">
      <c r="A71" s="476" t="s">
        <v>949</v>
      </c>
      <c r="B71" s="477"/>
      <c r="C71" s="478"/>
      <c r="D71" s="816"/>
      <c r="E71" s="809"/>
      <c r="F71" s="527"/>
      <c r="G71" s="528"/>
      <c r="H71" s="807"/>
      <c r="I71" s="809">
        <v>1</v>
      </c>
      <c r="J71" s="527"/>
      <c r="K71" s="529">
        <v>1</v>
      </c>
    </row>
    <row r="72" spans="1:11" x14ac:dyDescent="0.25">
      <c r="A72" s="476" t="s">
        <v>950</v>
      </c>
      <c r="B72" s="477"/>
      <c r="C72" s="478"/>
      <c r="D72" s="816"/>
      <c r="E72" s="809"/>
      <c r="F72" s="527"/>
      <c r="G72" s="528"/>
      <c r="H72" s="807"/>
      <c r="I72" s="809">
        <v>1</v>
      </c>
      <c r="J72" s="527"/>
      <c r="K72" s="529">
        <v>1</v>
      </c>
    </row>
    <row r="73" spans="1:11" x14ac:dyDescent="0.25">
      <c r="A73" s="476" t="s">
        <v>951</v>
      </c>
      <c r="B73" s="477"/>
      <c r="C73" s="478"/>
      <c r="D73" s="816"/>
      <c r="E73" s="809">
        <v>1</v>
      </c>
      <c r="F73" s="527"/>
      <c r="G73" s="528">
        <v>1</v>
      </c>
      <c r="H73" s="807"/>
      <c r="I73" s="809">
        <v>4</v>
      </c>
      <c r="J73" s="527"/>
      <c r="K73" s="529">
        <v>4</v>
      </c>
    </row>
    <row r="74" spans="1:11" x14ac:dyDescent="0.25">
      <c r="A74" s="476" t="s">
        <v>952</v>
      </c>
      <c r="B74" s="477"/>
      <c r="C74" s="478"/>
      <c r="D74" s="816"/>
      <c r="E74" s="809"/>
      <c r="F74" s="527"/>
      <c r="G74" s="528"/>
      <c r="H74" s="807"/>
      <c r="I74" s="809"/>
      <c r="J74" s="527"/>
      <c r="K74" s="529"/>
    </row>
    <row r="75" spans="1:11" x14ac:dyDescent="0.25">
      <c r="A75" s="476" t="s">
        <v>953</v>
      </c>
      <c r="B75" s="477"/>
      <c r="C75" s="478"/>
      <c r="D75" s="816"/>
      <c r="E75" s="809"/>
      <c r="F75" s="527"/>
      <c r="G75" s="528"/>
      <c r="H75" s="807"/>
      <c r="I75" s="809"/>
      <c r="J75" s="527"/>
      <c r="K75" s="529"/>
    </row>
    <row r="76" spans="1:11" x14ac:dyDescent="0.25">
      <c r="A76" s="779" t="s">
        <v>479</v>
      </c>
      <c r="B76" s="562"/>
      <c r="C76" s="563"/>
      <c r="D76" s="905">
        <f>SUM(E77:E81)</f>
        <v>0</v>
      </c>
      <c r="E76" s="906"/>
      <c r="F76" s="905">
        <f>SUM(G77:G81)</f>
        <v>0</v>
      </c>
      <c r="G76" s="1055"/>
      <c r="H76" s="1056">
        <f>SUM(I77:I81)</f>
        <v>4</v>
      </c>
      <c r="I76" s="906"/>
      <c r="J76" s="905">
        <f>SUM(K77:K81)</f>
        <v>4</v>
      </c>
      <c r="K76" s="1057"/>
    </row>
    <row r="77" spans="1:11" x14ac:dyDescent="0.25">
      <c r="A77" s="521" t="s">
        <v>829</v>
      </c>
      <c r="B77" s="522"/>
      <c r="C77" s="523"/>
      <c r="D77" s="805"/>
      <c r="E77" s="812"/>
      <c r="F77" s="524"/>
      <c r="G77" s="525"/>
      <c r="H77" s="814"/>
      <c r="I77" s="812">
        <v>1</v>
      </c>
      <c r="J77" s="524"/>
      <c r="K77" s="526">
        <v>1</v>
      </c>
    </row>
    <row r="78" spans="1:11" x14ac:dyDescent="0.25">
      <c r="A78" s="476" t="s">
        <v>830</v>
      </c>
      <c r="B78" s="477"/>
      <c r="C78" s="478"/>
      <c r="D78" s="816"/>
      <c r="E78" s="809"/>
      <c r="F78" s="527"/>
      <c r="G78" s="528"/>
      <c r="H78" s="807"/>
      <c r="I78" s="809">
        <v>1</v>
      </c>
      <c r="J78" s="527"/>
      <c r="K78" s="529">
        <v>1</v>
      </c>
    </row>
    <row r="79" spans="1:11" x14ac:dyDescent="0.25">
      <c r="A79" s="476" t="s">
        <v>963</v>
      </c>
      <c r="B79" s="477"/>
      <c r="C79" s="478"/>
      <c r="D79" s="816"/>
      <c r="E79" s="809"/>
      <c r="F79" s="527"/>
      <c r="G79" s="528"/>
      <c r="H79" s="807"/>
      <c r="I79" s="809">
        <v>1</v>
      </c>
      <c r="J79" s="527"/>
      <c r="K79" s="529">
        <v>1</v>
      </c>
    </row>
    <row r="80" spans="1:11" x14ac:dyDescent="0.25">
      <c r="A80" s="476" t="s">
        <v>964</v>
      </c>
      <c r="B80" s="477"/>
      <c r="C80" s="478"/>
      <c r="D80" s="816"/>
      <c r="E80" s="809"/>
      <c r="F80" s="527"/>
      <c r="G80" s="528"/>
      <c r="H80" s="807"/>
      <c r="I80" s="809">
        <v>1</v>
      </c>
      <c r="J80" s="527"/>
      <c r="K80" s="529">
        <v>1</v>
      </c>
    </row>
    <row r="81" spans="1:11" x14ac:dyDescent="0.25">
      <c r="A81" s="476" t="s">
        <v>965</v>
      </c>
      <c r="B81" s="477"/>
      <c r="C81" s="478"/>
      <c r="D81" s="816"/>
      <c r="E81" s="809"/>
      <c r="F81" s="527"/>
      <c r="G81" s="528"/>
      <c r="H81" s="807"/>
      <c r="I81" s="809"/>
      <c r="J81" s="527"/>
      <c r="K81" s="529"/>
    </row>
  </sheetData>
  <mergeCells count="51">
    <mergeCell ref="H30:I30"/>
    <mergeCell ref="J30:K30"/>
    <mergeCell ref="D30:E30"/>
    <mergeCell ref="F30:G30"/>
    <mergeCell ref="D38:E38"/>
    <mergeCell ref="F38:G38"/>
    <mergeCell ref="H38:I38"/>
    <mergeCell ref="J38:K38"/>
    <mergeCell ref="H15:I15"/>
    <mergeCell ref="H14:I14"/>
    <mergeCell ref="A19:C21"/>
    <mergeCell ref="A3:C5"/>
    <mergeCell ref="D6:E6"/>
    <mergeCell ref="F6:G6"/>
    <mergeCell ref="D15:E15"/>
    <mergeCell ref="F15:G15"/>
    <mergeCell ref="A11:C13"/>
    <mergeCell ref="D14:E14"/>
    <mergeCell ref="F14:G14"/>
    <mergeCell ref="D58:E58"/>
    <mergeCell ref="F58:G58"/>
    <mergeCell ref="H58:I58"/>
    <mergeCell ref="J58:K58"/>
    <mergeCell ref="J6:K6"/>
    <mergeCell ref="J14:K14"/>
    <mergeCell ref="J15:K15"/>
    <mergeCell ref="D23:E23"/>
    <mergeCell ref="F23:G23"/>
    <mergeCell ref="H23:I23"/>
    <mergeCell ref="J23:K23"/>
    <mergeCell ref="D22:E22"/>
    <mergeCell ref="F22:G22"/>
    <mergeCell ref="H22:I22"/>
    <mergeCell ref="J22:K22"/>
    <mergeCell ref="H6:I6"/>
    <mergeCell ref="D45:E45"/>
    <mergeCell ref="F45:G45"/>
    <mergeCell ref="H45:I45"/>
    <mergeCell ref="J45:K45"/>
    <mergeCell ref="D53:E53"/>
    <mergeCell ref="F53:G53"/>
    <mergeCell ref="H53:I53"/>
    <mergeCell ref="J53:K53"/>
    <mergeCell ref="D66:E66"/>
    <mergeCell ref="F66:G66"/>
    <mergeCell ref="H66:I66"/>
    <mergeCell ref="J66:K66"/>
    <mergeCell ref="D76:E76"/>
    <mergeCell ref="F76:G76"/>
    <mergeCell ref="H76:I76"/>
    <mergeCell ref="J76:K76"/>
  </mergeCells>
  <phoneticPr fontId="2" type="noConversion"/>
  <printOptions horizontalCentered="1"/>
  <pageMargins left="0.59055118110236227" right="0.47244094488188981" top="0.47244094488188981" bottom="0.19685039370078741" header="0.19685039370078741" footer="0.15748031496062992"/>
  <pageSetup paperSize="9" scale="72" orientation="portrait" r:id="rId1"/>
  <headerFooter alignWithMargins="0">
    <oddHeader>&amp;C32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L70"/>
  <sheetViews>
    <sheetView topLeftCell="A52" workbookViewId="0">
      <selection activeCell="A66" sqref="A66:XFD70"/>
    </sheetView>
  </sheetViews>
  <sheetFormatPr defaultColWidth="9.125" defaultRowHeight="13.6" x14ac:dyDescent="0.25"/>
  <cols>
    <col min="1" max="16384" width="9.125" style="63"/>
  </cols>
  <sheetData>
    <row r="1" spans="1:12" ht="14.95" customHeight="1" x14ac:dyDescent="0.25">
      <c r="A1" s="84" t="s">
        <v>358</v>
      </c>
      <c r="B1" s="519" t="s">
        <v>891</v>
      </c>
      <c r="C1" s="84"/>
      <c r="D1" s="84"/>
      <c r="E1" s="84"/>
      <c r="F1" s="84"/>
      <c r="G1" s="84"/>
      <c r="H1" s="84"/>
      <c r="I1" s="84"/>
      <c r="J1" s="84"/>
      <c r="K1" s="84"/>
      <c r="L1" s="219"/>
    </row>
    <row r="2" spans="1:12" ht="14.95" customHeight="1" thickBot="1" x14ac:dyDescent="0.3">
      <c r="A2" s="223"/>
    </row>
    <row r="3" spans="1:12" ht="18" customHeight="1" x14ac:dyDescent="0.3">
      <c r="A3" s="1058" t="s">
        <v>304</v>
      </c>
      <c r="B3" s="1059"/>
      <c r="C3" s="1060"/>
      <c r="D3" s="340" t="s">
        <v>1023</v>
      </c>
      <c r="E3" s="866"/>
      <c r="F3" s="443"/>
      <c r="G3" s="341"/>
      <c r="H3" s="520" t="s">
        <v>1026</v>
      </c>
      <c r="I3" s="342"/>
      <c r="J3" s="342"/>
      <c r="K3" s="343"/>
    </row>
    <row r="4" spans="1:12" ht="17.149999999999999" customHeight="1" x14ac:dyDescent="0.25">
      <c r="A4" s="1061"/>
      <c r="B4" s="1062"/>
      <c r="C4" s="1063"/>
      <c r="D4" s="484" t="s">
        <v>49</v>
      </c>
      <c r="E4" s="485"/>
      <c r="F4" s="484" t="s">
        <v>49</v>
      </c>
      <c r="G4" s="486"/>
      <c r="H4" s="487" t="s">
        <v>49</v>
      </c>
      <c r="I4" s="485"/>
      <c r="J4" s="484" t="s">
        <v>50</v>
      </c>
      <c r="K4" s="488"/>
    </row>
    <row r="5" spans="1:12" ht="17.149999999999999" customHeight="1" thickBot="1" x14ac:dyDescent="0.3">
      <c r="A5" s="1061"/>
      <c r="B5" s="1062"/>
      <c r="C5" s="1063"/>
      <c r="D5" s="492" t="s">
        <v>621</v>
      </c>
      <c r="E5" s="493"/>
      <c r="F5" s="492" t="s">
        <v>305</v>
      </c>
      <c r="G5" s="494"/>
      <c r="H5" s="495" t="s">
        <v>621</v>
      </c>
      <c r="I5" s="493"/>
      <c r="J5" s="492" t="s">
        <v>305</v>
      </c>
      <c r="K5" s="496"/>
    </row>
    <row r="6" spans="1:12" ht="18" customHeight="1" thickTop="1" thickBot="1" x14ac:dyDescent="0.35">
      <c r="A6" s="545" t="s">
        <v>22</v>
      </c>
      <c r="B6" s="511"/>
      <c r="C6" s="512"/>
      <c r="D6" s="1039">
        <v>13</v>
      </c>
      <c r="E6" s="1040"/>
      <c r="F6" s="1039">
        <v>13</v>
      </c>
      <c r="G6" s="1041"/>
      <c r="H6" s="1070">
        <v>110</v>
      </c>
      <c r="I6" s="1040"/>
      <c r="J6" s="1039">
        <v>113</v>
      </c>
      <c r="K6" s="1043"/>
    </row>
    <row r="7" spans="1:12" ht="14.3" customHeight="1" thickTop="1" x14ac:dyDescent="0.25">
      <c r="A7" s="779" t="s">
        <v>522</v>
      </c>
      <c r="B7" s="562"/>
      <c r="C7" s="563"/>
      <c r="D7" s="905">
        <f>SUM(E8:E11)</f>
        <v>0</v>
      </c>
      <c r="E7" s="906"/>
      <c r="F7" s="905">
        <f>SUM(G8:G11)</f>
        <v>0</v>
      </c>
      <c r="G7" s="1055"/>
      <c r="H7" s="1056">
        <f>SUM(I8:I11)</f>
        <v>3</v>
      </c>
      <c r="I7" s="906"/>
      <c r="J7" s="905">
        <f>SUM(K8:K11)</f>
        <v>3</v>
      </c>
      <c r="K7" s="1057"/>
    </row>
    <row r="8" spans="1:12" ht="12.75" customHeight="1" x14ac:dyDescent="0.25">
      <c r="A8" s="532" t="s">
        <v>814</v>
      </c>
      <c r="B8" s="522"/>
      <c r="C8" s="523"/>
      <c r="D8" s="805"/>
      <c r="E8" s="812"/>
      <c r="F8" s="524"/>
      <c r="G8" s="546"/>
      <c r="H8" s="805"/>
      <c r="I8" s="812"/>
      <c r="J8" s="524"/>
      <c r="K8" s="547"/>
    </row>
    <row r="9" spans="1:12" ht="14.3" customHeight="1" x14ac:dyDescent="0.25">
      <c r="A9" s="532" t="s">
        <v>846</v>
      </c>
      <c r="B9" s="477"/>
      <c r="C9" s="478"/>
      <c r="D9" s="816"/>
      <c r="E9" s="809"/>
      <c r="F9" s="527"/>
      <c r="G9" s="528"/>
      <c r="H9" s="807"/>
      <c r="I9" s="809"/>
      <c r="J9" s="527"/>
      <c r="K9" s="548"/>
    </row>
    <row r="10" spans="1:12" ht="12.75" customHeight="1" x14ac:dyDescent="0.25">
      <c r="A10" s="532" t="s">
        <v>854</v>
      </c>
      <c r="B10" s="477"/>
      <c r="C10" s="542"/>
      <c r="D10" s="808"/>
      <c r="E10" s="806"/>
      <c r="F10" s="533"/>
      <c r="G10" s="530"/>
      <c r="H10" s="808"/>
      <c r="I10" s="806">
        <v>3</v>
      </c>
      <c r="J10" s="840"/>
      <c r="K10" s="549">
        <v>3</v>
      </c>
    </row>
    <row r="11" spans="1:12" ht="12.75" customHeight="1" x14ac:dyDescent="0.25">
      <c r="A11" s="532" t="s">
        <v>855</v>
      </c>
      <c r="B11" s="477"/>
      <c r="C11" s="542"/>
      <c r="D11" s="808"/>
      <c r="E11" s="806"/>
      <c r="F11" s="533"/>
      <c r="G11" s="530"/>
      <c r="H11" s="808"/>
      <c r="I11" s="806"/>
      <c r="J11" s="533"/>
      <c r="K11" s="549"/>
    </row>
    <row r="12" spans="1:12" ht="12.75" customHeight="1" x14ac:dyDescent="0.25">
      <c r="A12" s="779" t="s">
        <v>519</v>
      </c>
      <c r="B12" s="562"/>
      <c r="C12" s="563"/>
      <c r="D12" s="905">
        <f>SUM(E13:E22)</f>
        <v>2</v>
      </c>
      <c r="E12" s="906"/>
      <c r="F12" s="905">
        <f>SUM(G13:G22)</f>
        <v>2</v>
      </c>
      <c r="G12" s="1055"/>
      <c r="H12" s="1056">
        <f>SUM(I13:I22)</f>
        <v>8</v>
      </c>
      <c r="I12" s="906"/>
      <c r="J12" s="905">
        <f>SUM(K13:K22)</f>
        <v>10</v>
      </c>
      <c r="K12" s="1057"/>
    </row>
    <row r="13" spans="1:12" ht="12.75" customHeight="1" x14ac:dyDescent="0.25">
      <c r="A13" s="521" t="s">
        <v>900</v>
      </c>
      <c r="B13" s="522"/>
      <c r="C13" s="523"/>
      <c r="D13" s="805"/>
      <c r="E13" s="812"/>
      <c r="F13" s="524"/>
      <c r="G13" s="525"/>
      <c r="H13" s="814"/>
      <c r="I13" s="812">
        <v>1</v>
      </c>
      <c r="J13" s="524"/>
      <c r="K13" s="526">
        <v>2</v>
      </c>
    </row>
    <row r="14" spans="1:12" ht="12.75" customHeight="1" x14ac:dyDescent="0.25">
      <c r="A14" s="476" t="s">
        <v>901</v>
      </c>
      <c r="B14" s="477"/>
      <c r="C14" s="478"/>
      <c r="D14" s="816"/>
      <c r="E14" s="809"/>
      <c r="F14" s="527"/>
      <c r="G14" s="528"/>
      <c r="H14" s="807"/>
      <c r="I14" s="809"/>
      <c r="J14" s="527"/>
      <c r="K14" s="529"/>
    </row>
    <row r="15" spans="1:12" ht="14.3" customHeight="1" x14ac:dyDescent="0.25">
      <c r="A15" s="476" t="s">
        <v>902</v>
      </c>
      <c r="B15" s="477"/>
      <c r="C15" s="478"/>
      <c r="D15" s="816"/>
      <c r="E15" s="809">
        <v>1</v>
      </c>
      <c r="F15" s="527"/>
      <c r="G15" s="528">
        <v>1</v>
      </c>
      <c r="H15" s="807"/>
      <c r="I15" s="809">
        <v>3</v>
      </c>
      <c r="J15" s="527"/>
      <c r="K15" s="529">
        <v>3</v>
      </c>
    </row>
    <row r="16" spans="1:12" ht="12.75" customHeight="1" x14ac:dyDescent="0.25">
      <c r="A16" s="476" t="s">
        <v>916</v>
      </c>
      <c r="B16" s="477"/>
      <c r="C16" s="478"/>
      <c r="D16" s="816"/>
      <c r="E16" s="809"/>
      <c r="F16" s="527"/>
      <c r="G16" s="528"/>
      <c r="H16" s="807"/>
      <c r="I16" s="809">
        <v>1</v>
      </c>
      <c r="J16" s="527"/>
      <c r="K16" s="529">
        <v>1</v>
      </c>
    </row>
    <row r="17" spans="1:11" ht="12.75" customHeight="1" x14ac:dyDescent="0.25">
      <c r="A17" s="476" t="s">
        <v>917</v>
      </c>
      <c r="B17" s="477"/>
      <c r="C17" s="478"/>
      <c r="D17" s="816"/>
      <c r="E17" s="809"/>
      <c r="F17" s="527"/>
      <c r="G17" s="528"/>
      <c r="H17" s="807"/>
      <c r="I17" s="809"/>
      <c r="J17" s="527"/>
      <c r="K17" s="529"/>
    </row>
    <row r="18" spans="1:11" ht="14.95" customHeight="1" x14ac:dyDescent="0.25">
      <c r="A18" s="476" t="s">
        <v>918</v>
      </c>
      <c r="B18" s="477"/>
      <c r="C18" s="478"/>
      <c r="D18" s="816"/>
      <c r="E18" s="809"/>
      <c r="F18" s="527"/>
      <c r="G18" s="528"/>
      <c r="H18" s="807"/>
      <c r="I18" s="809"/>
      <c r="J18" s="527"/>
      <c r="K18" s="529"/>
    </row>
    <row r="19" spans="1:11" ht="12.75" customHeight="1" x14ac:dyDescent="0.25">
      <c r="A19" s="476" t="s">
        <v>1031</v>
      </c>
      <c r="B19" s="477"/>
      <c r="C19" s="478"/>
      <c r="D19" s="816"/>
      <c r="E19" s="809">
        <v>1</v>
      </c>
      <c r="F19" s="527"/>
      <c r="G19" s="528">
        <v>1</v>
      </c>
      <c r="H19" s="807"/>
      <c r="I19" s="809">
        <v>1</v>
      </c>
      <c r="J19" s="527"/>
      <c r="K19" s="529">
        <v>1</v>
      </c>
    </row>
    <row r="20" spans="1:11" ht="12.75" customHeight="1" x14ac:dyDescent="0.25">
      <c r="A20" s="476" t="s">
        <v>1032</v>
      </c>
      <c r="B20" s="477"/>
      <c r="C20" s="478"/>
      <c r="D20" s="816"/>
      <c r="E20" s="809"/>
      <c r="F20" s="527"/>
      <c r="G20" s="528"/>
      <c r="H20" s="807"/>
      <c r="I20" s="809"/>
      <c r="J20" s="527"/>
      <c r="K20" s="529"/>
    </row>
    <row r="21" spans="1:11" ht="14.3" customHeight="1" x14ac:dyDescent="0.25">
      <c r="A21" s="476" t="s">
        <v>1033</v>
      </c>
      <c r="B21" s="477"/>
      <c r="C21" s="478"/>
      <c r="D21" s="816"/>
      <c r="E21" s="809"/>
      <c r="F21" s="527"/>
      <c r="G21" s="528"/>
      <c r="H21" s="807"/>
      <c r="I21" s="809">
        <v>2</v>
      </c>
      <c r="J21" s="527"/>
      <c r="K21" s="529">
        <v>3</v>
      </c>
    </row>
    <row r="22" spans="1:11" ht="12.75" customHeight="1" x14ac:dyDescent="0.25">
      <c r="A22" s="476" t="s">
        <v>1034</v>
      </c>
      <c r="B22" s="477"/>
      <c r="C22" s="478"/>
      <c r="D22" s="816"/>
      <c r="E22" s="809"/>
      <c r="F22" s="527"/>
      <c r="G22" s="528"/>
      <c r="H22" s="807"/>
      <c r="I22" s="809"/>
      <c r="J22" s="527"/>
      <c r="K22" s="529"/>
    </row>
    <row r="23" spans="1:11" ht="12.75" customHeight="1" x14ac:dyDescent="0.25">
      <c r="A23" s="779" t="s">
        <v>518</v>
      </c>
      <c r="B23" s="562"/>
      <c r="C23" s="563"/>
      <c r="D23" s="905">
        <f>SUM(E24:E29)</f>
        <v>0</v>
      </c>
      <c r="E23" s="906"/>
      <c r="F23" s="905">
        <f>SUM(G24:G29)</f>
        <v>0</v>
      </c>
      <c r="G23" s="1055"/>
      <c r="H23" s="1056">
        <f>SUM(I24:I29)</f>
        <v>3</v>
      </c>
      <c r="I23" s="906"/>
      <c r="J23" s="905">
        <f>SUM(K24:K29)</f>
        <v>3</v>
      </c>
      <c r="K23" s="1057"/>
    </row>
    <row r="24" spans="1:11" ht="14.3" customHeight="1" x14ac:dyDescent="0.25">
      <c r="A24" s="521" t="s">
        <v>936</v>
      </c>
      <c r="B24" s="522"/>
      <c r="C24" s="523"/>
      <c r="D24" s="805"/>
      <c r="E24" s="812"/>
      <c r="F24" s="524"/>
      <c r="G24" s="525"/>
      <c r="H24" s="814"/>
      <c r="I24" s="812">
        <v>1</v>
      </c>
      <c r="J24" s="524"/>
      <c r="K24" s="526">
        <v>1</v>
      </c>
    </row>
    <row r="25" spans="1:11" ht="17.350000000000001" customHeight="1" x14ac:dyDescent="0.25">
      <c r="A25" s="476" t="s">
        <v>707</v>
      </c>
      <c r="B25" s="477"/>
      <c r="C25" s="478"/>
      <c r="D25" s="816"/>
      <c r="E25" s="809"/>
      <c r="F25" s="527"/>
      <c r="G25" s="528"/>
      <c r="H25" s="807"/>
      <c r="I25" s="809">
        <v>2</v>
      </c>
      <c r="J25" s="527"/>
      <c r="K25" s="529">
        <v>2</v>
      </c>
    </row>
    <row r="26" spans="1:11" x14ac:dyDescent="0.25">
      <c r="A26" s="532" t="s">
        <v>937</v>
      </c>
      <c r="B26" s="550"/>
      <c r="C26" s="542"/>
      <c r="D26" s="808"/>
      <c r="E26" s="806"/>
      <c r="F26" s="533"/>
      <c r="G26" s="543"/>
      <c r="H26" s="815"/>
      <c r="I26" s="806"/>
      <c r="J26" s="533"/>
      <c r="K26" s="531"/>
    </row>
    <row r="27" spans="1:11" x14ac:dyDescent="0.25">
      <c r="A27" s="476" t="s">
        <v>938</v>
      </c>
      <c r="B27" s="477"/>
      <c r="C27" s="478"/>
      <c r="D27" s="816"/>
      <c r="E27" s="809"/>
      <c r="F27" s="527"/>
      <c r="G27" s="528"/>
      <c r="H27" s="807"/>
      <c r="I27" s="809"/>
      <c r="J27" s="527"/>
      <c r="K27" s="529"/>
    </row>
    <row r="28" spans="1:11" x14ac:dyDescent="0.25">
      <c r="A28" s="476" t="s">
        <v>939</v>
      </c>
      <c r="B28" s="477"/>
      <c r="C28" s="478"/>
      <c r="D28" s="816"/>
      <c r="E28" s="809"/>
      <c r="F28" s="527"/>
      <c r="G28" s="528"/>
      <c r="H28" s="807"/>
      <c r="I28" s="809"/>
      <c r="J28" s="527"/>
      <c r="K28" s="529"/>
    </row>
    <row r="29" spans="1:11" x14ac:dyDescent="0.25">
      <c r="A29" s="476" t="s">
        <v>940</v>
      </c>
      <c r="B29" s="477"/>
      <c r="C29" s="478"/>
      <c r="D29" s="816"/>
      <c r="E29" s="809"/>
      <c r="F29" s="527"/>
      <c r="G29" s="528"/>
      <c r="H29" s="807"/>
      <c r="I29" s="809"/>
      <c r="J29" s="527"/>
      <c r="K29" s="529"/>
    </row>
    <row r="30" spans="1:11" x14ac:dyDescent="0.25">
      <c r="A30" s="779" t="s">
        <v>513</v>
      </c>
      <c r="B30" s="562"/>
      <c r="C30" s="563"/>
      <c r="D30" s="905">
        <f>SUM(E31:E35)</f>
        <v>0</v>
      </c>
      <c r="E30" s="906"/>
      <c r="F30" s="905">
        <f>SUM(G31:G35)</f>
        <v>0</v>
      </c>
      <c r="G30" s="1055"/>
      <c r="H30" s="1056">
        <f>SUM(I31:I35)</f>
        <v>2</v>
      </c>
      <c r="I30" s="906"/>
      <c r="J30" s="905">
        <f>SUM(K31:K35)</f>
        <v>2</v>
      </c>
      <c r="K30" s="1057"/>
    </row>
    <row r="31" spans="1:11" x14ac:dyDescent="0.25">
      <c r="A31" s="521" t="s">
        <v>815</v>
      </c>
      <c r="B31" s="522"/>
      <c r="C31" s="523"/>
      <c r="D31" s="805"/>
      <c r="E31" s="812"/>
      <c r="F31" s="524"/>
      <c r="G31" s="525"/>
      <c r="H31" s="814"/>
      <c r="I31" s="812"/>
      <c r="J31" s="524"/>
      <c r="K31" s="526"/>
    </row>
    <row r="32" spans="1:11" x14ac:dyDescent="0.25">
      <c r="A32" s="476" t="s">
        <v>848</v>
      </c>
      <c r="B32" s="477"/>
      <c r="C32" s="478"/>
      <c r="D32" s="816"/>
      <c r="E32" s="809"/>
      <c r="F32" s="527"/>
      <c r="G32" s="528"/>
      <c r="H32" s="807"/>
      <c r="I32" s="809"/>
      <c r="J32" s="527"/>
      <c r="K32" s="529"/>
    </row>
    <row r="33" spans="1:11" x14ac:dyDescent="0.25">
      <c r="A33" s="476" t="s">
        <v>849</v>
      </c>
      <c r="B33" s="477"/>
      <c r="C33" s="478"/>
      <c r="D33" s="816"/>
      <c r="E33" s="809"/>
      <c r="F33" s="527"/>
      <c r="G33" s="528"/>
      <c r="H33" s="807"/>
      <c r="I33" s="809"/>
      <c r="J33" s="527"/>
      <c r="K33" s="529"/>
    </row>
    <row r="34" spans="1:11" x14ac:dyDescent="0.25">
      <c r="A34" s="476" t="s">
        <v>850</v>
      </c>
      <c r="B34" s="477"/>
      <c r="C34" s="478"/>
      <c r="D34" s="816"/>
      <c r="E34" s="809"/>
      <c r="F34" s="527"/>
      <c r="G34" s="528"/>
      <c r="H34" s="807"/>
      <c r="I34" s="809"/>
      <c r="J34" s="527"/>
      <c r="K34" s="529"/>
    </row>
    <row r="35" spans="1:11" x14ac:dyDescent="0.25">
      <c r="A35" s="476" t="s">
        <v>919</v>
      </c>
      <c r="B35" s="477"/>
      <c r="C35" s="478"/>
      <c r="D35" s="816"/>
      <c r="E35" s="809"/>
      <c r="F35" s="527"/>
      <c r="G35" s="528"/>
      <c r="H35" s="807"/>
      <c r="I35" s="809">
        <v>2</v>
      </c>
      <c r="J35" s="527"/>
      <c r="K35" s="529">
        <v>2</v>
      </c>
    </row>
    <row r="36" spans="1:11" x14ac:dyDescent="0.25">
      <c r="A36" s="779" t="s">
        <v>480</v>
      </c>
      <c r="B36" s="562"/>
      <c r="C36" s="563"/>
      <c r="D36" s="905">
        <f>SUM(E37:E42)</f>
        <v>1</v>
      </c>
      <c r="E36" s="906"/>
      <c r="F36" s="905">
        <f>SUM(G37:G42)</f>
        <v>1</v>
      </c>
      <c r="G36" s="1055"/>
      <c r="H36" s="1056">
        <f>SUM(I37:I42)</f>
        <v>9</v>
      </c>
      <c r="I36" s="906"/>
      <c r="J36" s="905">
        <f>SUM(K37:K42)</f>
        <v>9</v>
      </c>
      <c r="K36" s="1057"/>
    </row>
    <row r="37" spans="1:11" x14ac:dyDescent="0.25">
      <c r="A37" s="521" t="s">
        <v>794</v>
      </c>
      <c r="B37" s="522"/>
      <c r="C37" s="523"/>
      <c r="D37" s="805"/>
      <c r="E37" s="812"/>
      <c r="F37" s="524"/>
      <c r="G37" s="525"/>
      <c r="H37" s="814"/>
      <c r="I37" s="812"/>
      <c r="J37" s="524"/>
      <c r="K37" s="526"/>
    </row>
    <row r="38" spans="1:11" x14ac:dyDescent="0.25">
      <c r="A38" s="476" t="s">
        <v>795</v>
      </c>
      <c r="B38" s="477"/>
      <c r="C38" s="478"/>
      <c r="D38" s="816"/>
      <c r="E38" s="809">
        <v>1</v>
      </c>
      <c r="F38" s="527"/>
      <c r="G38" s="528">
        <v>1</v>
      </c>
      <c r="H38" s="807"/>
      <c r="I38" s="809">
        <v>5</v>
      </c>
      <c r="J38" s="527"/>
      <c r="K38" s="529">
        <v>5</v>
      </c>
    </row>
    <row r="39" spans="1:11" x14ac:dyDescent="0.25">
      <c r="A39" s="476" t="s">
        <v>851</v>
      </c>
      <c r="B39" s="477"/>
      <c r="C39" s="478"/>
      <c r="D39" s="816"/>
      <c r="E39" s="809"/>
      <c r="F39" s="527"/>
      <c r="G39" s="528"/>
      <c r="H39" s="807"/>
      <c r="I39" s="809">
        <v>1</v>
      </c>
      <c r="J39" s="527"/>
      <c r="K39" s="529">
        <v>1</v>
      </c>
    </row>
    <row r="40" spans="1:11" x14ac:dyDescent="0.25">
      <c r="A40" s="476" t="s">
        <v>852</v>
      </c>
      <c r="B40" s="477"/>
      <c r="C40" s="478"/>
      <c r="D40" s="816"/>
      <c r="E40" s="809"/>
      <c r="F40" s="527"/>
      <c r="G40" s="528"/>
      <c r="H40" s="807"/>
      <c r="I40" s="809"/>
      <c r="J40" s="527"/>
      <c r="K40" s="529"/>
    </row>
    <row r="41" spans="1:11" x14ac:dyDescent="0.25">
      <c r="A41" s="476" t="s">
        <v>941</v>
      </c>
      <c r="B41" s="477"/>
      <c r="C41" s="478"/>
      <c r="D41" s="816"/>
      <c r="E41" s="809"/>
      <c r="F41" s="527"/>
      <c r="G41" s="528"/>
      <c r="H41" s="807"/>
      <c r="I41" s="809">
        <v>2</v>
      </c>
      <c r="J41" s="527"/>
      <c r="K41" s="529">
        <v>2</v>
      </c>
    </row>
    <row r="42" spans="1:11" x14ac:dyDescent="0.25">
      <c r="A42" s="476" t="s">
        <v>942</v>
      </c>
      <c r="B42" s="477"/>
      <c r="C42" s="478"/>
      <c r="D42" s="816"/>
      <c r="E42" s="809"/>
      <c r="F42" s="527"/>
      <c r="G42" s="528"/>
      <c r="H42" s="807"/>
      <c r="I42" s="809">
        <v>1</v>
      </c>
      <c r="J42" s="527"/>
      <c r="K42" s="529">
        <v>1</v>
      </c>
    </row>
    <row r="43" spans="1:11" x14ac:dyDescent="0.25">
      <c r="A43" s="779" t="s">
        <v>514</v>
      </c>
      <c r="B43" s="562"/>
      <c r="C43" s="563"/>
      <c r="D43" s="905">
        <f>SUM(E44:E55)</f>
        <v>0</v>
      </c>
      <c r="E43" s="906"/>
      <c r="F43" s="905">
        <f>SUM(G44:G55)</f>
        <v>0</v>
      </c>
      <c r="G43" s="1055"/>
      <c r="H43" s="1056">
        <f>SUM(I44:I55)</f>
        <v>6</v>
      </c>
      <c r="I43" s="906"/>
      <c r="J43" s="905">
        <f>SUM(K44:K55)</f>
        <v>6</v>
      </c>
      <c r="K43" s="1057"/>
    </row>
    <row r="44" spans="1:11" x14ac:dyDescent="0.25">
      <c r="A44" s="521" t="s">
        <v>686</v>
      </c>
      <c r="B44" s="522"/>
      <c r="C44" s="523"/>
      <c r="D44" s="805"/>
      <c r="E44" s="812"/>
      <c r="F44" s="524"/>
      <c r="G44" s="525"/>
      <c r="H44" s="814"/>
      <c r="I44" s="812"/>
      <c r="J44" s="524"/>
      <c r="K44" s="547"/>
    </row>
    <row r="45" spans="1:11" x14ac:dyDescent="0.25">
      <c r="A45" s="476" t="s">
        <v>837</v>
      </c>
      <c r="B45" s="477"/>
      <c r="C45" s="478"/>
      <c r="D45" s="816"/>
      <c r="E45" s="809"/>
      <c r="F45" s="842"/>
      <c r="G45" s="528"/>
      <c r="H45" s="807"/>
      <c r="I45" s="809">
        <v>1</v>
      </c>
      <c r="J45" s="527"/>
      <c r="K45" s="548">
        <v>1</v>
      </c>
    </row>
    <row r="46" spans="1:11" x14ac:dyDescent="0.25">
      <c r="A46" s="476" t="s">
        <v>920</v>
      </c>
      <c r="B46" s="477"/>
      <c r="C46" s="478"/>
      <c r="D46" s="816"/>
      <c r="E46" s="809"/>
      <c r="F46" s="842"/>
      <c r="G46" s="528"/>
      <c r="H46" s="807"/>
      <c r="I46" s="809">
        <v>1</v>
      </c>
      <c r="J46" s="527"/>
      <c r="K46" s="548">
        <v>1</v>
      </c>
    </row>
    <row r="47" spans="1:11" x14ac:dyDescent="0.25">
      <c r="A47" s="476" t="s">
        <v>921</v>
      </c>
      <c r="B47" s="477"/>
      <c r="C47" s="478"/>
      <c r="D47" s="816"/>
      <c r="E47" s="809"/>
      <c r="F47" s="527"/>
      <c r="G47" s="528"/>
      <c r="H47" s="807"/>
      <c r="I47" s="809"/>
      <c r="J47" s="527"/>
      <c r="K47" s="548"/>
    </row>
    <row r="48" spans="1:11" x14ac:dyDescent="0.25">
      <c r="A48" s="532" t="s">
        <v>922</v>
      </c>
      <c r="B48" s="550"/>
      <c r="C48" s="542"/>
      <c r="D48" s="831"/>
      <c r="E48" s="806"/>
      <c r="F48" s="551"/>
      <c r="G48" s="530"/>
      <c r="H48" s="815"/>
      <c r="I48" s="806"/>
      <c r="J48" s="551"/>
      <c r="K48" s="549"/>
    </row>
    <row r="49" spans="1:11" x14ac:dyDescent="0.25">
      <c r="A49" s="532" t="s">
        <v>923</v>
      </c>
      <c r="B49" s="550"/>
      <c r="C49" s="542"/>
      <c r="D49" s="831"/>
      <c r="E49" s="806"/>
      <c r="F49" s="551"/>
      <c r="G49" s="530"/>
      <c r="H49" s="815"/>
      <c r="I49" s="806">
        <v>1</v>
      </c>
      <c r="J49" s="551"/>
      <c r="K49" s="549">
        <v>1</v>
      </c>
    </row>
    <row r="50" spans="1:11" x14ac:dyDescent="0.25">
      <c r="A50" s="532" t="s">
        <v>924</v>
      </c>
      <c r="B50" s="550"/>
      <c r="C50" s="542"/>
      <c r="D50" s="831"/>
      <c r="E50" s="806"/>
      <c r="F50" s="551"/>
      <c r="G50" s="530"/>
      <c r="H50" s="815"/>
      <c r="I50" s="806">
        <v>1</v>
      </c>
      <c r="J50" s="551"/>
      <c r="K50" s="549">
        <v>1</v>
      </c>
    </row>
    <row r="51" spans="1:11" x14ac:dyDescent="0.25">
      <c r="A51" s="532" t="s">
        <v>925</v>
      </c>
      <c r="B51" s="550"/>
      <c r="C51" s="542"/>
      <c r="D51" s="831"/>
      <c r="E51" s="806"/>
      <c r="F51" s="551"/>
      <c r="G51" s="530"/>
      <c r="H51" s="815"/>
      <c r="I51" s="806"/>
      <c r="J51" s="551"/>
      <c r="K51" s="549"/>
    </row>
    <row r="52" spans="1:11" x14ac:dyDescent="0.25">
      <c r="A52" s="532" t="s">
        <v>926</v>
      </c>
      <c r="B52" s="550"/>
      <c r="C52" s="542"/>
      <c r="D52" s="831"/>
      <c r="E52" s="806"/>
      <c r="F52" s="551"/>
      <c r="G52" s="530"/>
      <c r="H52" s="815"/>
      <c r="I52" s="806"/>
      <c r="J52" s="551"/>
      <c r="K52" s="549"/>
    </row>
    <row r="53" spans="1:11" x14ac:dyDescent="0.25">
      <c r="A53" s="532" t="s">
        <v>927</v>
      </c>
      <c r="B53" s="550"/>
      <c r="C53" s="542"/>
      <c r="D53" s="831"/>
      <c r="E53" s="806"/>
      <c r="F53" s="551"/>
      <c r="G53" s="530"/>
      <c r="H53" s="815"/>
      <c r="I53" s="806"/>
      <c r="J53" s="551"/>
      <c r="K53" s="549"/>
    </row>
    <row r="54" spans="1:11" x14ac:dyDescent="0.25">
      <c r="A54" s="532" t="s">
        <v>954</v>
      </c>
      <c r="B54" s="550"/>
      <c r="C54" s="542"/>
      <c r="D54" s="831"/>
      <c r="E54" s="806"/>
      <c r="F54" s="551"/>
      <c r="G54" s="530"/>
      <c r="H54" s="815"/>
      <c r="I54" s="806">
        <v>1</v>
      </c>
      <c r="J54" s="551"/>
      <c r="K54" s="549">
        <v>1</v>
      </c>
    </row>
    <row r="55" spans="1:11" x14ac:dyDescent="0.25">
      <c r="A55" s="476" t="s">
        <v>955</v>
      </c>
      <c r="B55" s="477"/>
      <c r="C55" s="478"/>
      <c r="D55" s="816"/>
      <c r="E55" s="809"/>
      <c r="F55" s="527"/>
      <c r="G55" s="528"/>
      <c r="H55" s="807"/>
      <c r="I55" s="809">
        <v>1</v>
      </c>
      <c r="J55" s="527"/>
      <c r="K55" s="548">
        <v>1</v>
      </c>
    </row>
    <row r="56" spans="1:11" x14ac:dyDescent="0.25">
      <c r="A56" s="779" t="s">
        <v>419</v>
      </c>
      <c r="B56" s="562"/>
      <c r="C56" s="563"/>
      <c r="D56" s="905">
        <f>SUM(E57:E64)</f>
        <v>2</v>
      </c>
      <c r="E56" s="906"/>
      <c r="F56" s="905">
        <f>SUM(G57:G64)</f>
        <v>2</v>
      </c>
      <c r="G56" s="1055"/>
      <c r="H56" s="1056">
        <f>SUM(I57:I64)</f>
        <v>20</v>
      </c>
      <c r="I56" s="906"/>
      <c r="J56" s="905">
        <f>SUM(K57:K64)</f>
        <v>21</v>
      </c>
      <c r="K56" s="1057"/>
    </row>
    <row r="57" spans="1:11" x14ac:dyDescent="0.25">
      <c r="A57" s="532" t="s">
        <v>796</v>
      </c>
      <c r="B57" s="550"/>
      <c r="C57" s="542"/>
      <c r="D57" s="832"/>
      <c r="E57" s="806"/>
      <c r="F57" s="551"/>
      <c r="G57" s="530"/>
      <c r="H57" s="815"/>
      <c r="I57" s="806"/>
      <c r="J57" s="527"/>
      <c r="K57" s="529"/>
    </row>
    <row r="58" spans="1:11" x14ac:dyDescent="0.25">
      <c r="A58" s="532" t="s">
        <v>797</v>
      </c>
      <c r="B58" s="550"/>
      <c r="C58" s="542"/>
      <c r="D58" s="832"/>
      <c r="E58" s="806"/>
      <c r="F58" s="551"/>
      <c r="G58" s="543"/>
      <c r="H58" s="815"/>
      <c r="I58" s="829"/>
      <c r="J58" s="551"/>
      <c r="K58" s="529"/>
    </row>
    <row r="59" spans="1:11" x14ac:dyDescent="0.25">
      <c r="A59" s="532" t="s">
        <v>798</v>
      </c>
      <c r="B59" s="550"/>
      <c r="C59" s="542"/>
      <c r="D59" s="832"/>
      <c r="E59" s="806">
        <v>1</v>
      </c>
      <c r="F59" s="551"/>
      <c r="G59" s="543">
        <v>1</v>
      </c>
      <c r="H59" s="815"/>
      <c r="I59" s="829">
        <v>3</v>
      </c>
      <c r="J59" s="551"/>
      <c r="K59" s="529">
        <v>3</v>
      </c>
    </row>
    <row r="60" spans="1:11" x14ac:dyDescent="0.25">
      <c r="A60" s="532" t="s">
        <v>806</v>
      </c>
      <c r="B60" s="550"/>
      <c r="C60" s="542"/>
      <c r="D60" s="832"/>
      <c r="E60" s="806"/>
      <c r="F60" s="551"/>
      <c r="G60" s="543"/>
      <c r="H60" s="815"/>
      <c r="I60" s="829"/>
      <c r="J60" s="551"/>
      <c r="K60" s="529"/>
    </row>
    <row r="61" spans="1:11" x14ac:dyDescent="0.25">
      <c r="A61" s="532" t="s">
        <v>1035</v>
      </c>
      <c r="B61" s="550"/>
      <c r="C61" s="542"/>
      <c r="D61" s="832"/>
      <c r="E61" s="806">
        <v>1</v>
      </c>
      <c r="F61" s="551"/>
      <c r="G61" s="543">
        <v>1</v>
      </c>
      <c r="H61" s="815"/>
      <c r="I61" s="829">
        <v>8</v>
      </c>
      <c r="J61" s="551"/>
      <c r="K61" s="529">
        <v>9</v>
      </c>
    </row>
    <row r="62" spans="1:11" x14ac:dyDescent="0.25">
      <c r="A62" s="532" t="s">
        <v>799</v>
      </c>
      <c r="B62" s="550"/>
      <c r="C62" s="542"/>
      <c r="D62" s="832"/>
      <c r="E62" s="806"/>
      <c r="F62" s="551"/>
      <c r="G62" s="543"/>
      <c r="H62" s="815"/>
      <c r="I62" s="829">
        <v>7</v>
      </c>
      <c r="J62" s="551"/>
      <c r="K62" s="529">
        <v>7</v>
      </c>
    </row>
    <row r="63" spans="1:11" x14ac:dyDescent="0.25">
      <c r="A63" s="532" t="s">
        <v>910</v>
      </c>
      <c r="B63" s="550"/>
      <c r="C63" s="542"/>
      <c r="D63" s="832"/>
      <c r="E63" s="806"/>
      <c r="F63" s="551"/>
      <c r="G63" s="543"/>
      <c r="H63" s="815"/>
      <c r="I63" s="829">
        <v>1</v>
      </c>
      <c r="J63" s="551"/>
      <c r="K63" s="526">
        <v>1</v>
      </c>
    </row>
    <row r="64" spans="1:11" ht="14.3" thickBot="1" x14ac:dyDescent="0.3">
      <c r="A64" s="500" t="s">
        <v>943</v>
      </c>
      <c r="B64" s="501"/>
      <c r="C64" s="502"/>
      <c r="D64" s="833"/>
      <c r="E64" s="800"/>
      <c r="F64" s="552"/>
      <c r="G64" s="504"/>
      <c r="H64" s="801"/>
      <c r="I64" s="830">
        <v>1</v>
      </c>
      <c r="J64" s="552"/>
      <c r="K64" s="863">
        <v>1</v>
      </c>
    </row>
    <row r="65" spans="1:10" ht="16.3" x14ac:dyDescent="0.3">
      <c r="H65" s="553"/>
      <c r="I65" s="554"/>
      <c r="J65" s="554"/>
    </row>
    <row r="66" spans="1:10" ht="16.3" x14ac:dyDescent="0.3">
      <c r="G66" s="553"/>
      <c r="H66" s="553"/>
      <c r="I66" s="554"/>
      <c r="J66" s="554"/>
    </row>
    <row r="67" spans="1:10" ht="13.6" customHeight="1" x14ac:dyDescent="0.3">
      <c r="A67" s="63" t="s">
        <v>857</v>
      </c>
      <c r="G67" s="553"/>
      <c r="H67" s="553"/>
      <c r="I67" s="554"/>
      <c r="J67" s="554"/>
    </row>
    <row r="68" spans="1:10" x14ac:dyDescent="0.25">
      <c r="A68" s="63" t="s">
        <v>838</v>
      </c>
    </row>
    <row r="70" spans="1:10" x14ac:dyDescent="0.25">
      <c r="A70" s="63" t="s">
        <v>1038</v>
      </c>
    </row>
  </sheetData>
  <mergeCells count="33">
    <mergeCell ref="D7:E7"/>
    <mergeCell ref="F7:G7"/>
    <mergeCell ref="H7:I7"/>
    <mergeCell ref="J7:K7"/>
    <mergeCell ref="D12:E12"/>
    <mergeCell ref="F12:G12"/>
    <mergeCell ref="H12:I12"/>
    <mergeCell ref="J12:K12"/>
    <mergeCell ref="A3:C5"/>
    <mergeCell ref="D6:E6"/>
    <mergeCell ref="F6:G6"/>
    <mergeCell ref="H6:I6"/>
    <mergeCell ref="J6:K6"/>
    <mergeCell ref="D30:E30"/>
    <mergeCell ref="F30:G30"/>
    <mergeCell ref="H30:I30"/>
    <mergeCell ref="J30:K30"/>
    <mergeCell ref="D23:E23"/>
    <mergeCell ref="F23:G23"/>
    <mergeCell ref="H23:I23"/>
    <mergeCell ref="J23:K23"/>
    <mergeCell ref="D56:E56"/>
    <mergeCell ref="F56:G56"/>
    <mergeCell ref="H56:I56"/>
    <mergeCell ref="J56:K56"/>
    <mergeCell ref="D36:E36"/>
    <mergeCell ref="F36:G36"/>
    <mergeCell ref="H36:I36"/>
    <mergeCell ref="J36:K36"/>
    <mergeCell ref="D43:E43"/>
    <mergeCell ref="F43:G43"/>
    <mergeCell ref="H43:I43"/>
    <mergeCell ref="J43:K43"/>
  </mergeCells>
  <printOptions horizontalCentered="1"/>
  <pageMargins left="0.74803149606299213" right="0.47244094488188981" top="0.49" bottom="0.27559055118110237" header="0.22" footer="0.19685039370078741"/>
  <pageSetup paperSize="9" scale="79" orientation="portrait" r:id="rId1"/>
  <headerFooter>
    <oddHeader>&amp;C33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L37"/>
  <sheetViews>
    <sheetView workbookViewId="0">
      <selection activeCell="V23" sqref="V23"/>
    </sheetView>
  </sheetViews>
  <sheetFormatPr defaultColWidth="9.125" defaultRowHeight="12.9" x14ac:dyDescent="0.2"/>
  <cols>
    <col min="1" max="16384" width="9.125" style="19"/>
  </cols>
  <sheetData>
    <row r="1" spans="1:12" s="2" customFormat="1" ht="14.95" customHeight="1" x14ac:dyDescent="0.2">
      <c r="A1" s="3" t="s">
        <v>358</v>
      </c>
      <c r="B1" s="15" t="s">
        <v>671</v>
      </c>
      <c r="C1" s="3"/>
      <c r="D1" s="3"/>
      <c r="E1" s="3"/>
      <c r="F1" s="3"/>
      <c r="G1" s="3"/>
      <c r="H1" s="3"/>
      <c r="I1" s="3"/>
      <c r="J1" s="3"/>
      <c r="K1" s="3"/>
      <c r="L1" s="47"/>
    </row>
    <row r="2" spans="1:12" s="2" customFormat="1" ht="14.95" customHeight="1" x14ac:dyDescent="0.2">
      <c r="A2" s="14"/>
    </row>
    <row r="3" spans="1:12" s="2" customFormat="1" ht="18" customHeight="1" x14ac:dyDescent="0.25">
      <c r="A3" s="1071" t="s">
        <v>304</v>
      </c>
      <c r="B3" s="1072"/>
      <c r="C3" s="1073"/>
      <c r="D3" s="1080" t="s">
        <v>705</v>
      </c>
      <c r="E3" s="1081"/>
      <c r="F3" s="1081"/>
      <c r="G3" s="1082"/>
      <c r="H3" s="1083" t="s">
        <v>706</v>
      </c>
      <c r="I3" s="1084"/>
      <c r="J3" s="1084"/>
      <c r="K3" s="1085"/>
    </row>
    <row r="4" spans="1:12" s="2" customFormat="1" ht="17.149999999999999" customHeight="1" x14ac:dyDescent="0.25">
      <c r="A4" s="1074"/>
      <c r="B4" s="1075"/>
      <c r="C4" s="1076"/>
      <c r="D4" s="4" t="s">
        <v>49</v>
      </c>
      <c r="E4" s="5"/>
      <c r="F4" s="4" t="s">
        <v>49</v>
      </c>
      <c r="G4" s="6"/>
      <c r="H4" s="7" t="s">
        <v>49</v>
      </c>
      <c r="I4" s="5"/>
      <c r="J4" s="4" t="s">
        <v>50</v>
      </c>
      <c r="K4" s="5"/>
    </row>
    <row r="5" spans="1:12" s="2" customFormat="1" ht="17.149999999999999" customHeight="1" thickBot="1" x14ac:dyDescent="0.3">
      <c r="A5" s="1077"/>
      <c r="B5" s="1078"/>
      <c r="C5" s="1079"/>
      <c r="D5" s="8" t="s">
        <v>621</v>
      </c>
      <c r="E5" s="9"/>
      <c r="F5" s="8" t="s">
        <v>305</v>
      </c>
      <c r="G5" s="10"/>
      <c r="H5" s="11" t="s">
        <v>621</v>
      </c>
      <c r="I5" s="9"/>
      <c r="J5" s="8" t="s">
        <v>305</v>
      </c>
      <c r="K5" s="9"/>
    </row>
    <row r="6" spans="1:12" s="2" customFormat="1" ht="18" customHeight="1" thickTop="1" thickBot="1" x14ac:dyDescent="0.3">
      <c r="A6" s="30" t="s">
        <v>22</v>
      </c>
      <c r="B6" s="20"/>
      <c r="C6" s="21"/>
      <c r="D6" s="1086">
        <v>13</v>
      </c>
      <c r="E6" s="1087"/>
      <c r="F6" s="1086">
        <v>13</v>
      </c>
      <c r="G6" s="1088"/>
      <c r="H6" s="1089">
        <v>39</v>
      </c>
      <c r="I6" s="1087"/>
      <c r="J6" s="1086">
        <v>39</v>
      </c>
      <c r="K6" s="1087"/>
    </row>
    <row r="7" spans="1:12" ht="18" customHeight="1" thickTop="1" x14ac:dyDescent="0.2">
      <c r="A7" s="33" t="s">
        <v>519</v>
      </c>
      <c r="B7" s="25"/>
      <c r="C7" s="26"/>
      <c r="D7" s="1090"/>
      <c r="E7" s="1091"/>
      <c r="F7" s="1090"/>
      <c r="G7" s="1092"/>
      <c r="H7" s="1093">
        <v>1</v>
      </c>
      <c r="I7" s="1091"/>
      <c r="J7" s="1090">
        <v>1</v>
      </c>
      <c r="K7" s="1091"/>
    </row>
    <row r="8" spans="1:12" ht="14.95" customHeight="1" x14ac:dyDescent="0.2">
      <c r="A8" s="31" t="s">
        <v>698</v>
      </c>
      <c r="B8" s="16"/>
      <c r="C8" s="13"/>
      <c r="D8" s="22"/>
      <c r="E8" s="23"/>
      <c r="F8" s="17"/>
      <c r="G8" s="18"/>
      <c r="H8" s="24"/>
      <c r="I8" s="23">
        <v>1</v>
      </c>
      <c r="J8" s="17"/>
      <c r="K8" s="32">
        <v>1</v>
      </c>
    </row>
    <row r="9" spans="1:12" ht="18" customHeight="1" x14ac:dyDescent="0.2">
      <c r="A9" s="33" t="s">
        <v>518</v>
      </c>
      <c r="B9" s="25"/>
      <c r="C9" s="26"/>
      <c r="D9" s="1090"/>
      <c r="E9" s="1091"/>
      <c r="F9" s="1090"/>
      <c r="G9" s="1092"/>
      <c r="H9" s="1093">
        <v>2</v>
      </c>
      <c r="I9" s="1091"/>
      <c r="J9" s="1090">
        <v>2</v>
      </c>
      <c r="K9" s="1091"/>
    </row>
    <row r="10" spans="1:12" ht="14.95" customHeight="1" x14ac:dyDescent="0.2">
      <c r="A10" s="31" t="s">
        <v>703</v>
      </c>
      <c r="B10" s="16"/>
      <c r="C10" s="13"/>
      <c r="D10" s="22"/>
      <c r="E10" s="23"/>
      <c r="F10" s="17"/>
      <c r="G10" s="18"/>
      <c r="H10" s="24"/>
      <c r="I10" s="23">
        <v>1</v>
      </c>
      <c r="J10" s="17"/>
      <c r="K10" s="32">
        <v>1</v>
      </c>
    </row>
    <row r="11" spans="1:12" ht="14.95" customHeight="1" x14ac:dyDescent="0.2">
      <c r="A11" s="31" t="s">
        <v>707</v>
      </c>
      <c r="B11" s="16"/>
      <c r="C11" s="13"/>
      <c r="D11" s="22"/>
      <c r="E11" s="23"/>
      <c r="F11" s="17"/>
      <c r="G11" s="18"/>
      <c r="H11" s="24"/>
      <c r="I11" s="23">
        <v>1</v>
      </c>
      <c r="J11" s="17"/>
      <c r="K11" s="32">
        <v>1</v>
      </c>
    </row>
    <row r="12" spans="1:12" ht="18" customHeight="1" x14ac:dyDescent="0.2">
      <c r="A12" s="33" t="s">
        <v>513</v>
      </c>
      <c r="B12" s="25"/>
      <c r="C12" s="26"/>
      <c r="D12" s="1090"/>
      <c r="E12" s="1091"/>
      <c r="F12" s="1090"/>
      <c r="G12" s="1092"/>
      <c r="H12" s="1093"/>
      <c r="I12" s="1091"/>
      <c r="J12" s="1090"/>
      <c r="K12" s="1091"/>
    </row>
    <row r="13" spans="1:12" ht="14.95" customHeight="1" x14ac:dyDescent="0.2">
      <c r="A13" s="31"/>
      <c r="B13" s="16"/>
      <c r="C13" s="13"/>
      <c r="D13" s="22"/>
      <c r="E13" s="23"/>
      <c r="F13" s="17"/>
      <c r="G13" s="18"/>
      <c r="H13" s="24"/>
      <c r="I13" s="23"/>
      <c r="J13" s="17"/>
      <c r="K13" s="32"/>
    </row>
    <row r="14" spans="1:12" ht="18" customHeight="1" x14ac:dyDescent="0.2">
      <c r="A14" s="33" t="s">
        <v>480</v>
      </c>
      <c r="B14" s="25"/>
      <c r="C14" s="26"/>
      <c r="D14" s="1090"/>
      <c r="E14" s="1091"/>
      <c r="F14" s="1090"/>
      <c r="G14" s="1092"/>
      <c r="H14" s="1093">
        <v>3</v>
      </c>
      <c r="I14" s="1091"/>
      <c r="J14" s="1090">
        <v>3</v>
      </c>
      <c r="K14" s="1091"/>
    </row>
    <row r="15" spans="1:12" ht="14.95" customHeight="1" x14ac:dyDescent="0.2">
      <c r="A15" s="31" t="s">
        <v>699</v>
      </c>
      <c r="B15" s="16"/>
      <c r="C15" s="13"/>
      <c r="D15" s="22"/>
      <c r="E15" s="23"/>
      <c r="F15" s="17"/>
      <c r="G15" s="18"/>
      <c r="H15" s="24"/>
      <c r="I15" s="23">
        <v>2</v>
      </c>
      <c r="J15" s="17"/>
      <c r="K15" s="32">
        <v>2</v>
      </c>
    </row>
    <row r="16" spans="1:12" ht="14.95" customHeight="1" x14ac:dyDescent="0.2">
      <c r="A16" s="31" t="s">
        <v>700</v>
      </c>
      <c r="B16" s="16"/>
      <c r="C16" s="13"/>
      <c r="D16" s="22"/>
      <c r="E16" s="23"/>
      <c r="F16" s="17"/>
      <c r="G16" s="18"/>
      <c r="H16" s="24"/>
      <c r="I16" s="23">
        <v>1</v>
      </c>
      <c r="J16" s="17"/>
      <c r="K16" s="32">
        <v>1</v>
      </c>
    </row>
    <row r="17" spans="1:11" ht="18" customHeight="1" x14ac:dyDescent="0.2">
      <c r="A17" s="33" t="s">
        <v>514</v>
      </c>
      <c r="B17" s="25"/>
      <c r="C17" s="26"/>
      <c r="D17" s="1090">
        <v>2</v>
      </c>
      <c r="E17" s="1091"/>
      <c r="F17" s="1090">
        <v>2</v>
      </c>
      <c r="G17" s="1092"/>
      <c r="H17" s="1093">
        <v>4</v>
      </c>
      <c r="I17" s="1091"/>
      <c r="J17" s="1090">
        <v>4</v>
      </c>
      <c r="K17" s="1091"/>
    </row>
    <row r="18" spans="1:11" ht="14.95" customHeight="1" x14ac:dyDescent="0.2">
      <c r="A18" s="31" t="s">
        <v>686</v>
      </c>
      <c r="B18" s="16"/>
      <c r="C18" s="13"/>
      <c r="D18" s="22"/>
      <c r="E18" s="23">
        <v>1</v>
      </c>
      <c r="F18" s="17"/>
      <c r="G18" s="18">
        <v>1</v>
      </c>
      <c r="H18" s="24"/>
      <c r="I18" s="23">
        <v>2</v>
      </c>
      <c r="J18" s="17"/>
      <c r="K18" s="35">
        <v>2</v>
      </c>
    </row>
    <row r="19" spans="1:11" ht="14.95" customHeight="1" x14ac:dyDescent="0.2">
      <c r="A19" s="31" t="s">
        <v>708</v>
      </c>
      <c r="B19" s="16"/>
      <c r="C19" s="13"/>
      <c r="D19" s="22"/>
      <c r="E19" s="23">
        <v>1</v>
      </c>
      <c r="F19" s="17"/>
      <c r="G19" s="18">
        <v>1</v>
      </c>
      <c r="H19" s="24"/>
      <c r="I19" s="23">
        <v>1</v>
      </c>
      <c r="J19" s="17"/>
      <c r="K19" s="35">
        <v>1</v>
      </c>
    </row>
    <row r="20" spans="1:11" ht="14.95" customHeight="1" x14ac:dyDescent="0.2">
      <c r="A20" s="31" t="s">
        <v>709</v>
      </c>
      <c r="B20" s="16"/>
      <c r="C20" s="13"/>
      <c r="D20" s="22"/>
      <c r="E20" s="23"/>
      <c r="F20" s="17"/>
      <c r="G20" s="18"/>
      <c r="H20" s="24"/>
      <c r="I20" s="23">
        <v>1</v>
      </c>
      <c r="J20" s="17"/>
      <c r="K20" s="35">
        <v>1</v>
      </c>
    </row>
    <row r="21" spans="1:11" ht="18" customHeight="1" x14ac:dyDescent="0.2">
      <c r="A21" s="33" t="s">
        <v>419</v>
      </c>
      <c r="B21" s="25"/>
      <c r="C21" s="26"/>
      <c r="D21" s="1090">
        <v>1</v>
      </c>
      <c r="E21" s="1091"/>
      <c r="F21" s="1090">
        <v>1</v>
      </c>
      <c r="G21" s="1092"/>
      <c r="H21" s="1093">
        <v>4</v>
      </c>
      <c r="I21" s="1091"/>
      <c r="J21" s="1090">
        <v>4</v>
      </c>
      <c r="K21" s="1091"/>
    </row>
    <row r="22" spans="1:11" ht="14.95" customHeight="1" x14ac:dyDescent="0.2">
      <c r="A22" s="31" t="s">
        <v>704</v>
      </c>
      <c r="B22" s="16"/>
      <c r="C22" s="13"/>
      <c r="D22" s="22"/>
      <c r="E22" s="23"/>
      <c r="F22" s="17"/>
      <c r="G22" s="18"/>
      <c r="H22" s="24"/>
      <c r="I22" s="23">
        <v>2</v>
      </c>
      <c r="J22" s="17"/>
      <c r="K22" s="32">
        <v>2</v>
      </c>
    </row>
    <row r="23" spans="1:11" ht="14.95" customHeight="1" x14ac:dyDescent="0.2">
      <c r="A23" s="31" t="s">
        <v>710</v>
      </c>
      <c r="B23" s="16"/>
      <c r="C23" s="13"/>
      <c r="D23" s="22"/>
      <c r="E23" s="23">
        <v>1</v>
      </c>
      <c r="F23" s="17"/>
      <c r="G23" s="18">
        <v>1</v>
      </c>
      <c r="H23" s="24"/>
      <c r="I23" s="23">
        <v>1</v>
      </c>
      <c r="J23" s="17"/>
      <c r="K23" s="32">
        <v>1</v>
      </c>
    </row>
    <row r="24" spans="1:11" ht="14.95" customHeight="1" x14ac:dyDescent="0.2">
      <c r="A24" s="58" t="s">
        <v>711</v>
      </c>
      <c r="B24" s="36"/>
      <c r="C24" s="34"/>
      <c r="D24" s="28"/>
      <c r="E24" s="27"/>
      <c r="F24" s="36"/>
      <c r="G24" s="57"/>
      <c r="H24" s="29"/>
      <c r="I24" s="27">
        <v>1</v>
      </c>
      <c r="J24" s="36"/>
      <c r="K24" s="34">
        <v>1</v>
      </c>
    </row>
    <row r="26" spans="1:11" ht="15.8" customHeight="1" x14ac:dyDescent="0.2">
      <c r="A26" s="47" t="s">
        <v>670</v>
      </c>
    </row>
    <row r="28" spans="1:11" s="2" customFormat="1" ht="15.65" x14ac:dyDescent="0.25">
      <c r="H28" s="44"/>
      <c r="I28" s="45"/>
      <c r="J28" s="45"/>
    </row>
    <row r="29" spans="1:11" s="2" customFormat="1" ht="15.65" x14ac:dyDescent="0.25">
      <c r="G29" s="46"/>
      <c r="H29" s="44"/>
      <c r="I29" s="45"/>
      <c r="J29" s="45"/>
    </row>
    <row r="30" spans="1:11" s="2" customFormat="1" ht="15.65" x14ac:dyDescent="0.25">
      <c r="G30" s="45"/>
      <c r="H30" s="42"/>
      <c r="I30" s="45"/>
      <c r="J30" s="45"/>
    </row>
    <row r="31" spans="1:11" s="2" customFormat="1" ht="13.6" customHeight="1" x14ac:dyDescent="0.25">
      <c r="G31" s="45"/>
      <c r="H31" s="45"/>
      <c r="I31" s="45"/>
      <c r="J31" s="45"/>
    </row>
    <row r="32" spans="1:11" s="2" customFormat="1" ht="15.65" x14ac:dyDescent="0.25">
      <c r="G32" s="44"/>
      <c r="H32" s="44"/>
      <c r="I32" s="45"/>
      <c r="J32" s="45"/>
    </row>
    <row r="33" spans="1:7" s="2" customFormat="1" ht="15.65" x14ac:dyDescent="0.25">
      <c r="A33" s="2" t="s">
        <v>623</v>
      </c>
      <c r="G33" s="43"/>
    </row>
    <row r="34" spans="1:7" s="2" customFormat="1" ht="15.65" x14ac:dyDescent="0.25">
      <c r="A34" s="2" t="s">
        <v>678</v>
      </c>
      <c r="G34" s="43"/>
    </row>
    <row r="35" spans="1:7" s="2" customFormat="1" ht="15.65" x14ac:dyDescent="0.25">
      <c r="A35" s="2" t="s">
        <v>652</v>
      </c>
      <c r="G35" s="43"/>
    </row>
    <row r="36" spans="1:7" s="2" customFormat="1" ht="9" customHeight="1" x14ac:dyDescent="0.25">
      <c r="G36" s="43"/>
    </row>
    <row r="37" spans="1:7" s="2" customFormat="1" x14ac:dyDescent="0.2">
      <c r="A37" s="2" t="s">
        <v>712</v>
      </c>
    </row>
  </sheetData>
  <mergeCells count="31">
    <mergeCell ref="D17:E17"/>
    <mergeCell ref="F17:G17"/>
    <mergeCell ref="H17:I17"/>
    <mergeCell ref="J17:K17"/>
    <mergeCell ref="D21:E21"/>
    <mergeCell ref="F21:G21"/>
    <mergeCell ref="H21:I21"/>
    <mergeCell ref="J21:K21"/>
    <mergeCell ref="D12:E12"/>
    <mergeCell ref="F12:G12"/>
    <mergeCell ref="H12:I12"/>
    <mergeCell ref="J12:K12"/>
    <mergeCell ref="D14:E14"/>
    <mergeCell ref="F14:G14"/>
    <mergeCell ref="H14:I14"/>
    <mergeCell ref="J14:K14"/>
    <mergeCell ref="D7:E7"/>
    <mergeCell ref="F7:G7"/>
    <mergeCell ref="H7:I7"/>
    <mergeCell ref="J7:K7"/>
    <mergeCell ref="D9:E9"/>
    <mergeCell ref="F9:G9"/>
    <mergeCell ref="H9:I9"/>
    <mergeCell ref="J9:K9"/>
    <mergeCell ref="A3:C5"/>
    <mergeCell ref="D3:G3"/>
    <mergeCell ref="H3:K3"/>
    <mergeCell ref="D6:E6"/>
    <mergeCell ref="F6:G6"/>
    <mergeCell ref="H6:I6"/>
    <mergeCell ref="J6:K6"/>
  </mergeCells>
  <pageMargins left="0.43307086614173229" right="0.39370078740157483" top="0.74803149606299213" bottom="0.74803149606299213" header="0.31496062992125984" footer="0.31496062992125984"/>
  <pageSetup paperSize="9" scale="96" orientation="portrait" horizontalDpi="4294967295" verticalDpi="4294967295" r:id="rId1"/>
  <headerFooter>
    <oddHeader>&amp;C33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87"/>
  <sheetViews>
    <sheetView zoomScaleNormal="100" workbookViewId="0">
      <selection activeCell="M17" sqref="M17"/>
    </sheetView>
  </sheetViews>
  <sheetFormatPr defaultColWidth="9.125" defaultRowHeight="13.6" x14ac:dyDescent="0.25"/>
  <cols>
    <col min="1" max="5" width="9.125" style="63"/>
    <col min="6" max="9" width="10.75" style="63" customWidth="1"/>
    <col min="10" max="10" width="13" style="63" customWidth="1"/>
    <col min="11" max="16384" width="9.125" style="63"/>
  </cols>
  <sheetData>
    <row r="1" spans="1:9" ht="15.8" customHeight="1" x14ac:dyDescent="0.25">
      <c r="A1" s="71" t="s">
        <v>527</v>
      </c>
      <c r="B1" s="71" t="s">
        <v>969</v>
      </c>
    </row>
    <row r="2" spans="1:9" ht="16.5" customHeight="1" x14ac:dyDescent="0.25"/>
    <row r="3" spans="1:9" ht="14.95" customHeight="1" x14ac:dyDescent="0.25">
      <c r="A3" s="579" t="s">
        <v>27</v>
      </c>
      <c r="B3" s="556"/>
      <c r="C3" s="556"/>
      <c r="D3" s="556"/>
      <c r="E3" s="556"/>
      <c r="F3" s="582" t="s">
        <v>28</v>
      </c>
      <c r="G3" s="582" t="s">
        <v>29</v>
      </c>
      <c r="H3" s="582" t="s">
        <v>25</v>
      </c>
      <c r="I3" s="873" t="s">
        <v>26</v>
      </c>
    </row>
    <row r="4" spans="1:9" ht="14.95" customHeight="1" x14ac:dyDescent="0.25">
      <c r="A4" s="567"/>
      <c r="B4" s="559"/>
      <c r="C4" s="559"/>
      <c r="D4" s="559"/>
      <c r="E4" s="559"/>
      <c r="F4" s="802"/>
      <c r="G4" s="802" t="s">
        <v>30</v>
      </c>
      <c r="H4" s="802"/>
      <c r="I4" s="583"/>
    </row>
    <row r="5" spans="1:9" ht="14.95" customHeight="1" x14ac:dyDescent="0.25">
      <c r="A5" s="580" t="s">
        <v>31</v>
      </c>
      <c r="B5" s="559"/>
      <c r="C5" s="559"/>
      <c r="D5" s="559"/>
      <c r="E5" s="559"/>
      <c r="F5" s="584">
        <v>71874</v>
      </c>
      <c r="G5" s="584">
        <v>8495</v>
      </c>
      <c r="H5" s="584">
        <v>62644</v>
      </c>
      <c r="I5" s="585">
        <v>735</v>
      </c>
    </row>
    <row r="6" spans="1:9" ht="14.95" customHeight="1" x14ac:dyDescent="0.25">
      <c r="A6" s="564" t="s">
        <v>32</v>
      </c>
      <c r="B6" s="565"/>
      <c r="C6" s="565"/>
      <c r="D6" s="565"/>
      <c r="E6" s="565"/>
      <c r="F6" s="93">
        <v>3452</v>
      </c>
      <c r="G6" s="94">
        <v>433</v>
      </c>
      <c r="H6" s="94">
        <v>2985</v>
      </c>
      <c r="I6" s="95">
        <v>34</v>
      </c>
    </row>
    <row r="7" spans="1:9" ht="14.95" customHeight="1" x14ac:dyDescent="0.25">
      <c r="A7" s="581" t="s">
        <v>33</v>
      </c>
      <c r="B7" s="565"/>
      <c r="C7" s="565"/>
      <c r="D7" s="565"/>
      <c r="E7" s="565"/>
      <c r="F7" s="93">
        <v>5880</v>
      </c>
      <c r="G7" s="94">
        <v>408</v>
      </c>
      <c r="H7" s="94">
        <v>5396</v>
      </c>
      <c r="I7" s="95">
        <v>76</v>
      </c>
    </row>
    <row r="8" spans="1:9" ht="14.95" customHeight="1" x14ac:dyDescent="0.25">
      <c r="A8" s="564" t="s">
        <v>34</v>
      </c>
      <c r="B8" s="565"/>
      <c r="C8" s="565"/>
      <c r="D8" s="565"/>
      <c r="E8" s="565"/>
      <c r="F8" s="93">
        <v>4415</v>
      </c>
      <c r="G8" s="94">
        <v>540</v>
      </c>
      <c r="H8" s="94">
        <v>3830</v>
      </c>
      <c r="I8" s="95">
        <v>45</v>
      </c>
    </row>
    <row r="9" spans="1:9" ht="14.95" customHeight="1" x14ac:dyDescent="0.25">
      <c r="A9" s="564" t="s">
        <v>35</v>
      </c>
      <c r="B9" s="565"/>
      <c r="C9" s="565"/>
      <c r="D9" s="565"/>
      <c r="E9" s="565"/>
      <c r="F9" s="93">
        <v>6878</v>
      </c>
      <c r="G9" s="94">
        <v>912</v>
      </c>
      <c r="H9" s="94">
        <v>5892</v>
      </c>
      <c r="I9" s="95">
        <v>74</v>
      </c>
    </row>
    <row r="10" spans="1:9" ht="14.95" customHeight="1" x14ac:dyDescent="0.25">
      <c r="A10" s="564" t="s">
        <v>36</v>
      </c>
      <c r="B10" s="565"/>
      <c r="C10" s="565"/>
      <c r="D10" s="565"/>
      <c r="E10" s="565"/>
      <c r="F10" s="93">
        <v>3453</v>
      </c>
      <c r="G10" s="94">
        <v>229</v>
      </c>
      <c r="H10" s="94">
        <v>3181</v>
      </c>
      <c r="I10" s="95">
        <v>43</v>
      </c>
    </row>
    <row r="11" spans="1:9" ht="14.95" customHeight="1" x14ac:dyDescent="0.25">
      <c r="A11" s="564" t="s">
        <v>37</v>
      </c>
      <c r="B11" s="565"/>
      <c r="C11" s="565"/>
      <c r="D11" s="565"/>
      <c r="E11" s="565"/>
      <c r="F11" s="93">
        <v>5307</v>
      </c>
      <c r="G11" s="94">
        <v>715</v>
      </c>
      <c r="H11" s="94">
        <v>4517</v>
      </c>
      <c r="I11" s="95">
        <v>75</v>
      </c>
    </row>
    <row r="12" spans="1:9" ht="14.95" customHeight="1" x14ac:dyDescent="0.25">
      <c r="A12" s="564" t="s">
        <v>38</v>
      </c>
      <c r="B12" s="565"/>
      <c r="C12" s="565"/>
      <c r="D12" s="565"/>
      <c r="E12" s="565"/>
      <c r="F12" s="93">
        <v>4331</v>
      </c>
      <c r="G12" s="94">
        <v>674</v>
      </c>
      <c r="H12" s="94">
        <v>3615</v>
      </c>
      <c r="I12" s="95">
        <v>42</v>
      </c>
    </row>
    <row r="13" spans="1:9" ht="14.95" customHeight="1" x14ac:dyDescent="0.25">
      <c r="A13" s="564" t="s">
        <v>39</v>
      </c>
      <c r="B13" s="565"/>
      <c r="C13" s="565"/>
      <c r="D13" s="565"/>
      <c r="E13" s="565"/>
      <c r="F13" s="93">
        <v>4267</v>
      </c>
      <c r="G13" s="94">
        <v>703</v>
      </c>
      <c r="H13" s="94">
        <v>3537</v>
      </c>
      <c r="I13" s="95">
        <v>27</v>
      </c>
    </row>
    <row r="14" spans="1:9" ht="14.95" customHeight="1" x14ac:dyDescent="0.25">
      <c r="A14" s="564" t="s">
        <v>40</v>
      </c>
      <c r="B14" s="565"/>
      <c r="C14" s="565"/>
      <c r="D14" s="565"/>
      <c r="E14" s="565"/>
      <c r="F14" s="93">
        <v>4035</v>
      </c>
      <c r="G14" s="94">
        <v>163</v>
      </c>
      <c r="H14" s="94">
        <v>3828</v>
      </c>
      <c r="I14" s="95">
        <v>44</v>
      </c>
    </row>
    <row r="15" spans="1:9" ht="14.95" customHeight="1" x14ac:dyDescent="0.25">
      <c r="A15" s="564" t="s">
        <v>41</v>
      </c>
      <c r="B15" s="565"/>
      <c r="C15" s="565"/>
      <c r="D15" s="565"/>
      <c r="E15" s="565"/>
      <c r="F15" s="93">
        <v>4191</v>
      </c>
      <c r="G15" s="94">
        <v>93</v>
      </c>
      <c r="H15" s="94">
        <v>4054</v>
      </c>
      <c r="I15" s="95">
        <v>44</v>
      </c>
    </row>
    <row r="16" spans="1:9" ht="14.95" customHeight="1" x14ac:dyDescent="0.25">
      <c r="A16" s="564" t="s">
        <v>42</v>
      </c>
      <c r="B16" s="565"/>
      <c r="C16" s="565"/>
      <c r="D16" s="565"/>
      <c r="E16" s="565"/>
      <c r="F16" s="93">
        <v>5426</v>
      </c>
      <c r="G16" s="94">
        <v>738</v>
      </c>
      <c r="H16" s="94">
        <v>4623</v>
      </c>
      <c r="I16" s="95">
        <v>65</v>
      </c>
    </row>
    <row r="17" spans="1:9" ht="14.95" customHeight="1" x14ac:dyDescent="0.25">
      <c r="A17" s="564" t="s">
        <v>43</v>
      </c>
      <c r="B17" s="565"/>
      <c r="C17" s="565"/>
      <c r="D17" s="565"/>
      <c r="E17" s="565"/>
      <c r="F17" s="93">
        <v>3154</v>
      </c>
      <c r="G17" s="94">
        <v>253</v>
      </c>
      <c r="H17" s="94">
        <v>2852</v>
      </c>
      <c r="I17" s="95">
        <v>49</v>
      </c>
    </row>
    <row r="18" spans="1:9" ht="14.95" customHeight="1" x14ac:dyDescent="0.25">
      <c r="A18" s="564" t="s">
        <v>44</v>
      </c>
      <c r="B18" s="565"/>
      <c r="C18" s="565"/>
      <c r="D18" s="565"/>
      <c r="E18" s="565"/>
      <c r="F18" s="93">
        <v>4208</v>
      </c>
      <c r="G18" s="94">
        <v>741</v>
      </c>
      <c r="H18" s="94">
        <v>3446</v>
      </c>
      <c r="I18" s="95">
        <v>21</v>
      </c>
    </row>
    <row r="19" spans="1:9" ht="14.95" customHeight="1" x14ac:dyDescent="0.25">
      <c r="A19" s="581" t="s">
        <v>45</v>
      </c>
      <c r="B19" s="565"/>
      <c r="C19" s="565"/>
      <c r="D19" s="565"/>
      <c r="E19" s="565"/>
      <c r="F19" s="93">
        <v>6302</v>
      </c>
      <c r="G19" s="94">
        <v>1286</v>
      </c>
      <c r="H19" s="94">
        <v>4971</v>
      </c>
      <c r="I19" s="95">
        <v>45</v>
      </c>
    </row>
    <row r="20" spans="1:9" ht="14.95" customHeight="1" x14ac:dyDescent="0.25">
      <c r="A20" s="567" t="s">
        <v>46</v>
      </c>
      <c r="B20" s="559"/>
      <c r="C20" s="559"/>
      <c r="D20" s="559"/>
      <c r="E20" s="559"/>
      <c r="F20" s="96">
        <v>6575</v>
      </c>
      <c r="G20" s="97">
        <v>607</v>
      </c>
      <c r="H20" s="97">
        <v>5917</v>
      </c>
      <c r="I20" s="98">
        <v>51</v>
      </c>
    </row>
    <row r="22" spans="1:9" ht="14.3" x14ac:dyDescent="0.25">
      <c r="A22" s="91" t="s">
        <v>970</v>
      </c>
      <c r="B22" s="99"/>
    </row>
    <row r="23" spans="1:9" ht="14.95" customHeight="1" x14ac:dyDescent="0.25"/>
    <row r="24" spans="1:9" ht="18" customHeight="1" x14ac:dyDescent="0.25"/>
    <row r="25" spans="1:9" ht="18" customHeight="1" x14ac:dyDescent="0.25"/>
    <row r="26" spans="1:9" ht="14.95" customHeight="1" x14ac:dyDescent="0.25"/>
    <row r="27" spans="1:9" ht="18" customHeight="1" x14ac:dyDescent="0.25"/>
    <row r="28" spans="1:9" ht="14.95" customHeight="1" x14ac:dyDescent="0.25"/>
    <row r="29" spans="1:9" ht="18" customHeight="1" x14ac:dyDescent="0.25"/>
    <row r="30" spans="1:9" ht="14.95" customHeight="1" x14ac:dyDescent="0.25"/>
    <row r="31" spans="1:9" ht="18" customHeight="1" x14ac:dyDescent="0.25"/>
    <row r="32" spans="1:9" ht="14.95" customHeight="1" x14ac:dyDescent="0.25"/>
    <row r="33" ht="18" customHeight="1" x14ac:dyDescent="0.25"/>
    <row r="34" ht="18" customHeight="1" x14ac:dyDescent="0.25"/>
    <row r="58" spans="4:4" x14ac:dyDescent="0.25">
      <c r="D58" s="100"/>
    </row>
    <row r="87" spans="3:4" x14ac:dyDescent="0.25">
      <c r="C87" s="101"/>
      <c r="D87" s="100"/>
    </row>
  </sheetData>
  <phoneticPr fontId="2" type="noConversion"/>
  <printOptions horizontalCentered="1"/>
  <pageMargins left="0.9055118110236221" right="0.27559055118110237" top="0.59055118110236227" bottom="0.6692913385826772" header="0.31496062992125984" footer="0.51181102362204722"/>
  <pageSetup paperSize="9" scale="85" orientation="portrait" r:id="rId1"/>
  <headerFooter alignWithMargins="0">
    <oddHeader>&amp;C2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74"/>
  <sheetViews>
    <sheetView topLeftCell="A46" zoomScaleNormal="100" workbookViewId="0">
      <selection activeCell="G74" sqref="G74"/>
    </sheetView>
  </sheetViews>
  <sheetFormatPr defaultColWidth="9.125" defaultRowHeight="5.6" customHeight="1" x14ac:dyDescent="0.25"/>
  <cols>
    <col min="1" max="1" width="24.625" style="63" customWidth="1"/>
    <col min="2" max="2" width="7.75" style="63" customWidth="1"/>
    <col min="3" max="3" width="10.75" style="63" customWidth="1"/>
    <col min="4" max="4" width="9.75" style="63" customWidth="1"/>
    <col min="5" max="5" width="10.625" style="63" customWidth="1"/>
    <col min="6" max="6" width="9.75" style="63" customWidth="1"/>
    <col min="7" max="7" width="12.75" style="63" customWidth="1"/>
    <col min="8" max="8" width="10" style="63" customWidth="1"/>
    <col min="9" max="9" width="10.625" style="63" customWidth="1"/>
    <col min="10" max="10" width="9.375" style="63" customWidth="1"/>
    <col min="11" max="11" width="8.75" style="63" customWidth="1"/>
    <col min="12" max="12" width="9.625" style="63" customWidth="1"/>
    <col min="13" max="15" width="9.75" style="63" customWidth="1"/>
    <col min="16" max="16384" width="9.125" style="63"/>
  </cols>
  <sheetData>
    <row r="1" spans="1:13" ht="13.6" x14ac:dyDescent="0.25">
      <c r="A1" s="102" t="s">
        <v>971</v>
      </c>
      <c r="B1" s="103"/>
      <c r="C1" s="103"/>
    </row>
    <row r="2" spans="1:13" ht="13.6" x14ac:dyDescent="0.25">
      <c r="A2" s="104" t="s">
        <v>972</v>
      </c>
      <c r="B2" s="103"/>
      <c r="C2" s="103"/>
    </row>
    <row r="3" spans="1:13" ht="13.6" x14ac:dyDescent="0.25">
      <c r="A3" s="104" t="s">
        <v>646</v>
      </c>
      <c r="I3" s="84"/>
      <c r="J3" s="84"/>
      <c r="K3" s="84"/>
      <c r="L3" s="84"/>
      <c r="M3" s="84"/>
    </row>
    <row r="4" spans="1:13" ht="12.75" customHeight="1" x14ac:dyDescent="0.25">
      <c r="A4" s="586" t="s">
        <v>47</v>
      </c>
      <c r="B4" s="587" t="s">
        <v>48</v>
      </c>
      <c r="C4" s="587" t="s">
        <v>474</v>
      </c>
      <c r="D4" s="587" t="s">
        <v>49</v>
      </c>
      <c r="E4" s="903" t="s">
        <v>633</v>
      </c>
      <c r="F4" s="904"/>
      <c r="G4" s="900" t="s">
        <v>528</v>
      </c>
      <c r="H4" s="587" t="s">
        <v>50</v>
      </c>
      <c r="I4" s="588" t="s">
        <v>308</v>
      </c>
      <c r="J4" s="562"/>
      <c r="K4" s="562"/>
      <c r="L4" s="562"/>
      <c r="M4" s="563"/>
    </row>
    <row r="5" spans="1:13" ht="13.6" x14ac:dyDescent="0.25">
      <c r="A5" s="589"/>
      <c r="B5" s="590" t="s">
        <v>52</v>
      </c>
      <c r="C5" s="591" t="s">
        <v>475</v>
      </c>
      <c r="D5" s="590" t="s">
        <v>53</v>
      </c>
      <c r="E5" s="592"/>
      <c r="F5" s="592"/>
      <c r="G5" s="901"/>
      <c r="H5" s="590" t="s">
        <v>53</v>
      </c>
      <c r="I5" s="593" t="s">
        <v>54</v>
      </c>
      <c r="J5" s="593" t="s">
        <v>55</v>
      </c>
      <c r="K5" s="594" t="s">
        <v>309</v>
      </c>
      <c r="L5" s="595"/>
      <c r="M5" s="596" t="s">
        <v>56</v>
      </c>
    </row>
    <row r="6" spans="1:13" ht="13.6" x14ac:dyDescent="0.25">
      <c r="A6" s="589"/>
      <c r="B6" s="592"/>
      <c r="C6" s="597" t="s">
        <v>2</v>
      </c>
      <c r="D6" s="590" t="s">
        <v>57</v>
      </c>
      <c r="E6" s="590" t="s">
        <v>58</v>
      </c>
      <c r="F6" s="590" t="s">
        <v>25</v>
      </c>
      <c r="G6" s="901"/>
      <c r="H6" s="590" t="s">
        <v>59</v>
      </c>
      <c r="I6" s="593" t="s">
        <v>60</v>
      </c>
      <c r="J6" s="593"/>
      <c r="K6" s="582" t="s">
        <v>31</v>
      </c>
      <c r="L6" s="598" t="s">
        <v>310</v>
      </c>
      <c r="M6" s="596" t="s">
        <v>61</v>
      </c>
    </row>
    <row r="7" spans="1:13" ht="13.6" x14ac:dyDescent="0.25">
      <c r="A7" s="589"/>
      <c r="B7" s="592"/>
      <c r="C7" s="599" t="s">
        <v>485</v>
      </c>
      <c r="D7" s="590" t="s">
        <v>62</v>
      </c>
      <c r="E7" s="590" t="s">
        <v>30</v>
      </c>
      <c r="F7" s="590" t="s">
        <v>26</v>
      </c>
      <c r="G7" s="902"/>
      <c r="H7" s="590" t="s">
        <v>529</v>
      </c>
      <c r="I7" s="577" t="s">
        <v>63</v>
      </c>
      <c r="J7" s="577"/>
      <c r="K7" s="577"/>
      <c r="L7" s="600" t="s">
        <v>311</v>
      </c>
      <c r="M7" s="583" t="s">
        <v>64</v>
      </c>
    </row>
    <row r="8" spans="1:13" ht="13.6" x14ac:dyDescent="0.25">
      <c r="A8" s="572">
        <v>1</v>
      </c>
      <c r="B8" s="601">
        <v>2</v>
      </c>
      <c r="C8" s="577">
        <v>3</v>
      </c>
      <c r="D8" s="601">
        <v>4</v>
      </c>
      <c r="E8" s="601">
        <v>5</v>
      </c>
      <c r="F8" s="601">
        <v>6</v>
      </c>
      <c r="G8" s="601">
        <v>7</v>
      </c>
      <c r="H8" s="601">
        <v>8</v>
      </c>
      <c r="I8" s="577">
        <v>9</v>
      </c>
      <c r="J8" s="577">
        <v>10</v>
      </c>
      <c r="K8" s="577">
        <v>11</v>
      </c>
      <c r="L8" s="577">
        <v>12</v>
      </c>
      <c r="M8" s="583">
        <v>13</v>
      </c>
    </row>
    <row r="9" spans="1:13" ht="16.5" customHeight="1" x14ac:dyDescent="0.25">
      <c r="A9" s="105" t="s">
        <v>31</v>
      </c>
      <c r="B9" s="106">
        <v>84966</v>
      </c>
      <c r="C9" s="106">
        <v>2190</v>
      </c>
      <c r="D9" s="97">
        <v>71874</v>
      </c>
      <c r="E9" s="107">
        <v>8495</v>
      </c>
      <c r="F9" s="106">
        <v>63379</v>
      </c>
      <c r="G9" s="107">
        <v>68</v>
      </c>
      <c r="H9" s="107">
        <v>71806</v>
      </c>
      <c r="I9" s="108">
        <v>8424</v>
      </c>
      <c r="J9" s="108">
        <v>7642</v>
      </c>
      <c r="K9" s="108">
        <v>8427</v>
      </c>
      <c r="L9" s="97">
        <v>1177</v>
      </c>
      <c r="M9" s="109">
        <v>7311</v>
      </c>
    </row>
    <row r="10" spans="1:13" ht="13.6" x14ac:dyDescent="0.25">
      <c r="A10" s="861" t="s">
        <v>65</v>
      </c>
      <c r="B10" s="612">
        <f t="shared" ref="B10:M10" si="0">SUM(B11:B17)</f>
        <v>4635</v>
      </c>
      <c r="C10" s="612">
        <f t="shared" si="0"/>
        <v>0</v>
      </c>
      <c r="D10" s="612">
        <f t="shared" si="0"/>
        <v>3452</v>
      </c>
      <c r="E10" s="612">
        <f t="shared" si="0"/>
        <v>433</v>
      </c>
      <c r="F10" s="612">
        <f t="shared" si="0"/>
        <v>3019</v>
      </c>
      <c r="G10" s="612">
        <f t="shared" si="0"/>
        <v>7</v>
      </c>
      <c r="H10" s="612">
        <f t="shared" si="0"/>
        <v>3445</v>
      </c>
      <c r="I10" s="612">
        <f t="shared" si="0"/>
        <v>304</v>
      </c>
      <c r="J10" s="612">
        <f t="shared" si="0"/>
        <v>357</v>
      </c>
      <c r="K10" s="612">
        <f t="shared" si="0"/>
        <v>316</v>
      </c>
      <c r="L10" s="612">
        <f t="shared" si="0"/>
        <v>39</v>
      </c>
      <c r="M10" s="613">
        <f t="shared" si="0"/>
        <v>458</v>
      </c>
    </row>
    <row r="11" spans="1:13" ht="13.6" x14ac:dyDescent="0.25">
      <c r="A11" s="602" t="s">
        <v>66</v>
      </c>
      <c r="B11" s="110">
        <v>704</v>
      </c>
      <c r="C11" s="94"/>
      <c r="D11" s="94">
        <f t="shared" ref="D11:D16" si="1">SUM(E11:F11)</f>
        <v>583</v>
      </c>
      <c r="E11" s="94">
        <v>137</v>
      </c>
      <c r="F11" s="94">
        <v>446</v>
      </c>
      <c r="G11" s="94">
        <v>4</v>
      </c>
      <c r="H11" s="94">
        <f>+D11-G11</f>
        <v>579</v>
      </c>
      <c r="I11" s="94">
        <v>71</v>
      </c>
      <c r="J11" s="94">
        <v>99</v>
      </c>
      <c r="K11" s="94">
        <v>113</v>
      </c>
      <c r="L11" s="94">
        <v>15</v>
      </c>
      <c r="M11" s="95">
        <v>106</v>
      </c>
    </row>
    <row r="12" spans="1:13" ht="13.6" x14ac:dyDescent="0.25">
      <c r="A12" s="605" t="s">
        <v>973</v>
      </c>
      <c r="B12" s="110">
        <v>296</v>
      </c>
      <c r="C12" s="94"/>
      <c r="D12" s="94">
        <f t="shared" si="1"/>
        <v>270</v>
      </c>
      <c r="E12" s="94">
        <v>0</v>
      </c>
      <c r="F12" s="94">
        <v>270</v>
      </c>
      <c r="G12" s="94">
        <v>0</v>
      </c>
      <c r="H12" s="94">
        <f t="shared" ref="H12:H16" si="2">+D12-G12</f>
        <v>270</v>
      </c>
      <c r="I12" s="118"/>
      <c r="J12" s="118"/>
      <c r="K12" s="118"/>
      <c r="L12" s="118"/>
      <c r="M12" s="119"/>
    </row>
    <row r="13" spans="1:13" ht="13.6" x14ac:dyDescent="0.25">
      <c r="A13" s="603" t="s">
        <v>67</v>
      </c>
      <c r="B13" s="110">
        <v>486</v>
      </c>
      <c r="C13" s="94"/>
      <c r="D13" s="94">
        <f t="shared" si="1"/>
        <v>403</v>
      </c>
      <c r="E13" s="111">
        <v>49</v>
      </c>
      <c r="F13" s="94">
        <v>354</v>
      </c>
      <c r="G13" s="112">
        <v>0</v>
      </c>
      <c r="H13" s="94">
        <f t="shared" si="2"/>
        <v>403</v>
      </c>
      <c r="I13" s="94">
        <v>35</v>
      </c>
      <c r="J13" s="94">
        <v>35</v>
      </c>
      <c r="K13" s="94">
        <v>33</v>
      </c>
      <c r="L13" s="94">
        <v>1</v>
      </c>
      <c r="M13" s="95">
        <v>47</v>
      </c>
    </row>
    <row r="14" spans="1:13" ht="13.6" x14ac:dyDescent="0.25">
      <c r="A14" s="603" t="s">
        <v>68</v>
      </c>
      <c r="B14" s="113">
        <v>705</v>
      </c>
      <c r="C14" s="85"/>
      <c r="D14" s="85">
        <f t="shared" si="1"/>
        <v>627</v>
      </c>
      <c r="E14" s="85">
        <v>117</v>
      </c>
      <c r="F14" s="85">
        <v>510</v>
      </c>
      <c r="G14" s="85">
        <v>1</v>
      </c>
      <c r="H14" s="85">
        <f t="shared" si="2"/>
        <v>626</v>
      </c>
      <c r="I14" s="85">
        <v>26</v>
      </c>
      <c r="J14" s="85">
        <v>111</v>
      </c>
      <c r="K14" s="85">
        <v>61</v>
      </c>
      <c r="L14" s="85">
        <v>5</v>
      </c>
      <c r="M14" s="114">
        <v>106</v>
      </c>
    </row>
    <row r="15" spans="1:13" ht="13.6" x14ac:dyDescent="0.25">
      <c r="A15" s="604" t="s">
        <v>416</v>
      </c>
      <c r="B15" s="110">
        <v>954</v>
      </c>
      <c r="C15" s="94"/>
      <c r="D15" s="94">
        <f t="shared" si="1"/>
        <v>784</v>
      </c>
      <c r="E15" s="94">
        <v>81</v>
      </c>
      <c r="F15" s="94">
        <v>703</v>
      </c>
      <c r="G15" s="94">
        <v>1</v>
      </c>
      <c r="H15" s="94">
        <f t="shared" si="2"/>
        <v>783</v>
      </c>
      <c r="I15" s="94">
        <v>131</v>
      </c>
      <c r="J15" s="94">
        <v>64</v>
      </c>
      <c r="K15" s="94">
        <v>72</v>
      </c>
      <c r="L15" s="94">
        <v>12</v>
      </c>
      <c r="M15" s="95">
        <v>137</v>
      </c>
    </row>
    <row r="16" spans="1:13" ht="13.6" x14ac:dyDescent="0.25">
      <c r="A16" s="608" t="s">
        <v>974</v>
      </c>
      <c r="B16" s="115">
        <v>225</v>
      </c>
      <c r="C16" s="94"/>
      <c r="D16" s="94">
        <f t="shared" si="1"/>
        <v>205</v>
      </c>
      <c r="E16" s="94">
        <v>0</v>
      </c>
      <c r="F16" s="94">
        <v>205</v>
      </c>
      <c r="G16" s="94">
        <v>0</v>
      </c>
      <c r="H16" s="94">
        <f t="shared" si="2"/>
        <v>205</v>
      </c>
      <c r="I16" s="118"/>
      <c r="J16" s="118"/>
      <c r="K16" s="118"/>
      <c r="L16" s="118"/>
      <c r="M16" s="119"/>
    </row>
    <row r="17" spans="1:13" ht="13.6" x14ac:dyDescent="0.25">
      <c r="A17" s="603" t="s">
        <v>675</v>
      </c>
      <c r="B17" s="115">
        <v>1265</v>
      </c>
      <c r="C17" s="98"/>
      <c r="D17" s="94">
        <f>SUM(E17:F17)</f>
        <v>580</v>
      </c>
      <c r="E17" s="94">
        <v>49</v>
      </c>
      <c r="F17" s="94">
        <v>531</v>
      </c>
      <c r="G17" s="94">
        <v>1</v>
      </c>
      <c r="H17" s="94">
        <f>+D17-G17</f>
        <v>579</v>
      </c>
      <c r="I17" s="94">
        <v>41</v>
      </c>
      <c r="J17" s="94">
        <v>48</v>
      </c>
      <c r="K17" s="94">
        <v>37</v>
      </c>
      <c r="L17" s="94">
        <v>6</v>
      </c>
      <c r="M17" s="95">
        <v>62</v>
      </c>
    </row>
    <row r="18" spans="1:13" ht="13.6" x14ac:dyDescent="0.25">
      <c r="A18" s="861" t="s">
        <v>69</v>
      </c>
      <c r="B18" s="611">
        <f t="shared" ref="B18:M18" si="3">SUM(B19:B37)</f>
        <v>7088</v>
      </c>
      <c r="C18" s="584">
        <f t="shared" si="3"/>
        <v>129</v>
      </c>
      <c r="D18" s="611">
        <f t="shared" si="3"/>
        <v>5880</v>
      </c>
      <c r="E18" s="611">
        <f t="shared" si="3"/>
        <v>408</v>
      </c>
      <c r="F18" s="611">
        <f t="shared" si="3"/>
        <v>5472</v>
      </c>
      <c r="G18" s="611">
        <f t="shared" si="3"/>
        <v>4</v>
      </c>
      <c r="H18" s="610">
        <f t="shared" si="3"/>
        <v>5876</v>
      </c>
      <c r="I18" s="611">
        <f t="shared" si="3"/>
        <v>845</v>
      </c>
      <c r="J18" s="611">
        <f t="shared" si="3"/>
        <v>439</v>
      </c>
      <c r="K18" s="611">
        <f t="shared" si="3"/>
        <v>678</v>
      </c>
      <c r="L18" s="611">
        <f t="shared" si="3"/>
        <v>118</v>
      </c>
      <c r="M18" s="610">
        <f t="shared" si="3"/>
        <v>559</v>
      </c>
    </row>
    <row r="19" spans="1:13" ht="13.6" x14ac:dyDescent="0.25">
      <c r="A19" s="602" t="s">
        <v>70</v>
      </c>
      <c r="B19" s="94">
        <v>441</v>
      </c>
      <c r="C19" s="94"/>
      <c r="D19" s="94">
        <f t="shared" ref="D19:D37" si="4">SUM(E19:F19)</f>
        <v>419</v>
      </c>
      <c r="E19" s="94">
        <v>133</v>
      </c>
      <c r="F19" s="94">
        <v>286</v>
      </c>
      <c r="G19" s="94">
        <v>2</v>
      </c>
      <c r="H19" s="94">
        <f>+D19-G19</f>
        <v>417</v>
      </c>
      <c r="I19" s="94">
        <v>156</v>
      </c>
      <c r="J19" s="94">
        <v>131</v>
      </c>
      <c r="K19" s="94">
        <v>186</v>
      </c>
      <c r="L19" s="94">
        <v>25</v>
      </c>
      <c r="M19" s="95">
        <v>121</v>
      </c>
    </row>
    <row r="20" spans="1:13" ht="13.6" x14ac:dyDescent="0.25">
      <c r="A20" s="605" t="s">
        <v>71</v>
      </c>
      <c r="B20" s="94">
        <v>80</v>
      </c>
      <c r="C20" s="94"/>
      <c r="D20" s="94">
        <f t="shared" si="4"/>
        <v>25</v>
      </c>
      <c r="E20" s="94">
        <v>4</v>
      </c>
      <c r="F20" s="94">
        <v>21</v>
      </c>
      <c r="G20" s="94">
        <v>0</v>
      </c>
      <c r="H20" s="94">
        <f t="shared" ref="H20:H68" si="5">+D20-G20</f>
        <v>25</v>
      </c>
      <c r="I20" s="116"/>
      <c r="J20" s="116"/>
      <c r="K20" s="116"/>
      <c r="L20" s="116"/>
      <c r="M20" s="117"/>
    </row>
    <row r="21" spans="1:13" ht="13.6" x14ac:dyDescent="0.25">
      <c r="A21" s="605" t="s">
        <v>72</v>
      </c>
      <c r="B21" s="94">
        <v>130</v>
      </c>
      <c r="C21" s="94"/>
      <c r="D21" s="94">
        <f t="shared" si="4"/>
        <v>0</v>
      </c>
      <c r="E21" s="94">
        <v>0</v>
      </c>
      <c r="F21" s="94">
        <v>0</v>
      </c>
      <c r="G21" s="94">
        <v>0</v>
      </c>
      <c r="H21" s="94">
        <f t="shared" si="5"/>
        <v>0</v>
      </c>
      <c r="I21" s="116"/>
      <c r="J21" s="116"/>
      <c r="K21" s="116"/>
      <c r="L21" s="116"/>
      <c r="M21" s="117"/>
    </row>
    <row r="22" spans="1:13" ht="13.6" x14ac:dyDescent="0.25">
      <c r="A22" s="605" t="s">
        <v>77</v>
      </c>
      <c r="B22" s="94">
        <v>254</v>
      </c>
      <c r="C22" s="94"/>
      <c r="D22" s="94">
        <f>SUM(E22:F22)</f>
        <v>138</v>
      </c>
      <c r="E22" s="94">
        <v>0</v>
      </c>
      <c r="F22" s="94">
        <v>138</v>
      </c>
      <c r="G22" s="94">
        <v>0</v>
      </c>
      <c r="H22" s="94">
        <f>+D22-G22</f>
        <v>138</v>
      </c>
      <c r="I22" s="116"/>
      <c r="J22" s="116"/>
      <c r="K22" s="116"/>
      <c r="L22" s="116"/>
      <c r="M22" s="117"/>
    </row>
    <row r="23" spans="1:13" ht="13.6" x14ac:dyDescent="0.25">
      <c r="A23" s="887" t="s">
        <v>975</v>
      </c>
      <c r="B23" s="94">
        <v>616</v>
      </c>
      <c r="C23" s="94"/>
      <c r="D23" s="94">
        <f t="shared" ref="D23" si="6">SUM(E23:F23)</f>
        <v>602</v>
      </c>
      <c r="E23" s="94">
        <v>69</v>
      </c>
      <c r="F23" s="94">
        <v>533</v>
      </c>
      <c r="G23" s="94">
        <v>0</v>
      </c>
      <c r="H23" s="94">
        <f t="shared" ref="H23" si="7">+D23-G23</f>
        <v>602</v>
      </c>
      <c r="I23" s="118"/>
      <c r="J23" s="118"/>
      <c r="K23" s="118"/>
      <c r="L23" s="118"/>
      <c r="M23" s="119"/>
    </row>
    <row r="24" spans="1:13" ht="13.6" x14ac:dyDescent="0.25">
      <c r="A24" s="602" t="s">
        <v>350</v>
      </c>
      <c r="B24" s="94">
        <v>1275</v>
      </c>
      <c r="C24" s="94"/>
      <c r="D24" s="94">
        <f t="shared" si="4"/>
        <v>1065</v>
      </c>
      <c r="E24" s="94">
        <v>11</v>
      </c>
      <c r="F24" s="94">
        <v>1054</v>
      </c>
      <c r="G24" s="94">
        <v>0</v>
      </c>
      <c r="H24" s="94">
        <f t="shared" si="5"/>
        <v>1065</v>
      </c>
      <c r="I24" s="94">
        <v>221</v>
      </c>
      <c r="J24" s="94">
        <v>85</v>
      </c>
      <c r="K24" s="94">
        <v>143</v>
      </c>
      <c r="L24" s="94">
        <v>32</v>
      </c>
      <c r="M24" s="95">
        <v>163</v>
      </c>
    </row>
    <row r="25" spans="1:13" ht="13.6" x14ac:dyDescent="0.25">
      <c r="A25" s="605" t="s">
        <v>3</v>
      </c>
      <c r="B25" s="94">
        <v>38</v>
      </c>
      <c r="C25" s="94"/>
      <c r="D25" s="94">
        <f t="shared" si="4"/>
        <v>38</v>
      </c>
      <c r="E25" s="94">
        <v>1</v>
      </c>
      <c r="F25" s="94">
        <v>37</v>
      </c>
      <c r="G25" s="94">
        <v>0</v>
      </c>
      <c r="H25" s="94">
        <f t="shared" si="5"/>
        <v>38</v>
      </c>
      <c r="I25" s="116"/>
      <c r="J25" s="116"/>
      <c r="K25" s="116"/>
      <c r="L25" s="116"/>
      <c r="M25" s="117"/>
    </row>
    <row r="26" spans="1:13" ht="13.6" x14ac:dyDescent="0.25">
      <c r="A26" s="605" t="s">
        <v>486</v>
      </c>
      <c r="B26" s="94">
        <v>19</v>
      </c>
      <c r="C26" s="94"/>
      <c r="D26" s="94">
        <f t="shared" si="4"/>
        <v>6</v>
      </c>
      <c r="E26" s="94">
        <v>0</v>
      </c>
      <c r="F26" s="94">
        <v>6</v>
      </c>
      <c r="G26" s="94">
        <v>0</v>
      </c>
      <c r="H26" s="94">
        <f t="shared" si="5"/>
        <v>6</v>
      </c>
      <c r="I26" s="116"/>
      <c r="J26" s="116"/>
      <c r="K26" s="116"/>
      <c r="L26" s="116"/>
      <c r="M26" s="117"/>
    </row>
    <row r="27" spans="1:13" ht="13.6" x14ac:dyDescent="0.25">
      <c r="A27" s="887" t="s">
        <v>976</v>
      </c>
      <c r="B27" s="94">
        <v>342</v>
      </c>
      <c r="C27" s="94"/>
      <c r="D27" s="94">
        <f t="shared" si="4"/>
        <v>328</v>
      </c>
      <c r="E27" s="94">
        <v>42</v>
      </c>
      <c r="F27" s="94">
        <v>286</v>
      </c>
      <c r="G27" s="94">
        <v>0</v>
      </c>
      <c r="H27" s="94">
        <f t="shared" si="5"/>
        <v>328</v>
      </c>
      <c r="I27" s="118"/>
      <c r="J27" s="118"/>
      <c r="K27" s="118"/>
      <c r="L27" s="118"/>
      <c r="M27" s="119"/>
    </row>
    <row r="28" spans="1:13" ht="13.6" x14ac:dyDescent="0.25">
      <c r="A28" s="602" t="s">
        <v>713</v>
      </c>
      <c r="B28" s="94">
        <v>346</v>
      </c>
      <c r="C28" s="94"/>
      <c r="D28" s="94">
        <f t="shared" si="4"/>
        <v>313</v>
      </c>
      <c r="E28" s="94">
        <v>0</v>
      </c>
      <c r="F28" s="94">
        <v>313</v>
      </c>
      <c r="G28" s="94">
        <v>0</v>
      </c>
      <c r="H28" s="94">
        <f>+D28-G28</f>
        <v>313</v>
      </c>
      <c r="I28" s="94">
        <v>55</v>
      </c>
      <c r="J28" s="94">
        <v>66</v>
      </c>
      <c r="K28" s="94">
        <v>73</v>
      </c>
      <c r="L28" s="94">
        <v>10</v>
      </c>
      <c r="M28" s="95">
        <v>45</v>
      </c>
    </row>
    <row r="29" spans="1:13" ht="13.6" x14ac:dyDescent="0.25">
      <c r="A29" s="607" t="s">
        <v>768</v>
      </c>
      <c r="B29" s="94">
        <v>151</v>
      </c>
      <c r="C29" s="94"/>
      <c r="D29" s="94">
        <f t="shared" si="4"/>
        <v>127</v>
      </c>
      <c r="E29" s="94">
        <v>18</v>
      </c>
      <c r="F29" s="94">
        <v>109</v>
      </c>
      <c r="G29" s="94">
        <v>0</v>
      </c>
      <c r="H29" s="94">
        <f>+D29-G29</f>
        <v>127</v>
      </c>
      <c r="I29" s="118"/>
      <c r="J29" s="118"/>
      <c r="K29" s="118"/>
      <c r="L29" s="118"/>
      <c r="M29" s="119"/>
    </row>
    <row r="30" spans="1:13" ht="13.6" x14ac:dyDescent="0.25">
      <c r="A30" s="603" t="s">
        <v>74</v>
      </c>
      <c r="B30" s="94">
        <v>584</v>
      </c>
      <c r="C30" s="94"/>
      <c r="D30" s="94">
        <f t="shared" si="4"/>
        <v>552</v>
      </c>
      <c r="E30" s="94">
        <v>0</v>
      </c>
      <c r="F30" s="94">
        <v>552</v>
      </c>
      <c r="G30" s="94">
        <v>2</v>
      </c>
      <c r="H30" s="94">
        <f t="shared" si="5"/>
        <v>550</v>
      </c>
      <c r="I30" s="94">
        <v>67</v>
      </c>
      <c r="J30" s="94">
        <v>30</v>
      </c>
      <c r="K30" s="94">
        <v>41</v>
      </c>
      <c r="L30" s="94">
        <v>12</v>
      </c>
      <c r="M30" s="95">
        <v>54</v>
      </c>
    </row>
    <row r="31" spans="1:13" ht="13.6" x14ac:dyDescent="0.25">
      <c r="A31" s="608" t="s">
        <v>679</v>
      </c>
      <c r="B31" s="94">
        <v>129</v>
      </c>
      <c r="C31" s="94">
        <v>129</v>
      </c>
      <c r="D31" s="94">
        <f t="shared" si="4"/>
        <v>0</v>
      </c>
      <c r="E31" s="94">
        <v>0</v>
      </c>
      <c r="F31" s="94">
        <v>0</v>
      </c>
      <c r="G31" s="94">
        <v>0</v>
      </c>
      <c r="H31" s="94">
        <f t="shared" si="5"/>
        <v>0</v>
      </c>
      <c r="I31" s="116"/>
      <c r="J31" s="116"/>
      <c r="K31" s="116"/>
      <c r="L31" s="116"/>
      <c r="M31" s="117"/>
    </row>
    <row r="32" spans="1:13" ht="13.6" x14ac:dyDescent="0.25">
      <c r="A32" s="608" t="s">
        <v>73</v>
      </c>
      <c r="B32" s="94">
        <v>45</v>
      </c>
      <c r="C32" s="94"/>
      <c r="D32" s="94">
        <f t="shared" si="4"/>
        <v>34</v>
      </c>
      <c r="E32" s="94">
        <v>0</v>
      </c>
      <c r="F32" s="94">
        <v>34</v>
      </c>
      <c r="G32" s="94">
        <v>0</v>
      </c>
      <c r="H32" s="94">
        <f t="shared" si="5"/>
        <v>34</v>
      </c>
      <c r="I32" s="116"/>
      <c r="J32" s="116"/>
      <c r="K32" s="116"/>
      <c r="L32" s="116"/>
      <c r="M32" s="117"/>
    </row>
    <row r="33" spans="1:13" ht="13.6" x14ac:dyDescent="0.25">
      <c r="A33" s="607" t="s">
        <v>769</v>
      </c>
      <c r="B33" s="94">
        <v>132</v>
      </c>
      <c r="C33" s="94"/>
      <c r="D33" s="94">
        <f t="shared" si="4"/>
        <v>108</v>
      </c>
      <c r="E33" s="94">
        <v>15</v>
      </c>
      <c r="F33" s="94">
        <v>93</v>
      </c>
      <c r="G33" s="94">
        <v>0</v>
      </c>
      <c r="H33" s="94">
        <f t="shared" si="5"/>
        <v>108</v>
      </c>
      <c r="I33" s="116"/>
      <c r="J33" s="116"/>
      <c r="K33" s="116"/>
      <c r="L33" s="116"/>
      <c r="M33" s="117"/>
    </row>
    <row r="34" spans="1:13" ht="13.6" x14ac:dyDescent="0.25">
      <c r="A34" s="603" t="s">
        <v>75</v>
      </c>
      <c r="B34" s="94">
        <v>1051</v>
      </c>
      <c r="C34" s="94"/>
      <c r="D34" s="94">
        <f t="shared" si="4"/>
        <v>938</v>
      </c>
      <c r="E34" s="94">
        <v>42</v>
      </c>
      <c r="F34" s="94">
        <v>896</v>
      </c>
      <c r="G34" s="94">
        <v>0</v>
      </c>
      <c r="H34" s="94">
        <f t="shared" si="5"/>
        <v>938</v>
      </c>
      <c r="I34" s="94">
        <v>185</v>
      </c>
      <c r="J34" s="94">
        <v>56</v>
      </c>
      <c r="K34" s="94">
        <v>136</v>
      </c>
      <c r="L34" s="94">
        <v>18</v>
      </c>
      <c r="M34" s="95">
        <v>83</v>
      </c>
    </row>
    <row r="35" spans="1:13" ht="13.6" x14ac:dyDescent="0.25">
      <c r="A35" s="605" t="s">
        <v>71</v>
      </c>
      <c r="B35" s="94">
        <v>74</v>
      </c>
      <c r="C35" s="94"/>
      <c r="D35" s="94">
        <f t="shared" si="4"/>
        <v>43</v>
      </c>
      <c r="E35" s="94">
        <v>3</v>
      </c>
      <c r="F35" s="94">
        <v>40</v>
      </c>
      <c r="G35" s="94">
        <v>0</v>
      </c>
      <c r="H35" s="94">
        <f t="shared" si="5"/>
        <v>43</v>
      </c>
      <c r="I35" s="116"/>
      <c r="J35" s="116"/>
      <c r="K35" s="116"/>
      <c r="L35" s="116"/>
      <c r="M35" s="117"/>
    </row>
    <row r="36" spans="1:13" ht="13.6" x14ac:dyDescent="0.25">
      <c r="A36" s="605" t="s">
        <v>76</v>
      </c>
      <c r="B36" s="94">
        <v>161</v>
      </c>
      <c r="C36" s="94"/>
      <c r="D36" s="94">
        <f t="shared" si="4"/>
        <v>0</v>
      </c>
      <c r="E36" s="94">
        <v>0</v>
      </c>
      <c r="F36" s="94">
        <v>0</v>
      </c>
      <c r="G36" s="94">
        <v>0</v>
      </c>
      <c r="H36" s="94">
        <f t="shared" si="5"/>
        <v>0</v>
      </c>
      <c r="I36" s="116"/>
      <c r="J36" s="116"/>
      <c r="K36" s="116"/>
      <c r="L36" s="116"/>
      <c r="M36" s="117"/>
    </row>
    <row r="37" spans="1:13" ht="13.6" x14ac:dyDescent="0.25">
      <c r="A37" s="609" t="s">
        <v>78</v>
      </c>
      <c r="B37" s="97">
        <v>1220</v>
      </c>
      <c r="C37" s="97"/>
      <c r="D37" s="97">
        <f t="shared" si="4"/>
        <v>1144</v>
      </c>
      <c r="E37" s="97">
        <v>70</v>
      </c>
      <c r="F37" s="97">
        <v>1074</v>
      </c>
      <c r="G37" s="97">
        <v>0</v>
      </c>
      <c r="H37" s="98">
        <f t="shared" si="5"/>
        <v>1144</v>
      </c>
      <c r="I37" s="97">
        <v>161</v>
      </c>
      <c r="J37" s="97">
        <v>71</v>
      </c>
      <c r="K37" s="97">
        <v>99</v>
      </c>
      <c r="L37" s="97">
        <v>21</v>
      </c>
      <c r="M37" s="98">
        <v>93</v>
      </c>
    </row>
    <row r="38" spans="1:13" ht="13.6" x14ac:dyDescent="0.25">
      <c r="A38" s="610" t="s">
        <v>79</v>
      </c>
      <c r="B38" s="611">
        <f t="shared" ref="B38:M38" si="8">SUM(B39:B49)</f>
        <v>4928</v>
      </c>
      <c r="C38" s="584">
        <f t="shared" si="8"/>
        <v>23</v>
      </c>
      <c r="D38" s="611">
        <f t="shared" si="8"/>
        <v>4415</v>
      </c>
      <c r="E38" s="611">
        <f t="shared" si="8"/>
        <v>540</v>
      </c>
      <c r="F38" s="611">
        <f t="shared" si="8"/>
        <v>3875</v>
      </c>
      <c r="G38" s="610">
        <f t="shared" si="8"/>
        <v>11</v>
      </c>
      <c r="H38" s="585">
        <f t="shared" si="8"/>
        <v>4404</v>
      </c>
      <c r="I38" s="611">
        <f t="shared" si="8"/>
        <v>497</v>
      </c>
      <c r="J38" s="611">
        <f t="shared" si="8"/>
        <v>449</v>
      </c>
      <c r="K38" s="611">
        <f t="shared" si="8"/>
        <v>423</v>
      </c>
      <c r="L38" s="611">
        <f t="shared" si="8"/>
        <v>84</v>
      </c>
      <c r="M38" s="610">
        <f t="shared" si="8"/>
        <v>445</v>
      </c>
    </row>
    <row r="39" spans="1:13" ht="13.6" x14ac:dyDescent="0.25">
      <c r="A39" s="606" t="s">
        <v>80</v>
      </c>
      <c r="B39" s="94">
        <v>287</v>
      </c>
      <c r="C39" s="94"/>
      <c r="D39" s="94">
        <f t="shared" ref="D39:D49" si="9">SUM(E39:F39)</f>
        <v>261</v>
      </c>
      <c r="E39" s="94">
        <v>52</v>
      </c>
      <c r="F39" s="94">
        <v>209</v>
      </c>
      <c r="G39" s="94">
        <v>2</v>
      </c>
      <c r="H39" s="94">
        <f t="shared" si="5"/>
        <v>259</v>
      </c>
      <c r="I39" s="94">
        <v>46</v>
      </c>
      <c r="J39" s="94">
        <v>42</v>
      </c>
      <c r="K39" s="94">
        <v>41</v>
      </c>
      <c r="L39" s="94">
        <v>10</v>
      </c>
      <c r="M39" s="95">
        <v>42</v>
      </c>
    </row>
    <row r="40" spans="1:13" ht="13.6" x14ac:dyDescent="0.25">
      <c r="A40" s="608" t="s">
        <v>770</v>
      </c>
      <c r="B40" s="94">
        <v>204</v>
      </c>
      <c r="C40" s="94"/>
      <c r="D40" s="94">
        <f t="shared" si="9"/>
        <v>189</v>
      </c>
      <c r="E40" s="94">
        <v>0</v>
      </c>
      <c r="F40" s="94">
        <v>189</v>
      </c>
      <c r="G40" s="94">
        <v>0</v>
      </c>
      <c r="H40" s="94">
        <f t="shared" si="5"/>
        <v>189</v>
      </c>
      <c r="I40" s="118"/>
      <c r="J40" s="118"/>
      <c r="K40" s="118"/>
      <c r="L40" s="118"/>
      <c r="M40" s="119"/>
    </row>
    <row r="41" spans="1:13" ht="13.6" x14ac:dyDescent="0.25">
      <c r="A41" s="602" t="s">
        <v>81</v>
      </c>
      <c r="B41" s="94">
        <v>1006</v>
      </c>
      <c r="C41" s="94"/>
      <c r="D41" s="94">
        <f t="shared" si="9"/>
        <v>864</v>
      </c>
      <c r="E41" s="94">
        <v>320</v>
      </c>
      <c r="F41" s="94">
        <v>544</v>
      </c>
      <c r="G41" s="94">
        <v>3</v>
      </c>
      <c r="H41" s="94">
        <f t="shared" si="5"/>
        <v>861</v>
      </c>
      <c r="I41" s="94">
        <v>170</v>
      </c>
      <c r="J41" s="94">
        <v>153</v>
      </c>
      <c r="K41" s="94">
        <v>118</v>
      </c>
      <c r="L41" s="94">
        <v>22</v>
      </c>
      <c r="M41" s="95">
        <v>156</v>
      </c>
    </row>
    <row r="42" spans="1:13" ht="13.6" x14ac:dyDescent="0.25">
      <c r="A42" s="605" t="s">
        <v>71</v>
      </c>
      <c r="B42" s="94">
        <v>79</v>
      </c>
      <c r="C42" s="94"/>
      <c r="D42" s="94">
        <f t="shared" si="9"/>
        <v>46</v>
      </c>
      <c r="E42" s="94">
        <v>8</v>
      </c>
      <c r="F42" s="94">
        <v>38</v>
      </c>
      <c r="G42" s="94">
        <v>0</v>
      </c>
      <c r="H42" s="94">
        <f t="shared" si="5"/>
        <v>46</v>
      </c>
      <c r="I42" s="116"/>
      <c r="J42" s="116"/>
      <c r="K42" s="116"/>
      <c r="L42" s="116"/>
      <c r="M42" s="117"/>
    </row>
    <row r="43" spans="1:13" ht="13.6" x14ac:dyDescent="0.25">
      <c r="A43" s="605" t="s">
        <v>977</v>
      </c>
      <c r="B43" s="94">
        <v>625</v>
      </c>
      <c r="C43" s="94"/>
      <c r="D43" s="94">
        <f t="shared" si="9"/>
        <v>547</v>
      </c>
      <c r="E43" s="94">
        <v>0</v>
      </c>
      <c r="F43" s="94">
        <v>547</v>
      </c>
      <c r="G43" s="94">
        <v>0</v>
      </c>
      <c r="H43" s="94">
        <f t="shared" si="5"/>
        <v>547</v>
      </c>
      <c r="I43" s="118"/>
      <c r="J43" s="118"/>
      <c r="K43" s="118"/>
      <c r="L43" s="118"/>
      <c r="M43" s="119"/>
    </row>
    <row r="44" spans="1:13" ht="13.6" x14ac:dyDescent="0.25">
      <c r="A44" s="603" t="s">
        <v>83</v>
      </c>
      <c r="B44" s="94">
        <v>369</v>
      </c>
      <c r="C44" s="94"/>
      <c r="D44" s="94">
        <f t="shared" si="9"/>
        <v>331</v>
      </c>
      <c r="E44" s="94">
        <v>46</v>
      </c>
      <c r="F44" s="94">
        <v>285</v>
      </c>
      <c r="G44" s="94">
        <v>3</v>
      </c>
      <c r="H44" s="94">
        <f t="shared" si="5"/>
        <v>328</v>
      </c>
      <c r="I44" s="94">
        <v>24</v>
      </c>
      <c r="J44" s="94">
        <v>84</v>
      </c>
      <c r="K44" s="94">
        <v>70</v>
      </c>
      <c r="L44" s="94">
        <v>4</v>
      </c>
      <c r="M44" s="95">
        <v>43</v>
      </c>
    </row>
    <row r="45" spans="1:13" ht="13.6" x14ac:dyDescent="0.25">
      <c r="A45" s="603" t="s">
        <v>82</v>
      </c>
      <c r="B45" s="94">
        <v>391</v>
      </c>
      <c r="C45" s="94"/>
      <c r="D45" s="94">
        <f t="shared" si="9"/>
        <v>351</v>
      </c>
      <c r="E45" s="94">
        <v>88</v>
      </c>
      <c r="F45" s="94">
        <v>263</v>
      </c>
      <c r="G45" s="94">
        <v>1</v>
      </c>
      <c r="H45" s="94">
        <f t="shared" si="5"/>
        <v>350</v>
      </c>
      <c r="I45" s="94">
        <v>24</v>
      </c>
      <c r="J45" s="94">
        <v>117</v>
      </c>
      <c r="K45" s="94">
        <v>97</v>
      </c>
      <c r="L45" s="94">
        <v>6</v>
      </c>
      <c r="M45" s="95">
        <v>64</v>
      </c>
    </row>
    <row r="46" spans="1:13" ht="13.6" x14ac:dyDescent="0.25">
      <c r="A46" s="605" t="s">
        <v>307</v>
      </c>
      <c r="B46" s="94">
        <v>32</v>
      </c>
      <c r="C46" s="94"/>
      <c r="D46" s="94">
        <f t="shared" si="9"/>
        <v>29</v>
      </c>
      <c r="E46" s="94">
        <v>0</v>
      </c>
      <c r="F46" s="94">
        <v>29</v>
      </c>
      <c r="G46" s="94">
        <v>0</v>
      </c>
      <c r="H46" s="94">
        <f t="shared" si="5"/>
        <v>29</v>
      </c>
      <c r="I46" s="116"/>
      <c r="J46" s="116"/>
      <c r="K46" s="116"/>
      <c r="L46" s="116"/>
      <c r="M46" s="117"/>
    </row>
    <row r="47" spans="1:13" ht="13.6" x14ac:dyDescent="0.25">
      <c r="A47" s="603" t="s">
        <v>84</v>
      </c>
      <c r="B47" s="94">
        <v>658</v>
      </c>
      <c r="C47" s="94"/>
      <c r="D47" s="94">
        <f t="shared" si="9"/>
        <v>599</v>
      </c>
      <c r="E47" s="94">
        <v>0</v>
      </c>
      <c r="F47" s="94">
        <v>599</v>
      </c>
      <c r="G47" s="94">
        <v>0</v>
      </c>
      <c r="H47" s="94">
        <f t="shared" si="5"/>
        <v>599</v>
      </c>
      <c r="I47" s="94">
        <v>98</v>
      </c>
      <c r="J47" s="94">
        <v>0</v>
      </c>
      <c r="K47" s="94">
        <v>23</v>
      </c>
      <c r="L47" s="94">
        <v>13</v>
      </c>
      <c r="M47" s="95">
        <v>61</v>
      </c>
    </row>
    <row r="48" spans="1:13" ht="13.6" x14ac:dyDescent="0.25">
      <c r="A48" s="604" t="s">
        <v>85</v>
      </c>
      <c r="B48" s="85">
        <v>1025</v>
      </c>
      <c r="C48" s="94">
        <v>23</v>
      </c>
      <c r="D48" s="94">
        <f>SUM(E48:F48)</f>
        <v>964</v>
      </c>
      <c r="E48" s="94">
        <v>0</v>
      </c>
      <c r="F48" s="94">
        <v>964</v>
      </c>
      <c r="G48" s="94">
        <v>2</v>
      </c>
      <c r="H48" s="94">
        <f>+D48-G48</f>
        <v>962</v>
      </c>
      <c r="I48" s="94">
        <v>135</v>
      </c>
      <c r="J48" s="94">
        <v>53</v>
      </c>
      <c r="K48" s="94">
        <v>74</v>
      </c>
      <c r="L48" s="94">
        <v>29</v>
      </c>
      <c r="M48" s="95">
        <v>79</v>
      </c>
    </row>
    <row r="49" spans="1:13" ht="13.6" x14ac:dyDescent="0.25">
      <c r="A49" s="607" t="s">
        <v>978</v>
      </c>
      <c r="B49" s="94">
        <v>252</v>
      </c>
      <c r="C49" s="94"/>
      <c r="D49" s="94">
        <f t="shared" si="9"/>
        <v>234</v>
      </c>
      <c r="E49" s="94">
        <v>26</v>
      </c>
      <c r="F49" s="94">
        <v>208</v>
      </c>
      <c r="G49" s="94">
        <v>0</v>
      </c>
      <c r="H49" s="94">
        <f t="shared" si="5"/>
        <v>234</v>
      </c>
      <c r="I49" s="118"/>
      <c r="J49" s="118"/>
      <c r="K49" s="118"/>
      <c r="L49" s="118"/>
      <c r="M49" s="119"/>
    </row>
    <row r="50" spans="1:13" ht="13.6" x14ac:dyDescent="0.25">
      <c r="A50" s="610" t="s">
        <v>86</v>
      </c>
      <c r="B50" s="611">
        <f t="shared" ref="B50:M50" si="10">SUM(B51:B68)</f>
        <v>7685</v>
      </c>
      <c r="C50" s="611">
        <f t="shared" si="10"/>
        <v>33</v>
      </c>
      <c r="D50" s="611">
        <f t="shared" si="10"/>
        <v>6878</v>
      </c>
      <c r="E50" s="611">
        <f t="shared" si="10"/>
        <v>912</v>
      </c>
      <c r="F50" s="611">
        <f t="shared" si="10"/>
        <v>5966</v>
      </c>
      <c r="G50" s="611">
        <f t="shared" si="10"/>
        <v>4</v>
      </c>
      <c r="H50" s="610">
        <f t="shared" si="10"/>
        <v>6874</v>
      </c>
      <c r="I50" s="611">
        <f t="shared" si="10"/>
        <v>742</v>
      </c>
      <c r="J50" s="611">
        <f t="shared" si="10"/>
        <v>905</v>
      </c>
      <c r="K50" s="611">
        <f t="shared" si="10"/>
        <v>867</v>
      </c>
      <c r="L50" s="611">
        <f t="shared" si="10"/>
        <v>90</v>
      </c>
      <c r="M50" s="610">
        <f t="shared" si="10"/>
        <v>745</v>
      </c>
    </row>
    <row r="51" spans="1:13" ht="13.6" x14ac:dyDescent="0.25">
      <c r="A51" s="606" t="s">
        <v>87</v>
      </c>
      <c r="B51" s="94">
        <v>276</v>
      </c>
      <c r="C51" s="94"/>
      <c r="D51" s="94">
        <f t="shared" ref="D51:D68" si="11">SUM(E51:F51)</f>
        <v>265</v>
      </c>
      <c r="E51" s="94">
        <v>48</v>
      </c>
      <c r="F51" s="94">
        <v>217</v>
      </c>
      <c r="G51" s="94">
        <v>2</v>
      </c>
      <c r="H51" s="94">
        <f t="shared" si="5"/>
        <v>263</v>
      </c>
      <c r="I51" s="94">
        <v>77</v>
      </c>
      <c r="J51" s="94">
        <v>92</v>
      </c>
      <c r="K51" s="94">
        <v>75</v>
      </c>
      <c r="L51" s="94">
        <v>17</v>
      </c>
      <c r="M51" s="95">
        <v>75</v>
      </c>
    </row>
    <row r="52" spans="1:13" ht="13.6" x14ac:dyDescent="0.25">
      <c r="A52" s="605" t="s">
        <v>71</v>
      </c>
      <c r="B52" s="94">
        <v>86</v>
      </c>
      <c r="C52" s="94">
        <v>33</v>
      </c>
      <c r="D52" s="94">
        <f t="shared" si="11"/>
        <v>14</v>
      </c>
      <c r="E52" s="94">
        <v>1</v>
      </c>
      <c r="F52" s="94">
        <v>13</v>
      </c>
      <c r="G52" s="94">
        <v>0</v>
      </c>
      <c r="H52" s="94">
        <f t="shared" si="5"/>
        <v>14</v>
      </c>
      <c r="I52" s="116"/>
      <c r="J52" s="116"/>
      <c r="K52" s="116"/>
      <c r="L52" s="116"/>
      <c r="M52" s="117"/>
    </row>
    <row r="53" spans="1:13" ht="13.6" x14ac:dyDescent="0.25">
      <c r="A53" s="608" t="s">
        <v>979</v>
      </c>
      <c r="B53" s="94">
        <v>622</v>
      </c>
      <c r="C53" s="94"/>
      <c r="D53" s="95">
        <f t="shared" si="11"/>
        <v>452</v>
      </c>
      <c r="E53" s="94">
        <v>0</v>
      </c>
      <c r="F53" s="94">
        <v>452</v>
      </c>
      <c r="G53" s="94">
        <v>0</v>
      </c>
      <c r="H53" s="95">
        <f t="shared" si="5"/>
        <v>452</v>
      </c>
      <c r="I53" s="118"/>
      <c r="J53" s="118"/>
      <c r="K53" s="118"/>
      <c r="L53" s="118"/>
      <c r="M53" s="119"/>
    </row>
    <row r="54" spans="1:13" ht="13.6" x14ac:dyDescent="0.25">
      <c r="A54" s="603" t="s">
        <v>88</v>
      </c>
      <c r="B54" s="94">
        <v>246</v>
      </c>
      <c r="C54" s="94"/>
      <c r="D54" s="94">
        <f t="shared" si="11"/>
        <v>217</v>
      </c>
      <c r="E54" s="94">
        <v>94</v>
      </c>
      <c r="F54" s="94">
        <v>123</v>
      </c>
      <c r="G54" s="94">
        <v>0</v>
      </c>
      <c r="H54" s="94">
        <f t="shared" si="5"/>
        <v>217</v>
      </c>
      <c r="I54" s="94">
        <v>21</v>
      </c>
      <c r="J54" s="94">
        <v>68</v>
      </c>
      <c r="K54" s="94">
        <v>59</v>
      </c>
      <c r="L54" s="94">
        <v>7</v>
      </c>
      <c r="M54" s="95">
        <v>35</v>
      </c>
    </row>
    <row r="55" spans="1:13" ht="13.6" x14ac:dyDescent="0.25">
      <c r="A55" s="605" t="s">
        <v>89</v>
      </c>
      <c r="B55" s="94">
        <v>105</v>
      </c>
      <c r="C55" s="94"/>
      <c r="D55" s="94">
        <f t="shared" si="11"/>
        <v>88</v>
      </c>
      <c r="E55" s="94">
        <v>0</v>
      </c>
      <c r="F55" s="94">
        <v>88</v>
      </c>
      <c r="G55" s="94">
        <v>0</v>
      </c>
      <c r="H55" s="94">
        <f t="shared" si="5"/>
        <v>88</v>
      </c>
      <c r="I55" s="116"/>
      <c r="J55" s="116"/>
      <c r="K55" s="116"/>
      <c r="L55" s="116"/>
      <c r="M55" s="117"/>
    </row>
    <row r="56" spans="1:13" ht="13.6" x14ac:dyDescent="0.25">
      <c r="A56" s="603" t="s">
        <v>90</v>
      </c>
      <c r="B56" s="94">
        <v>412</v>
      </c>
      <c r="C56" s="94"/>
      <c r="D56" s="94">
        <f t="shared" si="11"/>
        <v>351</v>
      </c>
      <c r="E56" s="94">
        <v>79</v>
      </c>
      <c r="F56" s="94">
        <v>272</v>
      </c>
      <c r="G56" s="94">
        <v>0</v>
      </c>
      <c r="H56" s="94">
        <f t="shared" si="5"/>
        <v>351</v>
      </c>
      <c r="I56" s="94">
        <v>35</v>
      </c>
      <c r="J56" s="94">
        <v>47</v>
      </c>
      <c r="K56" s="94">
        <v>46</v>
      </c>
      <c r="L56" s="94">
        <v>2</v>
      </c>
      <c r="M56" s="95">
        <v>56</v>
      </c>
    </row>
    <row r="57" spans="1:13" ht="13.6" x14ac:dyDescent="0.25">
      <c r="A57" s="602" t="s">
        <v>91</v>
      </c>
      <c r="B57" s="94">
        <v>438</v>
      </c>
      <c r="C57" s="94"/>
      <c r="D57" s="94">
        <f t="shared" si="11"/>
        <v>407</v>
      </c>
      <c r="E57" s="94">
        <v>144</v>
      </c>
      <c r="F57" s="94">
        <v>263</v>
      </c>
      <c r="G57" s="94">
        <v>0</v>
      </c>
      <c r="H57" s="94">
        <f t="shared" si="5"/>
        <v>407</v>
      </c>
      <c r="I57" s="94">
        <v>51</v>
      </c>
      <c r="J57" s="94">
        <v>97</v>
      </c>
      <c r="K57" s="94">
        <v>101</v>
      </c>
      <c r="L57" s="94">
        <v>14</v>
      </c>
      <c r="M57" s="95">
        <v>55</v>
      </c>
    </row>
    <row r="58" spans="1:13" ht="13.6" x14ac:dyDescent="0.25">
      <c r="A58" s="603" t="s">
        <v>92</v>
      </c>
      <c r="B58" s="94">
        <v>418</v>
      </c>
      <c r="C58" s="94"/>
      <c r="D58" s="94">
        <f t="shared" si="11"/>
        <v>394</v>
      </c>
      <c r="E58" s="94">
        <v>111</v>
      </c>
      <c r="F58" s="94">
        <v>283</v>
      </c>
      <c r="G58" s="94">
        <v>0</v>
      </c>
      <c r="H58" s="94">
        <f t="shared" si="5"/>
        <v>394</v>
      </c>
      <c r="I58" s="94">
        <v>37</v>
      </c>
      <c r="J58" s="94">
        <v>102</v>
      </c>
      <c r="K58" s="94">
        <v>71</v>
      </c>
      <c r="L58" s="94">
        <v>6</v>
      </c>
      <c r="M58" s="95">
        <v>46</v>
      </c>
    </row>
    <row r="59" spans="1:13" ht="13.6" x14ac:dyDescent="0.25">
      <c r="A59" s="603" t="s">
        <v>93</v>
      </c>
      <c r="B59" s="94">
        <v>350</v>
      </c>
      <c r="C59" s="94"/>
      <c r="D59" s="94">
        <f t="shared" si="11"/>
        <v>294</v>
      </c>
      <c r="E59" s="94">
        <v>22</v>
      </c>
      <c r="F59" s="94">
        <v>272</v>
      </c>
      <c r="G59" s="94">
        <v>0</v>
      </c>
      <c r="H59" s="94">
        <f t="shared" si="5"/>
        <v>294</v>
      </c>
      <c r="I59" s="94">
        <v>53</v>
      </c>
      <c r="J59" s="94">
        <v>6</v>
      </c>
      <c r="K59" s="94">
        <v>27</v>
      </c>
      <c r="L59" s="94">
        <v>3</v>
      </c>
      <c r="M59" s="95">
        <v>23</v>
      </c>
    </row>
    <row r="60" spans="1:13" ht="13.6" x14ac:dyDescent="0.25">
      <c r="A60" s="602" t="s">
        <v>94</v>
      </c>
      <c r="B60" s="94">
        <v>428</v>
      </c>
      <c r="C60" s="94"/>
      <c r="D60" s="94">
        <f t="shared" si="11"/>
        <v>406</v>
      </c>
      <c r="E60" s="94">
        <v>75</v>
      </c>
      <c r="F60" s="94">
        <v>331</v>
      </c>
      <c r="G60" s="94">
        <v>0</v>
      </c>
      <c r="H60" s="94">
        <f t="shared" si="5"/>
        <v>406</v>
      </c>
      <c r="I60" s="94">
        <v>25</v>
      </c>
      <c r="J60" s="94">
        <v>92</v>
      </c>
      <c r="K60" s="94">
        <v>75</v>
      </c>
      <c r="L60" s="94">
        <v>4</v>
      </c>
      <c r="M60" s="95">
        <v>44</v>
      </c>
    </row>
    <row r="61" spans="1:13" ht="13.6" x14ac:dyDescent="0.25">
      <c r="A61" s="606" t="s">
        <v>95</v>
      </c>
      <c r="B61" s="94">
        <v>402</v>
      </c>
      <c r="C61" s="94"/>
      <c r="D61" s="94">
        <f t="shared" si="11"/>
        <v>389</v>
      </c>
      <c r="E61" s="94">
        <v>49</v>
      </c>
      <c r="F61" s="94">
        <v>340</v>
      </c>
      <c r="G61" s="94">
        <v>0</v>
      </c>
      <c r="H61" s="94">
        <f t="shared" si="5"/>
        <v>389</v>
      </c>
      <c r="I61" s="94">
        <v>43</v>
      </c>
      <c r="J61" s="94">
        <v>158</v>
      </c>
      <c r="K61" s="94">
        <v>120</v>
      </c>
      <c r="L61" s="94">
        <v>7</v>
      </c>
      <c r="M61" s="95">
        <v>70</v>
      </c>
    </row>
    <row r="62" spans="1:13" ht="13.6" x14ac:dyDescent="0.25">
      <c r="A62" s="607" t="s">
        <v>771</v>
      </c>
      <c r="B62" s="94">
        <v>252</v>
      </c>
      <c r="C62" s="94"/>
      <c r="D62" s="94">
        <f t="shared" si="11"/>
        <v>232</v>
      </c>
      <c r="E62" s="94">
        <v>61</v>
      </c>
      <c r="F62" s="94">
        <v>171</v>
      </c>
      <c r="G62" s="94">
        <v>0</v>
      </c>
      <c r="H62" s="94">
        <f t="shared" si="5"/>
        <v>232</v>
      </c>
      <c r="I62" s="118"/>
      <c r="J62" s="118"/>
      <c r="K62" s="118"/>
      <c r="L62" s="118"/>
      <c r="M62" s="119"/>
    </row>
    <row r="63" spans="1:13" ht="13.6" x14ac:dyDescent="0.25">
      <c r="A63" s="603" t="s">
        <v>96</v>
      </c>
      <c r="B63" s="94">
        <v>414</v>
      </c>
      <c r="C63" s="94"/>
      <c r="D63" s="94">
        <f t="shared" si="11"/>
        <v>372</v>
      </c>
      <c r="E63" s="94">
        <v>44</v>
      </c>
      <c r="F63" s="94">
        <v>328</v>
      </c>
      <c r="G63" s="94">
        <v>0</v>
      </c>
      <c r="H63" s="94">
        <f t="shared" si="5"/>
        <v>372</v>
      </c>
      <c r="I63" s="94">
        <v>57</v>
      </c>
      <c r="J63" s="94">
        <v>46</v>
      </c>
      <c r="K63" s="94">
        <v>60</v>
      </c>
      <c r="L63" s="94">
        <v>4</v>
      </c>
      <c r="M63" s="95">
        <v>50</v>
      </c>
    </row>
    <row r="64" spans="1:13" ht="13.6" x14ac:dyDescent="0.25">
      <c r="A64" s="607" t="s">
        <v>782</v>
      </c>
      <c r="B64" s="94">
        <v>226</v>
      </c>
      <c r="C64" s="94"/>
      <c r="D64" s="94">
        <f t="shared" si="11"/>
        <v>189</v>
      </c>
      <c r="E64" s="94">
        <v>21</v>
      </c>
      <c r="F64" s="94">
        <v>168</v>
      </c>
      <c r="G64" s="94">
        <v>0</v>
      </c>
      <c r="H64" s="94">
        <f t="shared" si="5"/>
        <v>189</v>
      </c>
      <c r="I64" s="118"/>
      <c r="J64" s="118"/>
      <c r="K64" s="118"/>
      <c r="L64" s="118"/>
      <c r="M64" s="119"/>
    </row>
    <row r="65" spans="1:13" ht="13.6" x14ac:dyDescent="0.25">
      <c r="A65" s="603" t="s">
        <v>97</v>
      </c>
      <c r="B65" s="94">
        <v>887</v>
      </c>
      <c r="C65" s="94"/>
      <c r="D65" s="94">
        <f t="shared" si="11"/>
        <v>827</v>
      </c>
      <c r="E65" s="94">
        <v>0</v>
      </c>
      <c r="F65" s="94">
        <v>827</v>
      </c>
      <c r="G65" s="94">
        <v>2</v>
      </c>
      <c r="H65" s="94">
        <f t="shared" si="5"/>
        <v>825</v>
      </c>
      <c r="I65" s="94">
        <v>113</v>
      </c>
      <c r="J65" s="94">
        <v>0</v>
      </c>
      <c r="K65" s="94">
        <v>26</v>
      </c>
      <c r="L65" s="94">
        <v>5</v>
      </c>
      <c r="M65" s="95">
        <v>86</v>
      </c>
    </row>
    <row r="66" spans="1:13" ht="13.6" x14ac:dyDescent="0.25">
      <c r="A66" s="602" t="s">
        <v>98</v>
      </c>
      <c r="B66" s="94">
        <v>810</v>
      </c>
      <c r="C66" s="94"/>
      <c r="D66" s="94">
        <f t="shared" si="11"/>
        <v>764</v>
      </c>
      <c r="E66" s="94">
        <v>105</v>
      </c>
      <c r="F66" s="94">
        <v>659</v>
      </c>
      <c r="G66" s="94">
        <v>0</v>
      </c>
      <c r="H66" s="94">
        <f t="shared" si="5"/>
        <v>764</v>
      </c>
      <c r="I66" s="94">
        <v>45</v>
      </c>
      <c r="J66" s="94">
        <v>98</v>
      </c>
      <c r="K66" s="94">
        <v>87</v>
      </c>
      <c r="L66" s="94">
        <v>5</v>
      </c>
      <c r="M66" s="95">
        <v>76</v>
      </c>
    </row>
    <row r="67" spans="1:13" ht="13.6" x14ac:dyDescent="0.25">
      <c r="A67" s="603" t="s">
        <v>99</v>
      </c>
      <c r="B67" s="94">
        <v>1038</v>
      </c>
      <c r="C67" s="94"/>
      <c r="D67" s="94">
        <f t="shared" si="11"/>
        <v>959</v>
      </c>
      <c r="E67" s="94">
        <v>58</v>
      </c>
      <c r="F67" s="94">
        <v>901</v>
      </c>
      <c r="G67" s="94">
        <v>0</v>
      </c>
      <c r="H67" s="94">
        <f t="shared" si="5"/>
        <v>959</v>
      </c>
      <c r="I67" s="94">
        <v>185</v>
      </c>
      <c r="J67" s="94">
        <v>99</v>
      </c>
      <c r="K67" s="94">
        <v>120</v>
      </c>
      <c r="L67" s="94">
        <v>16</v>
      </c>
      <c r="M67" s="95">
        <v>129</v>
      </c>
    </row>
    <row r="68" spans="1:13" ht="13.6" x14ac:dyDescent="0.25">
      <c r="A68" s="615" t="s">
        <v>736</v>
      </c>
      <c r="B68" s="97">
        <v>275</v>
      </c>
      <c r="C68" s="97"/>
      <c r="D68" s="97">
        <f t="shared" si="11"/>
        <v>258</v>
      </c>
      <c r="E68" s="97">
        <v>0</v>
      </c>
      <c r="F68" s="97">
        <v>258</v>
      </c>
      <c r="G68" s="97">
        <v>0</v>
      </c>
      <c r="H68" s="97">
        <f t="shared" si="5"/>
        <v>258</v>
      </c>
      <c r="I68" s="123"/>
      <c r="J68" s="123"/>
      <c r="K68" s="123"/>
      <c r="L68" s="123"/>
      <c r="M68" s="124"/>
    </row>
    <row r="69" spans="1:13" ht="13.6" x14ac:dyDescent="0.25">
      <c r="A69" s="120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</row>
    <row r="70" spans="1:13" ht="13.6" x14ac:dyDescent="0.25">
      <c r="A70" s="63" t="s">
        <v>366</v>
      </c>
    </row>
    <row r="71" spans="1:13" ht="13.6" x14ac:dyDescent="0.25">
      <c r="A71" s="121" t="s">
        <v>484</v>
      </c>
    </row>
    <row r="72" spans="1:13" ht="13.6" x14ac:dyDescent="0.25">
      <c r="A72" s="63" t="s">
        <v>530</v>
      </c>
    </row>
    <row r="73" spans="1:13" ht="13.6" x14ac:dyDescent="0.25">
      <c r="A73" s="63" t="s">
        <v>0</v>
      </c>
    </row>
    <row r="74" spans="1:13" ht="13.6" x14ac:dyDescent="0.25">
      <c r="A74" s="103" t="s">
        <v>531</v>
      </c>
    </row>
  </sheetData>
  <mergeCells count="2">
    <mergeCell ref="G4:G7"/>
    <mergeCell ref="E4:F4"/>
  </mergeCells>
  <phoneticPr fontId="2" type="noConversion"/>
  <printOptions horizontalCentered="1"/>
  <pageMargins left="0.19685039370078741" right="0.35433070866141736" top="0.51181102362204722" bottom="0.39370078740157483" header="0.27559055118110237" footer="0.39370078740157483"/>
  <pageSetup scale="70" orientation="portrait" r:id="rId1"/>
  <headerFooter alignWithMargins="0">
    <oddHeader>&amp;C&amp;11 3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M72"/>
  <sheetViews>
    <sheetView topLeftCell="A43" zoomScaleNormal="100" workbookViewId="0">
      <selection activeCell="R24" sqref="R24"/>
    </sheetView>
  </sheetViews>
  <sheetFormatPr defaultColWidth="9.125" defaultRowHeight="13.6" x14ac:dyDescent="0.25"/>
  <cols>
    <col min="1" max="1" width="24.625" style="63" customWidth="1"/>
    <col min="2" max="2" width="7.75" style="63" customWidth="1"/>
    <col min="3" max="3" width="10.75" style="63" customWidth="1"/>
    <col min="4" max="4" width="9.75" style="63" customWidth="1"/>
    <col min="5" max="5" width="10.625" style="63" customWidth="1"/>
    <col min="6" max="6" width="9.75" style="63" customWidth="1"/>
    <col min="7" max="7" width="12.875" style="63" customWidth="1"/>
    <col min="8" max="8" width="10" style="63" customWidth="1"/>
    <col min="9" max="9" width="10.625" style="63" customWidth="1"/>
    <col min="10" max="10" width="9.375" style="63" customWidth="1"/>
    <col min="11" max="11" width="8.75" style="63" customWidth="1"/>
    <col min="12" max="12" width="9.875" style="63" customWidth="1"/>
    <col min="13" max="13" width="9.75" style="63" customWidth="1"/>
    <col min="14" max="16384" width="9.125" style="63"/>
  </cols>
  <sheetData>
    <row r="1" spans="1:13" x14ac:dyDescent="0.25">
      <c r="A1" s="102" t="s">
        <v>971</v>
      </c>
      <c r="B1" s="103"/>
      <c r="C1" s="103"/>
    </row>
    <row r="2" spans="1:13" x14ac:dyDescent="0.25">
      <c r="A2" s="104" t="s">
        <v>972</v>
      </c>
      <c r="B2" s="103"/>
      <c r="C2" s="103"/>
    </row>
    <row r="3" spans="1:13" x14ac:dyDescent="0.25">
      <c r="A3" s="104"/>
      <c r="I3" s="84"/>
      <c r="J3" s="84"/>
      <c r="K3" s="84"/>
      <c r="L3" s="84"/>
      <c r="M3" s="84"/>
    </row>
    <row r="4" spans="1:13" ht="12.75" customHeight="1" x14ac:dyDescent="0.25">
      <c r="A4" s="586" t="s">
        <v>47</v>
      </c>
      <c r="B4" s="587" t="s">
        <v>48</v>
      </c>
      <c r="C4" s="587" t="s">
        <v>474</v>
      </c>
      <c r="D4" s="587" t="s">
        <v>49</v>
      </c>
      <c r="E4" s="903" t="s">
        <v>633</v>
      </c>
      <c r="F4" s="904"/>
      <c r="G4" s="900" t="s">
        <v>528</v>
      </c>
      <c r="H4" s="587" t="s">
        <v>50</v>
      </c>
      <c r="I4" s="588" t="s">
        <v>308</v>
      </c>
      <c r="J4" s="562"/>
      <c r="K4" s="562"/>
      <c r="L4" s="562"/>
      <c r="M4" s="563"/>
    </row>
    <row r="5" spans="1:13" x14ac:dyDescent="0.25">
      <c r="A5" s="589"/>
      <c r="B5" s="590" t="s">
        <v>52</v>
      </c>
      <c r="C5" s="591" t="s">
        <v>475</v>
      </c>
      <c r="D5" s="590" t="s">
        <v>53</v>
      </c>
      <c r="E5" s="592"/>
      <c r="F5" s="592"/>
      <c r="G5" s="901"/>
      <c r="H5" s="590" t="s">
        <v>53</v>
      </c>
      <c r="I5" s="593" t="s">
        <v>54</v>
      </c>
      <c r="J5" s="593" t="s">
        <v>55</v>
      </c>
      <c r="K5" s="905" t="s">
        <v>309</v>
      </c>
      <c r="L5" s="906"/>
      <c r="M5" s="596" t="s">
        <v>56</v>
      </c>
    </row>
    <row r="6" spans="1:13" x14ac:dyDescent="0.25">
      <c r="A6" s="589"/>
      <c r="B6" s="592"/>
      <c r="C6" s="597" t="s">
        <v>2</v>
      </c>
      <c r="D6" s="590" t="s">
        <v>57</v>
      </c>
      <c r="E6" s="590" t="s">
        <v>58</v>
      </c>
      <c r="F6" s="590" t="s">
        <v>25</v>
      </c>
      <c r="G6" s="901"/>
      <c r="H6" s="590" t="s">
        <v>59</v>
      </c>
      <c r="I6" s="593" t="s">
        <v>60</v>
      </c>
      <c r="J6" s="593"/>
      <c r="K6" s="582" t="s">
        <v>31</v>
      </c>
      <c r="L6" s="598" t="s">
        <v>310</v>
      </c>
      <c r="M6" s="596" t="s">
        <v>61</v>
      </c>
    </row>
    <row r="7" spans="1:13" x14ac:dyDescent="0.25">
      <c r="A7" s="589"/>
      <c r="B7" s="592"/>
      <c r="C7" s="599" t="s">
        <v>485</v>
      </c>
      <c r="D7" s="590" t="s">
        <v>62</v>
      </c>
      <c r="E7" s="590" t="s">
        <v>30</v>
      </c>
      <c r="F7" s="590" t="s">
        <v>26</v>
      </c>
      <c r="G7" s="902"/>
      <c r="H7" s="590" t="s">
        <v>529</v>
      </c>
      <c r="I7" s="577" t="s">
        <v>63</v>
      </c>
      <c r="J7" s="577"/>
      <c r="K7" s="577"/>
      <c r="L7" s="600" t="s">
        <v>311</v>
      </c>
      <c r="M7" s="583" t="s">
        <v>64</v>
      </c>
    </row>
    <row r="8" spans="1:13" x14ac:dyDescent="0.25">
      <c r="A8" s="572">
        <v>1</v>
      </c>
      <c r="B8" s="601">
        <v>2</v>
      </c>
      <c r="C8" s="577">
        <v>3</v>
      </c>
      <c r="D8" s="601">
        <v>4</v>
      </c>
      <c r="E8" s="601">
        <v>5</v>
      </c>
      <c r="F8" s="601">
        <v>6</v>
      </c>
      <c r="G8" s="601">
        <v>7</v>
      </c>
      <c r="H8" s="601">
        <v>8</v>
      </c>
      <c r="I8" s="577">
        <v>9</v>
      </c>
      <c r="J8" s="577">
        <v>10</v>
      </c>
      <c r="K8" s="577">
        <v>11</v>
      </c>
      <c r="L8" s="577">
        <v>12</v>
      </c>
      <c r="M8" s="583">
        <v>13</v>
      </c>
    </row>
    <row r="9" spans="1:13" x14ac:dyDescent="0.25">
      <c r="A9" s="610" t="s">
        <v>100</v>
      </c>
      <c r="B9" s="611">
        <f t="shared" ref="B9:M9" si="0">SUM(B10:B21)</f>
        <v>4713</v>
      </c>
      <c r="C9" s="611">
        <f t="shared" si="0"/>
        <v>350</v>
      </c>
      <c r="D9" s="611">
        <f t="shared" si="0"/>
        <v>3453</v>
      </c>
      <c r="E9" s="611">
        <f t="shared" si="0"/>
        <v>229</v>
      </c>
      <c r="F9" s="611">
        <f t="shared" si="0"/>
        <v>3224</v>
      </c>
      <c r="G9" s="611">
        <f t="shared" si="0"/>
        <v>1</v>
      </c>
      <c r="H9" s="610">
        <f t="shared" si="0"/>
        <v>3452</v>
      </c>
      <c r="I9" s="611">
        <f t="shared" si="0"/>
        <v>439</v>
      </c>
      <c r="J9" s="611">
        <f t="shared" si="0"/>
        <v>274</v>
      </c>
      <c r="K9" s="611">
        <f t="shared" si="0"/>
        <v>319</v>
      </c>
      <c r="L9" s="611">
        <f t="shared" si="0"/>
        <v>77</v>
      </c>
      <c r="M9" s="610">
        <f t="shared" si="0"/>
        <v>293</v>
      </c>
    </row>
    <row r="10" spans="1:13" x14ac:dyDescent="0.25">
      <c r="A10" s="602" t="s">
        <v>101</v>
      </c>
      <c r="B10" s="94">
        <v>346</v>
      </c>
      <c r="C10" s="94"/>
      <c r="D10" s="94">
        <f t="shared" ref="D10:D21" si="1">SUM(E10:F10)</f>
        <v>329</v>
      </c>
      <c r="E10" s="94">
        <v>89</v>
      </c>
      <c r="F10" s="94">
        <v>240</v>
      </c>
      <c r="G10" s="94">
        <v>1</v>
      </c>
      <c r="H10" s="94">
        <f t="shared" ref="H10:H67" si="2">+D10-G10</f>
        <v>328</v>
      </c>
      <c r="I10" s="94">
        <v>171</v>
      </c>
      <c r="J10" s="94">
        <v>95</v>
      </c>
      <c r="K10" s="94">
        <v>84</v>
      </c>
      <c r="L10" s="85">
        <v>18</v>
      </c>
      <c r="M10" s="114">
        <v>121</v>
      </c>
    </row>
    <row r="11" spans="1:13" x14ac:dyDescent="0.25">
      <c r="A11" s="608" t="s">
        <v>1</v>
      </c>
      <c r="B11" s="94">
        <v>572</v>
      </c>
      <c r="C11" s="94"/>
      <c r="D11" s="94">
        <f t="shared" si="1"/>
        <v>289</v>
      </c>
      <c r="E11" s="94">
        <v>0</v>
      </c>
      <c r="F11" s="94">
        <v>289</v>
      </c>
      <c r="G11" s="94">
        <v>0</v>
      </c>
      <c r="H11" s="94">
        <f t="shared" si="2"/>
        <v>289</v>
      </c>
      <c r="I11" s="118"/>
      <c r="J11" s="118"/>
      <c r="K11" s="118"/>
      <c r="L11" s="118"/>
      <c r="M11" s="119"/>
    </row>
    <row r="12" spans="1:13" x14ac:dyDescent="0.25">
      <c r="A12" s="608" t="s">
        <v>980</v>
      </c>
      <c r="B12" s="115">
        <v>479</v>
      </c>
      <c r="C12" s="115"/>
      <c r="D12" s="115">
        <f t="shared" si="1"/>
        <v>437</v>
      </c>
      <c r="E12" s="115">
        <v>0</v>
      </c>
      <c r="F12" s="115">
        <v>437</v>
      </c>
      <c r="G12" s="115">
        <v>0</v>
      </c>
      <c r="H12" s="115">
        <f t="shared" si="2"/>
        <v>437</v>
      </c>
      <c r="I12" s="888"/>
      <c r="J12" s="888"/>
      <c r="K12" s="888"/>
      <c r="L12" s="888"/>
      <c r="M12" s="889"/>
    </row>
    <row r="13" spans="1:13" x14ac:dyDescent="0.25">
      <c r="A13" s="603" t="s">
        <v>102</v>
      </c>
      <c r="B13" s="94">
        <v>205</v>
      </c>
      <c r="C13" s="94"/>
      <c r="D13" s="94">
        <f t="shared" si="1"/>
        <v>191</v>
      </c>
      <c r="E13" s="94">
        <v>50</v>
      </c>
      <c r="F13" s="94">
        <v>141</v>
      </c>
      <c r="G13" s="94">
        <v>0</v>
      </c>
      <c r="H13" s="94">
        <f t="shared" si="2"/>
        <v>191</v>
      </c>
      <c r="I13" s="94">
        <v>33</v>
      </c>
      <c r="J13" s="94">
        <v>56</v>
      </c>
      <c r="K13" s="94">
        <v>51</v>
      </c>
      <c r="L13" s="85">
        <v>8</v>
      </c>
      <c r="M13" s="114">
        <v>35</v>
      </c>
    </row>
    <row r="14" spans="1:13" x14ac:dyDescent="0.25">
      <c r="A14" s="605" t="s">
        <v>103</v>
      </c>
      <c r="B14" s="94">
        <v>419</v>
      </c>
      <c r="C14" s="94"/>
      <c r="D14" s="94">
        <f t="shared" si="1"/>
        <v>118</v>
      </c>
      <c r="E14" s="94">
        <v>0</v>
      </c>
      <c r="F14" s="94">
        <v>118</v>
      </c>
      <c r="G14" s="94">
        <v>0</v>
      </c>
      <c r="H14" s="94">
        <f t="shared" si="2"/>
        <v>118</v>
      </c>
      <c r="I14" s="116"/>
      <c r="J14" s="116"/>
      <c r="K14" s="116"/>
      <c r="L14" s="116"/>
      <c r="M14" s="117"/>
    </row>
    <row r="15" spans="1:13" x14ac:dyDescent="0.25">
      <c r="A15" s="603" t="s">
        <v>104</v>
      </c>
      <c r="B15" s="94">
        <v>1473</v>
      </c>
      <c r="C15" s="94">
        <v>232</v>
      </c>
      <c r="D15" s="94">
        <f t="shared" si="1"/>
        <v>1152</v>
      </c>
      <c r="E15" s="94">
        <v>25</v>
      </c>
      <c r="F15" s="94">
        <v>1127</v>
      </c>
      <c r="G15" s="94">
        <v>0</v>
      </c>
      <c r="H15" s="94">
        <f t="shared" si="2"/>
        <v>1152</v>
      </c>
      <c r="I15" s="94">
        <v>188</v>
      </c>
      <c r="J15" s="94">
        <v>79</v>
      </c>
      <c r="K15" s="94">
        <v>145</v>
      </c>
      <c r="L15" s="85">
        <v>46</v>
      </c>
      <c r="M15" s="114">
        <v>89</v>
      </c>
    </row>
    <row r="16" spans="1:13" x14ac:dyDescent="0.25">
      <c r="A16" s="605" t="s">
        <v>71</v>
      </c>
      <c r="B16" s="94">
        <v>72</v>
      </c>
      <c r="C16" s="94"/>
      <c r="D16" s="94">
        <f t="shared" si="1"/>
        <v>64</v>
      </c>
      <c r="E16" s="94">
        <v>3</v>
      </c>
      <c r="F16" s="94">
        <v>61</v>
      </c>
      <c r="G16" s="94">
        <v>0</v>
      </c>
      <c r="H16" s="94">
        <f t="shared" si="2"/>
        <v>64</v>
      </c>
      <c r="I16" s="116"/>
      <c r="J16" s="116"/>
      <c r="K16" s="116"/>
      <c r="L16" s="116"/>
      <c r="M16" s="117"/>
    </row>
    <row r="17" spans="1:13" x14ac:dyDescent="0.25">
      <c r="A17" s="608" t="s">
        <v>772</v>
      </c>
      <c r="B17" s="94">
        <v>208</v>
      </c>
      <c r="C17" s="94"/>
      <c r="D17" s="94">
        <f t="shared" si="1"/>
        <v>202</v>
      </c>
      <c r="E17" s="94">
        <v>0</v>
      </c>
      <c r="F17" s="94">
        <v>202</v>
      </c>
      <c r="G17" s="94">
        <v>0</v>
      </c>
      <c r="H17" s="94">
        <f t="shared" si="2"/>
        <v>202</v>
      </c>
      <c r="I17" s="116"/>
      <c r="J17" s="116"/>
      <c r="K17" s="116"/>
      <c r="L17" s="116"/>
      <c r="M17" s="117"/>
    </row>
    <row r="18" spans="1:13" x14ac:dyDescent="0.25">
      <c r="A18" s="607" t="s">
        <v>773</v>
      </c>
      <c r="B18" s="94">
        <v>161</v>
      </c>
      <c r="C18" s="94"/>
      <c r="D18" s="94">
        <f t="shared" si="1"/>
        <v>136</v>
      </c>
      <c r="E18" s="94">
        <v>29</v>
      </c>
      <c r="F18" s="94">
        <v>107</v>
      </c>
      <c r="G18" s="94">
        <v>0</v>
      </c>
      <c r="H18" s="94">
        <f t="shared" si="2"/>
        <v>136</v>
      </c>
      <c r="I18" s="116"/>
      <c r="J18" s="116"/>
      <c r="K18" s="116"/>
      <c r="L18" s="116"/>
      <c r="M18" s="117"/>
    </row>
    <row r="19" spans="1:13" x14ac:dyDescent="0.25">
      <c r="A19" s="603" t="s">
        <v>105</v>
      </c>
      <c r="B19" s="94">
        <v>184</v>
      </c>
      <c r="C19" s="94"/>
      <c r="D19" s="94">
        <f t="shared" si="1"/>
        <v>164</v>
      </c>
      <c r="E19" s="94">
        <v>0</v>
      </c>
      <c r="F19" s="94">
        <v>164</v>
      </c>
      <c r="G19" s="94">
        <v>0</v>
      </c>
      <c r="H19" s="94">
        <f t="shared" si="2"/>
        <v>164</v>
      </c>
      <c r="I19" s="94">
        <v>24</v>
      </c>
      <c r="J19" s="94">
        <v>0</v>
      </c>
      <c r="K19" s="94">
        <v>5</v>
      </c>
      <c r="L19" s="85">
        <v>3</v>
      </c>
      <c r="M19" s="114">
        <v>18</v>
      </c>
    </row>
    <row r="20" spans="1:13" x14ac:dyDescent="0.25">
      <c r="A20" s="605" t="s">
        <v>106</v>
      </c>
      <c r="B20" s="94">
        <v>90</v>
      </c>
      <c r="C20" s="94"/>
      <c r="D20" s="94">
        <f t="shared" si="1"/>
        <v>0</v>
      </c>
      <c r="E20" s="94">
        <v>0</v>
      </c>
      <c r="F20" s="94">
        <v>0</v>
      </c>
      <c r="G20" s="94">
        <v>0</v>
      </c>
      <c r="H20" s="94">
        <f t="shared" si="2"/>
        <v>0</v>
      </c>
      <c r="I20" s="116"/>
      <c r="J20" s="116"/>
      <c r="K20" s="116"/>
      <c r="L20" s="116"/>
      <c r="M20" s="117"/>
    </row>
    <row r="21" spans="1:13" x14ac:dyDescent="0.25">
      <c r="A21" s="609" t="s">
        <v>509</v>
      </c>
      <c r="B21" s="97">
        <v>504</v>
      </c>
      <c r="C21" s="97">
        <v>118</v>
      </c>
      <c r="D21" s="97">
        <f t="shared" si="1"/>
        <v>371</v>
      </c>
      <c r="E21" s="97">
        <v>33</v>
      </c>
      <c r="F21" s="97">
        <v>338</v>
      </c>
      <c r="G21" s="97">
        <v>0</v>
      </c>
      <c r="H21" s="98">
        <f t="shared" si="2"/>
        <v>371</v>
      </c>
      <c r="I21" s="97">
        <v>23</v>
      </c>
      <c r="J21" s="97">
        <v>44</v>
      </c>
      <c r="K21" s="97">
        <v>34</v>
      </c>
      <c r="L21" s="76">
        <v>2</v>
      </c>
      <c r="M21" s="122">
        <v>30</v>
      </c>
    </row>
    <row r="22" spans="1:13" x14ac:dyDescent="0.25">
      <c r="A22" s="585" t="s">
        <v>107</v>
      </c>
      <c r="B22" s="584">
        <f t="shared" ref="B22:M22" si="3">SUM(B23:B33)</f>
        <v>5991</v>
      </c>
      <c r="C22" s="584">
        <f>SUM(C23:C33)</f>
        <v>0</v>
      </c>
      <c r="D22" s="584">
        <f>SUM(D23:D33)</f>
        <v>5307</v>
      </c>
      <c r="E22" s="584">
        <f t="shared" si="3"/>
        <v>715</v>
      </c>
      <c r="F22" s="584">
        <f t="shared" si="3"/>
        <v>4592</v>
      </c>
      <c r="G22" s="584">
        <f t="shared" si="3"/>
        <v>1</v>
      </c>
      <c r="H22" s="585">
        <f>SUM(H23:H33)</f>
        <v>5306</v>
      </c>
      <c r="I22" s="584">
        <f t="shared" si="3"/>
        <v>570</v>
      </c>
      <c r="J22" s="584">
        <f t="shared" si="3"/>
        <v>760</v>
      </c>
      <c r="K22" s="584">
        <f t="shared" si="3"/>
        <v>632</v>
      </c>
      <c r="L22" s="584">
        <f t="shared" si="3"/>
        <v>86</v>
      </c>
      <c r="M22" s="585">
        <f t="shared" si="3"/>
        <v>655</v>
      </c>
    </row>
    <row r="23" spans="1:13" x14ac:dyDescent="0.25">
      <c r="A23" s="603" t="s">
        <v>108</v>
      </c>
      <c r="B23" s="94">
        <v>1073</v>
      </c>
      <c r="C23" s="94"/>
      <c r="D23" s="94">
        <f>SUM(E23:F23)</f>
        <v>982</v>
      </c>
      <c r="E23" s="94">
        <v>133</v>
      </c>
      <c r="F23" s="94">
        <v>849</v>
      </c>
      <c r="G23" s="94">
        <v>0</v>
      </c>
      <c r="H23" s="94">
        <f t="shared" si="2"/>
        <v>982</v>
      </c>
      <c r="I23" s="94">
        <v>61</v>
      </c>
      <c r="J23" s="94">
        <v>220</v>
      </c>
      <c r="K23" s="94">
        <v>143</v>
      </c>
      <c r="L23" s="94">
        <v>14</v>
      </c>
      <c r="M23" s="95">
        <v>129</v>
      </c>
    </row>
    <row r="24" spans="1:13" x14ac:dyDescent="0.25">
      <c r="A24" s="602" t="s">
        <v>109</v>
      </c>
      <c r="B24" s="94">
        <v>621</v>
      </c>
      <c r="C24" s="94"/>
      <c r="D24" s="94">
        <f>SUM(E24:F24)</f>
        <v>540</v>
      </c>
      <c r="E24" s="94">
        <v>246</v>
      </c>
      <c r="F24" s="94">
        <v>294</v>
      </c>
      <c r="G24" s="94">
        <v>1</v>
      </c>
      <c r="H24" s="94">
        <f t="shared" si="2"/>
        <v>539</v>
      </c>
      <c r="I24" s="94">
        <v>113</v>
      </c>
      <c r="J24" s="94">
        <v>209</v>
      </c>
      <c r="K24" s="94">
        <v>156</v>
      </c>
      <c r="L24" s="94">
        <v>24</v>
      </c>
      <c r="M24" s="95">
        <v>132</v>
      </c>
    </row>
    <row r="25" spans="1:13" x14ac:dyDescent="0.25">
      <c r="A25" s="605" t="s">
        <v>71</v>
      </c>
      <c r="B25" s="94">
        <v>77</v>
      </c>
      <c r="C25" s="94"/>
      <c r="D25" s="94">
        <f>SUM(E25:F25)</f>
        <v>56</v>
      </c>
      <c r="E25" s="94">
        <v>23</v>
      </c>
      <c r="F25" s="94">
        <v>33</v>
      </c>
      <c r="G25" s="94">
        <v>0</v>
      </c>
      <c r="H25" s="94">
        <f t="shared" si="2"/>
        <v>56</v>
      </c>
      <c r="I25" s="116"/>
      <c r="J25" s="116"/>
      <c r="K25" s="116"/>
      <c r="L25" s="116"/>
      <c r="M25" s="117"/>
    </row>
    <row r="26" spans="1:13" x14ac:dyDescent="0.25">
      <c r="A26" s="608" t="s">
        <v>981</v>
      </c>
      <c r="B26" s="94">
        <v>326</v>
      </c>
      <c r="C26" s="94"/>
      <c r="D26" s="94">
        <f>SUM(E26:F26)</f>
        <v>284</v>
      </c>
      <c r="E26" s="94">
        <v>0</v>
      </c>
      <c r="F26" s="94">
        <v>284</v>
      </c>
      <c r="G26" s="94">
        <v>0</v>
      </c>
      <c r="H26" s="94">
        <f t="shared" si="2"/>
        <v>284</v>
      </c>
      <c r="I26" s="118"/>
      <c r="J26" s="118"/>
      <c r="K26" s="118"/>
      <c r="L26" s="118"/>
      <c r="M26" s="119"/>
    </row>
    <row r="27" spans="1:13" x14ac:dyDescent="0.25">
      <c r="A27" s="603" t="s">
        <v>110</v>
      </c>
      <c r="B27" s="94">
        <v>445</v>
      </c>
      <c r="C27" s="94"/>
      <c r="D27" s="94">
        <f t="shared" ref="D27:D33" si="4">SUM(E27:F27)</f>
        <v>412</v>
      </c>
      <c r="E27" s="94">
        <v>79</v>
      </c>
      <c r="F27" s="94">
        <v>333</v>
      </c>
      <c r="G27" s="94">
        <v>0</v>
      </c>
      <c r="H27" s="94">
        <f t="shared" si="2"/>
        <v>412</v>
      </c>
      <c r="I27" s="94">
        <v>30</v>
      </c>
      <c r="J27" s="94">
        <v>79</v>
      </c>
      <c r="K27" s="94">
        <v>37</v>
      </c>
      <c r="L27" s="94">
        <v>8</v>
      </c>
      <c r="M27" s="95">
        <v>50</v>
      </c>
    </row>
    <row r="28" spans="1:13" x14ac:dyDescent="0.25">
      <c r="A28" s="603" t="s">
        <v>111</v>
      </c>
      <c r="B28" s="94">
        <v>636</v>
      </c>
      <c r="C28" s="94"/>
      <c r="D28" s="94">
        <f t="shared" si="4"/>
        <v>571</v>
      </c>
      <c r="E28" s="94">
        <v>52</v>
      </c>
      <c r="F28" s="94">
        <v>519</v>
      </c>
      <c r="G28" s="94">
        <v>0</v>
      </c>
      <c r="H28" s="94">
        <f t="shared" si="2"/>
        <v>571</v>
      </c>
      <c r="I28" s="94">
        <v>54</v>
      </c>
      <c r="J28" s="94">
        <v>34</v>
      </c>
      <c r="K28" s="94">
        <v>59</v>
      </c>
      <c r="L28" s="94">
        <v>11</v>
      </c>
      <c r="M28" s="95">
        <v>32</v>
      </c>
    </row>
    <row r="29" spans="1:13" x14ac:dyDescent="0.25">
      <c r="A29" s="603" t="s">
        <v>112</v>
      </c>
      <c r="B29" s="94">
        <v>759</v>
      </c>
      <c r="C29" s="85"/>
      <c r="D29" s="94">
        <f t="shared" si="4"/>
        <v>650</v>
      </c>
      <c r="E29" s="94">
        <v>53</v>
      </c>
      <c r="F29" s="94">
        <v>597</v>
      </c>
      <c r="G29" s="94">
        <v>0</v>
      </c>
      <c r="H29" s="94">
        <f t="shared" si="2"/>
        <v>650</v>
      </c>
      <c r="I29" s="94">
        <v>99</v>
      </c>
      <c r="J29" s="94">
        <v>76</v>
      </c>
      <c r="K29" s="94">
        <v>85</v>
      </c>
      <c r="L29" s="94">
        <v>8</v>
      </c>
      <c r="M29" s="95">
        <v>81</v>
      </c>
    </row>
    <row r="30" spans="1:13" x14ac:dyDescent="0.25">
      <c r="A30" s="603" t="s">
        <v>113</v>
      </c>
      <c r="B30" s="94">
        <v>1035</v>
      </c>
      <c r="C30" s="94"/>
      <c r="D30" s="94">
        <f t="shared" si="4"/>
        <v>918</v>
      </c>
      <c r="E30" s="94">
        <v>79</v>
      </c>
      <c r="F30" s="94">
        <v>839</v>
      </c>
      <c r="G30" s="94">
        <v>0</v>
      </c>
      <c r="H30" s="94">
        <f t="shared" si="2"/>
        <v>918</v>
      </c>
      <c r="I30" s="94">
        <v>136</v>
      </c>
      <c r="J30" s="94">
        <v>58</v>
      </c>
      <c r="K30" s="94">
        <v>71</v>
      </c>
      <c r="L30" s="94">
        <v>12</v>
      </c>
      <c r="M30" s="95">
        <v>127</v>
      </c>
    </row>
    <row r="31" spans="1:13" x14ac:dyDescent="0.25">
      <c r="A31" s="608" t="s">
        <v>982</v>
      </c>
      <c r="B31" s="94">
        <v>377</v>
      </c>
      <c r="C31" s="94"/>
      <c r="D31" s="94">
        <f t="shared" si="4"/>
        <v>344</v>
      </c>
      <c r="E31" s="94">
        <v>0</v>
      </c>
      <c r="F31" s="94">
        <v>344</v>
      </c>
      <c r="G31" s="94">
        <v>0</v>
      </c>
      <c r="H31" s="94">
        <f t="shared" si="2"/>
        <v>344</v>
      </c>
      <c r="I31" s="118"/>
      <c r="J31" s="118"/>
      <c r="K31" s="118"/>
      <c r="L31" s="118"/>
      <c r="M31" s="119"/>
    </row>
    <row r="32" spans="1:13" x14ac:dyDescent="0.25">
      <c r="A32" s="602" t="s">
        <v>114</v>
      </c>
      <c r="B32" s="94">
        <v>330</v>
      </c>
      <c r="C32" s="94"/>
      <c r="D32" s="94">
        <f t="shared" si="4"/>
        <v>271</v>
      </c>
      <c r="E32" s="94">
        <v>0</v>
      </c>
      <c r="F32" s="94">
        <v>271</v>
      </c>
      <c r="G32" s="94">
        <v>0</v>
      </c>
      <c r="H32" s="94">
        <f t="shared" si="2"/>
        <v>271</v>
      </c>
      <c r="I32" s="94">
        <v>61</v>
      </c>
      <c r="J32" s="94">
        <v>0</v>
      </c>
      <c r="K32" s="94">
        <v>16</v>
      </c>
      <c r="L32" s="94">
        <v>3</v>
      </c>
      <c r="M32" s="95">
        <v>59</v>
      </c>
    </row>
    <row r="33" spans="1:13" x14ac:dyDescent="0.25">
      <c r="A33" s="609" t="s">
        <v>115</v>
      </c>
      <c r="B33" s="97">
        <v>312</v>
      </c>
      <c r="C33" s="97"/>
      <c r="D33" s="97">
        <f t="shared" si="4"/>
        <v>279</v>
      </c>
      <c r="E33" s="97">
        <v>50</v>
      </c>
      <c r="F33" s="97">
        <v>229</v>
      </c>
      <c r="G33" s="97">
        <v>0</v>
      </c>
      <c r="H33" s="98">
        <f t="shared" si="2"/>
        <v>279</v>
      </c>
      <c r="I33" s="97">
        <v>16</v>
      </c>
      <c r="J33" s="97">
        <v>84</v>
      </c>
      <c r="K33" s="97">
        <v>65</v>
      </c>
      <c r="L33" s="97">
        <v>6</v>
      </c>
      <c r="M33" s="98">
        <v>45</v>
      </c>
    </row>
    <row r="34" spans="1:13" x14ac:dyDescent="0.25">
      <c r="A34" s="585" t="s">
        <v>116</v>
      </c>
      <c r="B34" s="584">
        <f t="shared" ref="B34:M34" si="5">SUM(B35:B44)</f>
        <v>4832</v>
      </c>
      <c r="C34" s="584">
        <f>SUM(C35:C44)</f>
        <v>0</v>
      </c>
      <c r="D34" s="584">
        <f>SUM(D35:D44)</f>
        <v>4331</v>
      </c>
      <c r="E34" s="584">
        <f t="shared" si="5"/>
        <v>674</v>
      </c>
      <c r="F34" s="584">
        <f t="shared" si="5"/>
        <v>3657</v>
      </c>
      <c r="G34" s="584">
        <f t="shared" si="5"/>
        <v>5</v>
      </c>
      <c r="H34" s="585">
        <f t="shared" si="5"/>
        <v>4326</v>
      </c>
      <c r="I34" s="584">
        <f t="shared" si="5"/>
        <v>468</v>
      </c>
      <c r="J34" s="584">
        <f t="shared" si="5"/>
        <v>432</v>
      </c>
      <c r="K34" s="584">
        <f t="shared" si="5"/>
        <v>464</v>
      </c>
      <c r="L34" s="584">
        <f t="shared" si="5"/>
        <v>50</v>
      </c>
      <c r="M34" s="585">
        <f t="shared" si="5"/>
        <v>422</v>
      </c>
    </row>
    <row r="35" spans="1:13" x14ac:dyDescent="0.25">
      <c r="A35" s="602" t="s">
        <v>117</v>
      </c>
      <c r="B35" s="94">
        <v>275</v>
      </c>
      <c r="C35" s="94"/>
      <c r="D35" s="94">
        <f t="shared" ref="D35:D44" si="6">SUM(E35:F35)</f>
        <v>256</v>
      </c>
      <c r="E35" s="94">
        <v>0</v>
      </c>
      <c r="F35" s="94">
        <v>256</v>
      </c>
      <c r="G35" s="94">
        <v>0</v>
      </c>
      <c r="H35" s="94">
        <f t="shared" si="2"/>
        <v>256</v>
      </c>
      <c r="I35" s="94">
        <v>39</v>
      </c>
      <c r="J35" s="94">
        <v>0</v>
      </c>
      <c r="K35" s="94">
        <v>11</v>
      </c>
      <c r="L35" s="94">
        <v>3</v>
      </c>
      <c r="M35" s="95">
        <v>26</v>
      </c>
    </row>
    <row r="36" spans="1:13" x14ac:dyDescent="0.25">
      <c r="A36" s="604" t="s">
        <v>118</v>
      </c>
      <c r="B36" s="94">
        <v>1048</v>
      </c>
      <c r="C36" s="94"/>
      <c r="D36" s="94">
        <f t="shared" si="6"/>
        <v>908</v>
      </c>
      <c r="E36" s="94">
        <v>341</v>
      </c>
      <c r="F36" s="94">
        <v>567</v>
      </c>
      <c r="G36" s="94">
        <v>0</v>
      </c>
      <c r="H36" s="94">
        <f t="shared" si="2"/>
        <v>908</v>
      </c>
      <c r="I36" s="94">
        <v>70</v>
      </c>
      <c r="J36" s="94">
        <v>177</v>
      </c>
      <c r="K36" s="94">
        <v>149</v>
      </c>
      <c r="L36" s="94">
        <v>15</v>
      </c>
      <c r="M36" s="95">
        <v>123</v>
      </c>
    </row>
    <row r="37" spans="1:13" x14ac:dyDescent="0.25">
      <c r="A37" s="603" t="s">
        <v>119</v>
      </c>
      <c r="B37" s="94">
        <v>270</v>
      </c>
      <c r="C37" s="94"/>
      <c r="D37" s="94">
        <f t="shared" si="6"/>
        <v>256</v>
      </c>
      <c r="E37" s="94">
        <v>75</v>
      </c>
      <c r="F37" s="94">
        <v>181</v>
      </c>
      <c r="G37" s="94">
        <v>1</v>
      </c>
      <c r="H37" s="94">
        <f t="shared" si="2"/>
        <v>255</v>
      </c>
      <c r="I37" s="94">
        <v>25</v>
      </c>
      <c r="J37" s="94">
        <v>73</v>
      </c>
      <c r="K37" s="94">
        <v>28</v>
      </c>
      <c r="L37" s="94">
        <v>2</v>
      </c>
      <c r="M37" s="95">
        <v>48</v>
      </c>
    </row>
    <row r="38" spans="1:13" x14ac:dyDescent="0.25">
      <c r="A38" s="605" t="s">
        <v>676</v>
      </c>
      <c r="B38" s="94">
        <v>125</v>
      </c>
      <c r="C38" s="94"/>
      <c r="D38" s="94">
        <f t="shared" si="6"/>
        <v>110</v>
      </c>
      <c r="E38" s="94">
        <v>0</v>
      </c>
      <c r="F38" s="94">
        <v>110</v>
      </c>
      <c r="G38" s="94">
        <v>0</v>
      </c>
      <c r="H38" s="94">
        <f>+D38-G38</f>
        <v>110</v>
      </c>
      <c r="I38" s="116"/>
      <c r="J38" s="116"/>
      <c r="K38" s="116"/>
      <c r="L38" s="116"/>
      <c r="M38" s="117"/>
    </row>
    <row r="39" spans="1:13" x14ac:dyDescent="0.25">
      <c r="A39" s="603" t="s">
        <v>120</v>
      </c>
      <c r="B39" s="94">
        <v>706</v>
      </c>
      <c r="C39" s="94"/>
      <c r="D39" s="94">
        <f t="shared" si="6"/>
        <v>637</v>
      </c>
      <c r="E39" s="94">
        <v>66</v>
      </c>
      <c r="F39" s="94">
        <v>571</v>
      </c>
      <c r="G39" s="94">
        <v>1</v>
      </c>
      <c r="H39" s="94">
        <f t="shared" si="2"/>
        <v>636</v>
      </c>
      <c r="I39" s="94">
        <v>42</v>
      </c>
      <c r="J39" s="94">
        <v>36</v>
      </c>
      <c r="K39" s="94">
        <v>51</v>
      </c>
      <c r="L39" s="94">
        <v>10</v>
      </c>
      <c r="M39" s="95">
        <v>39</v>
      </c>
    </row>
    <row r="40" spans="1:13" x14ac:dyDescent="0.25">
      <c r="A40" s="603" t="s">
        <v>121</v>
      </c>
      <c r="B40" s="94">
        <v>630</v>
      </c>
      <c r="C40" s="94"/>
      <c r="D40" s="94">
        <f t="shared" si="6"/>
        <v>544</v>
      </c>
      <c r="E40" s="94">
        <v>15</v>
      </c>
      <c r="F40" s="94">
        <v>529</v>
      </c>
      <c r="G40" s="94">
        <v>1</v>
      </c>
      <c r="H40" s="94">
        <f t="shared" si="2"/>
        <v>543</v>
      </c>
      <c r="I40" s="94">
        <v>85</v>
      </c>
      <c r="J40" s="94">
        <v>18</v>
      </c>
      <c r="K40" s="94">
        <v>21</v>
      </c>
      <c r="L40" s="94">
        <v>8</v>
      </c>
      <c r="M40" s="95">
        <v>43</v>
      </c>
    </row>
    <row r="41" spans="1:13" x14ac:dyDescent="0.25">
      <c r="A41" s="603" t="s">
        <v>508</v>
      </c>
      <c r="B41" s="94">
        <v>627</v>
      </c>
      <c r="C41" s="94"/>
      <c r="D41" s="94">
        <f t="shared" si="6"/>
        <v>594</v>
      </c>
      <c r="E41" s="94">
        <v>86</v>
      </c>
      <c r="F41" s="94">
        <v>508</v>
      </c>
      <c r="G41" s="94">
        <v>1</v>
      </c>
      <c r="H41" s="94">
        <f t="shared" si="2"/>
        <v>593</v>
      </c>
      <c r="I41" s="94">
        <v>82</v>
      </c>
      <c r="J41" s="94">
        <v>58</v>
      </c>
      <c r="K41" s="94">
        <v>107</v>
      </c>
      <c r="L41" s="94">
        <v>2</v>
      </c>
      <c r="M41" s="95">
        <v>45</v>
      </c>
    </row>
    <row r="42" spans="1:13" x14ac:dyDescent="0.25">
      <c r="A42" s="603" t="s">
        <v>122</v>
      </c>
      <c r="B42" s="94">
        <v>507</v>
      </c>
      <c r="C42" s="94"/>
      <c r="D42" s="94">
        <f t="shared" si="6"/>
        <v>467</v>
      </c>
      <c r="E42" s="94">
        <v>0</v>
      </c>
      <c r="F42" s="94">
        <v>467</v>
      </c>
      <c r="G42" s="94">
        <v>1</v>
      </c>
      <c r="H42" s="94">
        <f t="shared" si="2"/>
        <v>466</v>
      </c>
      <c r="I42" s="94">
        <v>48</v>
      </c>
      <c r="J42" s="94">
        <v>0</v>
      </c>
      <c r="K42" s="94">
        <v>19</v>
      </c>
      <c r="L42" s="94">
        <v>8</v>
      </c>
      <c r="M42" s="95">
        <v>22</v>
      </c>
    </row>
    <row r="43" spans="1:13" x14ac:dyDescent="0.25">
      <c r="A43" s="603" t="s">
        <v>123</v>
      </c>
      <c r="B43" s="94">
        <v>285</v>
      </c>
      <c r="C43" s="94"/>
      <c r="D43" s="94">
        <f t="shared" si="6"/>
        <v>246</v>
      </c>
      <c r="E43" s="94">
        <v>91</v>
      </c>
      <c r="F43" s="94">
        <v>155</v>
      </c>
      <c r="G43" s="94">
        <v>0</v>
      </c>
      <c r="H43" s="94">
        <f t="shared" si="2"/>
        <v>246</v>
      </c>
      <c r="I43" s="94">
        <v>77</v>
      </c>
      <c r="J43" s="94">
        <v>70</v>
      </c>
      <c r="K43" s="94">
        <v>78</v>
      </c>
      <c r="L43" s="94">
        <v>2</v>
      </c>
      <c r="M43" s="95">
        <v>76</v>
      </c>
    </row>
    <row r="44" spans="1:13" x14ac:dyDescent="0.25">
      <c r="A44" s="614" t="s">
        <v>442</v>
      </c>
      <c r="B44" s="97">
        <v>359</v>
      </c>
      <c r="C44" s="97"/>
      <c r="D44" s="97">
        <f t="shared" si="6"/>
        <v>313</v>
      </c>
      <c r="E44" s="97">
        <v>0</v>
      </c>
      <c r="F44" s="97">
        <v>313</v>
      </c>
      <c r="G44" s="97">
        <v>0</v>
      </c>
      <c r="H44" s="98">
        <f t="shared" si="2"/>
        <v>313</v>
      </c>
      <c r="I44" s="123"/>
      <c r="J44" s="123"/>
      <c r="K44" s="123"/>
      <c r="L44" s="123"/>
      <c r="M44" s="124"/>
    </row>
    <row r="45" spans="1:13" x14ac:dyDescent="0.25">
      <c r="A45" s="860" t="s">
        <v>124</v>
      </c>
      <c r="B45" s="584">
        <f t="shared" ref="B45:M45" si="7">SUM(B46:B56)</f>
        <v>5221</v>
      </c>
      <c r="C45" s="584">
        <f>SUM(C46:C56)</f>
        <v>388</v>
      </c>
      <c r="D45" s="584">
        <f>SUM(D46:D56)</f>
        <v>4267</v>
      </c>
      <c r="E45" s="584">
        <f t="shared" si="7"/>
        <v>703</v>
      </c>
      <c r="F45" s="584">
        <f t="shared" si="7"/>
        <v>3564</v>
      </c>
      <c r="G45" s="584">
        <f t="shared" si="7"/>
        <v>0</v>
      </c>
      <c r="H45" s="585">
        <f>SUM(H46:H56)</f>
        <v>4267</v>
      </c>
      <c r="I45" s="584">
        <f t="shared" si="7"/>
        <v>581</v>
      </c>
      <c r="J45" s="584">
        <f t="shared" si="7"/>
        <v>484</v>
      </c>
      <c r="K45" s="584">
        <f t="shared" si="7"/>
        <v>632</v>
      </c>
      <c r="L45" s="584">
        <f t="shared" si="7"/>
        <v>65</v>
      </c>
      <c r="M45" s="585">
        <f t="shared" si="7"/>
        <v>395</v>
      </c>
    </row>
    <row r="46" spans="1:13" x14ac:dyDescent="0.25">
      <c r="A46" s="602" t="s">
        <v>125</v>
      </c>
      <c r="B46" s="94">
        <v>1091</v>
      </c>
      <c r="C46" s="94">
        <v>388</v>
      </c>
      <c r="D46" s="94">
        <f t="shared" ref="D46:D56" si="8">SUM(E46:F46)</f>
        <v>664</v>
      </c>
      <c r="E46" s="94">
        <v>233</v>
      </c>
      <c r="F46" s="94">
        <v>431</v>
      </c>
      <c r="G46" s="94">
        <v>0</v>
      </c>
      <c r="H46" s="94">
        <f t="shared" si="2"/>
        <v>664</v>
      </c>
      <c r="I46" s="94">
        <v>75</v>
      </c>
      <c r="J46" s="94">
        <v>199</v>
      </c>
      <c r="K46" s="94">
        <v>229</v>
      </c>
      <c r="L46" s="94">
        <v>16</v>
      </c>
      <c r="M46" s="95">
        <v>60</v>
      </c>
    </row>
    <row r="47" spans="1:13" x14ac:dyDescent="0.25">
      <c r="A47" s="603" t="s">
        <v>126</v>
      </c>
      <c r="B47" s="94">
        <v>699</v>
      </c>
      <c r="C47" s="94"/>
      <c r="D47" s="94">
        <f t="shared" si="8"/>
        <v>664</v>
      </c>
      <c r="E47" s="94">
        <v>189</v>
      </c>
      <c r="F47" s="94">
        <v>475</v>
      </c>
      <c r="G47" s="94">
        <v>0</v>
      </c>
      <c r="H47" s="94">
        <f t="shared" si="2"/>
        <v>664</v>
      </c>
      <c r="I47" s="94">
        <v>74</v>
      </c>
      <c r="J47" s="94">
        <v>107</v>
      </c>
      <c r="K47" s="94">
        <v>104</v>
      </c>
      <c r="L47" s="94">
        <v>8</v>
      </c>
      <c r="M47" s="95">
        <v>57</v>
      </c>
    </row>
    <row r="48" spans="1:13" x14ac:dyDescent="0.25">
      <c r="A48" s="605" t="s">
        <v>127</v>
      </c>
      <c r="B48" s="94">
        <v>71</v>
      </c>
      <c r="C48" s="94"/>
      <c r="D48" s="94">
        <f t="shared" si="8"/>
        <v>71</v>
      </c>
      <c r="E48" s="94">
        <v>0</v>
      </c>
      <c r="F48" s="94">
        <v>71</v>
      </c>
      <c r="G48" s="94">
        <v>0</v>
      </c>
      <c r="H48" s="94">
        <f t="shared" si="2"/>
        <v>71</v>
      </c>
      <c r="I48" s="116"/>
      <c r="J48" s="116"/>
      <c r="K48" s="116"/>
      <c r="L48" s="116"/>
      <c r="M48" s="117"/>
    </row>
    <row r="49" spans="1:13" x14ac:dyDescent="0.25">
      <c r="A49" s="605" t="s">
        <v>128</v>
      </c>
      <c r="B49" s="94">
        <v>30</v>
      </c>
      <c r="C49" s="94"/>
      <c r="D49" s="94">
        <f t="shared" si="8"/>
        <v>0</v>
      </c>
      <c r="E49" s="94">
        <v>0</v>
      </c>
      <c r="F49" s="94">
        <v>0</v>
      </c>
      <c r="G49" s="94">
        <v>0</v>
      </c>
      <c r="H49" s="94">
        <f t="shared" si="2"/>
        <v>0</v>
      </c>
      <c r="I49" s="116"/>
      <c r="J49" s="116"/>
      <c r="K49" s="116"/>
      <c r="L49" s="116"/>
      <c r="M49" s="117"/>
    </row>
    <row r="50" spans="1:13" x14ac:dyDescent="0.25">
      <c r="A50" s="603" t="s">
        <v>129</v>
      </c>
      <c r="B50" s="94">
        <v>879</v>
      </c>
      <c r="C50" s="94"/>
      <c r="D50" s="94">
        <f t="shared" si="8"/>
        <v>830</v>
      </c>
      <c r="E50" s="94">
        <v>0</v>
      </c>
      <c r="F50" s="94">
        <v>830</v>
      </c>
      <c r="G50" s="94">
        <v>0</v>
      </c>
      <c r="H50" s="94">
        <f t="shared" si="2"/>
        <v>830</v>
      </c>
      <c r="I50" s="94">
        <v>198</v>
      </c>
      <c r="J50" s="94">
        <v>0</v>
      </c>
      <c r="K50" s="94">
        <v>45</v>
      </c>
      <c r="L50" s="94">
        <v>7</v>
      </c>
      <c r="M50" s="95">
        <v>100</v>
      </c>
    </row>
    <row r="51" spans="1:13" x14ac:dyDescent="0.25">
      <c r="A51" s="603" t="s">
        <v>130</v>
      </c>
      <c r="B51" s="94">
        <v>713</v>
      </c>
      <c r="C51" s="94"/>
      <c r="D51" s="94">
        <f t="shared" si="8"/>
        <v>665</v>
      </c>
      <c r="E51" s="94">
        <v>70</v>
      </c>
      <c r="F51" s="94">
        <v>595</v>
      </c>
      <c r="G51" s="94">
        <v>0</v>
      </c>
      <c r="H51" s="94">
        <f t="shared" si="2"/>
        <v>665</v>
      </c>
      <c r="I51" s="94">
        <v>69</v>
      </c>
      <c r="J51" s="94">
        <v>75</v>
      </c>
      <c r="K51" s="94">
        <v>92</v>
      </c>
      <c r="L51" s="94">
        <v>17</v>
      </c>
      <c r="M51" s="95">
        <v>50</v>
      </c>
    </row>
    <row r="52" spans="1:13" x14ac:dyDescent="0.25">
      <c r="A52" s="603" t="s">
        <v>351</v>
      </c>
      <c r="B52" s="94">
        <v>554</v>
      </c>
      <c r="C52" s="94"/>
      <c r="D52" s="94">
        <f t="shared" si="8"/>
        <v>387</v>
      </c>
      <c r="E52" s="94">
        <v>0</v>
      </c>
      <c r="F52" s="94">
        <v>387</v>
      </c>
      <c r="G52" s="94">
        <v>0</v>
      </c>
      <c r="H52" s="94">
        <f t="shared" si="2"/>
        <v>387</v>
      </c>
      <c r="I52" s="94">
        <v>78</v>
      </c>
      <c r="J52" s="94">
        <v>41</v>
      </c>
      <c r="K52" s="94">
        <v>62</v>
      </c>
      <c r="L52" s="94">
        <v>11</v>
      </c>
      <c r="M52" s="95">
        <v>75</v>
      </c>
    </row>
    <row r="53" spans="1:13" x14ac:dyDescent="0.25">
      <c r="A53" s="607" t="s">
        <v>983</v>
      </c>
      <c r="B53" s="94">
        <v>177</v>
      </c>
      <c r="C53" s="94"/>
      <c r="D53" s="94">
        <f t="shared" si="8"/>
        <v>204</v>
      </c>
      <c r="E53" s="94">
        <v>47</v>
      </c>
      <c r="F53" s="94">
        <v>157</v>
      </c>
      <c r="G53" s="94">
        <v>0</v>
      </c>
      <c r="H53" s="94">
        <f t="shared" si="2"/>
        <v>204</v>
      </c>
      <c r="I53" s="118"/>
      <c r="J53" s="118"/>
      <c r="K53" s="118"/>
      <c r="L53" s="118"/>
      <c r="M53" s="119"/>
    </row>
    <row r="54" spans="1:13" x14ac:dyDescent="0.25">
      <c r="A54" s="605" t="s">
        <v>71</v>
      </c>
      <c r="B54" s="94">
        <v>123</v>
      </c>
      <c r="C54" s="85"/>
      <c r="D54" s="94">
        <f t="shared" si="8"/>
        <v>86</v>
      </c>
      <c r="E54" s="94">
        <v>49</v>
      </c>
      <c r="F54" s="94">
        <v>37</v>
      </c>
      <c r="G54" s="94">
        <v>0</v>
      </c>
      <c r="H54" s="94">
        <f t="shared" si="2"/>
        <v>86</v>
      </c>
      <c r="I54" s="116"/>
      <c r="J54" s="116"/>
      <c r="K54" s="116"/>
      <c r="L54" s="116"/>
      <c r="M54" s="117"/>
    </row>
    <row r="55" spans="1:13" x14ac:dyDescent="0.25">
      <c r="A55" s="603" t="s">
        <v>132</v>
      </c>
      <c r="B55" s="94">
        <v>758</v>
      </c>
      <c r="C55" s="94"/>
      <c r="D55" s="94">
        <f t="shared" si="8"/>
        <v>696</v>
      </c>
      <c r="E55" s="94">
        <v>115</v>
      </c>
      <c r="F55" s="94">
        <v>581</v>
      </c>
      <c r="G55" s="94">
        <v>0</v>
      </c>
      <c r="H55" s="94">
        <f t="shared" si="2"/>
        <v>696</v>
      </c>
      <c r="I55" s="94">
        <v>87</v>
      </c>
      <c r="J55" s="94">
        <v>62</v>
      </c>
      <c r="K55" s="94">
        <v>100</v>
      </c>
      <c r="L55" s="94">
        <v>6</v>
      </c>
      <c r="M55" s="95">
        <v>53</v>
      </c>
    </row>
    <row r="56" spans="1:13" x14ac:dyDescent="0.25">
      <c r="A56" s="615" t="s">
        <v>133</v>
      </c>
      <c r="B56" s="97">
        <v>126</v>
      </c>
      <c r="C56" s="97"/>
      <c r="D56" s="97">
        <f t="shared" si="8"/>
        <v>0</v>
      </c>
      <c r="E56" s="97">
        <v>0</v>
      </c>
      <c r="F56" s="97">
        <v>0</v>
      </c>
      <c r="G56" s="97">
        <v>0</v>
      </c>
      <c r="H56" s="98">
        <f t="shared" si="2"/>
        <v>0</v>
      </c>
      <c r="I56" s="123"/>
      <c r="J56" s="123"/>
      <c r="K56" s="123"/>
      <c r="L56" s="123"/>
      <c r="M56" s="124"/>
    </row>
    <row r="57" spans="1:13" x14ac:dyDescent="0.25">
      <c r="A57" s="585" t="s">
        <v>134</v>
      </c>
      <c r="B57" s="584">
        <f t="shared" ref="B57:M57" si="9">SUM(B58:B67)</f>
        <v>4662</v>
      </c>
      <c r="C57" s="584">
        <f t="shared" si="9"/>
        <v>0</v>
      </c>
      <c r="D57" s="584">
        <f>SUM(D58:D67)</f>
        <v>4035</v>
      </c>
      <c r="E57" s="584">
        <f t="shared" si="9"/>
        <v>163</v>
      </c>
      <c r="F57" s="584">
        <f t="shared" si="9"/>
        <v>3872</v>
      </c>
      <c r="G57" s="584">
        <f t="shared" si="9"/>
        <v>3</v>
      </c>
      <c r="H57" s="585">
        <f t="shared" si="9"/>
        <v>4032</v>
      </c>
      <c r="I57" s="584">
        <f t="shared" si="9"/>
        <v>469</v>
      </c>
      <c r="J57" s="584">
        <f t="shared" si="9"/>
        <v>223</v>
      </c>
      <c r="K57" s="584">
        <f t="shared" si="9"/>
        <v>375</v>
      </c>
      <c r="L57" s="584">
        <f t="shared" si="9"/>
        <v>107</v>
      </c>
      <c r="M57" s="585">
        <f t="shared" si="9"/>
        <v>333</v>
      </c>
    </row>
    <row r="58" spans="1:13" x14ac:dyDescent="0.25">
      <c r="A58" s="602" t="s">
        <v>135</v>
      </c>
      <c r="B58" s="94">
        <v>189</v>
      </c>
      <c r="C58" s="94"/>
      <c r="D58" s="94">
        <f t="shared" ref="D58:D67" si="10">SUM(E58:F58)</f>
        <v>152</v>
      </c>
      <c r="E58" s="94">
        <v>24</v>
      </c>
      <c r="F58" s="94">
        <v>128</v>
      </c>
      <c r="G58" s="94">
        <v>0</v>
      </c>
      <c r="H58" s="94">
        <f t="shared" si="2"/>
        <v>152</v>
      </c>
      <c r="I58" s="94">
        <v>83</v>
      </c>
      <c r="J58" s="94">
        <v>40</v>
      </c>
      <c r="K58" s="94">
        <v>51</v>
      </c>
      <c r="L58" s="94">
        <v>8</v>
      </c>
      <c r="M58" s="95">
        <v>70</v>
      </c>
    </row>
    <row r="59" spans="1:13" x14ac:dyDescent="0.25">
      <c r="A59" s="605" t="s">
        <v>136</v>
      </c>
      <c r="B59" s="94">
        <v>356</v>
      </c>
      <c r="C59" s="94"/>
      <c r="D59" s="94">
        <f t="shared" si="10"/>
        <v>230</v>
      </c>
      <c r="E59" s="94">
        <v>0</v>
      </c>
      <c r="F59" s="94">
        <v>230</v>
      </c>
      <c r="G59" s="94">
        <v>0</v>
      </c>
      <c r="H59" s="94">
        <f t="shared" si="2"/>
        <v>230</v>
      </c>
      <c r="I59" s="116"/>
      <c r="J59" s="116"/>
      <c r="K59" s="116"/>
      <c r="L59" s="116"/>
      <c r="M59" s="117"/>
    </row>
    <row r="60" spans="1:13" x14ac:dyDescent="0.25">
      <c r="A60" s="608" t="s">
        <v>783</v>
      </c>
      <c r="B60" s="94">
        <v>145</v>
      </c>
      <c r="C60" s="94"/>
      <c r="D60" s="94">
        <f t="shared" si="10"/>
        <v>127</v>
      </c>
      <c r="E60" s="94">
        <v>0</v>
      </c>
      <c r="F60" s="94">
        <v>127</v>
      </c>
      <c r="G60" s="94">
        <v>0</v>
      </c>
      <c r="H60" s="94">
        <f t="shared" si="2"/>
        <v>127</v>
      </c>
      <c r="I60" s="116"/>
      <c r="J60" s="116"/>
      <c r="K60" s="116"/>
      <c r="L60" s="116"/>
      <c r="M60" s="117"/>
    </row>
    <row r="61" spans="1:13" x14ac:dyDescent="0.25">
      <c r="A61" s="603" t="s">
        <v>137</v>
      </c>
      <c r="B61" s="94">
        <v>762</v>
      </c>
      <c r="C61" s="94"/>
      <c r="D61" s="94">
        <f t="shared" si="10"/>
        <v>680</v>
      </c>
      <c r="E61" s="94">
        <v>58</v>
      </c>
      <c r="F61" s="94">
        <v>622</v>
      </c>
      <c r="G61" s="94">
        <v>1</v>
      </c>
      <c r="H61" s="94">
        <f t="shared" si="2"/>
        <v>679</v>
      </c>
      <c r="I61" s="94">
        <v>81</v>
      </c>
      <c r="J61" s="94">
        <v>76</v>
      </c>
      <c r="K61" s="94">
        <v>91</v>
      </c>
      <c r="L61" s="94">
        <v>18</v>
      </c>
      <c r="M61" s="95">
        <v>53</v>
      </c>
    </row>
    <row r="62" spans="1:13" x14ac:dyDescent="0.25">
      <c r="A62" s="605" t="s">
        <v>365</v>
      </c>
      <c r="B62" s="94">
        <v>54</v>
      </c>
      <c r="C62" s="94"/>
      <c r="D62" s="94">
        <f t="shared" si="10"/>
        <v>47</v>
      </c>
      <c r="E62" s="94">
        <v>0</v>
      </c>
      <c r="F62" s="94">
        <v>47</v>
      </c>
      <c r="G62" s="94">
        <v>0</v>
      </c>
      <c r="H62" s="94">
        <f t="shared" si="2"/>
        <v>47</v>
      </c>
      <c r="I62" s="116"/>
      <c r="J62" s="116"/>
      <c r="K62" s="116"/>
      <c r="L62" s="116"/>
      <c r="M62" s="117"/>
    </row>
    <row r="63" spans="1:13" x14ac:dyDescent="0.25">
      <c r="A63" s="604" t="s">
        <v>511</v>
      </c>
      <c r="B63" s="94">
        <v>354</v>
      </c>
      <c r="C63" s="94"/>
      <c r="D63" s="94">
        <f t="shared" si="10"/>
        <v>279</v>
      </c>
      <c r="E63" s="94">
        <v>0</v>
      </c>
      <c r="F63" s="94">
        <v>279</v>
      </c>
      <c r="G63" s="94">
        <v>0</v>
      </c>
      <c r="H63" s="94">
        <f t="shared" si="2"/>
        <v>279</v>
      </c>
      <c r="I63" s="85">
        <v>36</v>
      </c>
      <c r="J63" s="85">
        <v>0</v>
      </c>
      <c r="K63" s="85">
        <v>9</v>
      </c>
      <c r="L63" s="85">
        <v>1</v>
      </c>
      <c r="M63" s="114">
        <v>32</v>
      </c>
    </row>
    <row r="64" spans="1:13" x14ac:dyDescent="0.25">
      <c r="A64" s="608" t="s">
        <v>767</v>
      </c>
      <c r="B64" s="113">
        <v>112</v>
      </c>
      <c r="C64" s="85"/>
      <c r="D64" s="85">
        <f>SUM(E64:F64)</f>
        <v>0</v>
      </c>
      <c r="E64" s="85">
        <v>0</v>
      </c>
      <c r="F64" s="85">
        <v>0</v>
      </c>
      <c r="G64" s="85">
        <v>0</v>
      </c>
      <c r="H64" s="85">
        <f>+D64-G64</f>
        <v>0</v>
      </c>
      <c r="I64" s="118"/>
      <c r="J64" s="118"/>
      <c r="K64" s="118"/>
      <c r="L64" s="118"/>
      <c r="M64" s="119"/>
    </row>
    <row r="65" spans="1:13" x14ac:dyDescent="0.25">
      <c r="A65" s="603" t="s">
        <v>138</v>
      </c>
      <c r="B65" s="94">
        <v>1283</v>
      </c>
      <c r="C65" s="94"/>
      <c r="D65" s="94">
        <f t="shared" si="10"/>
        <v>1165</v>
      </c>
      <c r="E65" s="94">
        <v>59</v>
      </c>
      <c r="F65" s="94">
        <v>1106</v>
      </c>
      <c r="G65" s="94">
        <v>2</v>
      </c>
      <c r="H65" s="94">
        <f t="shared" si="2"/>
        <v>1163</v>
      </c>
      <c r="I65" s="94">
        <v>122</v>
      </c>
      <c r="J65" s="94">
        <v>107</v>
      </c>
      <c r="K65" s="94">
        <v>143</v>
      </c>
      <c r="L65" s="94">
        <v>39</v>
      </c>
      <c r="M65" s="95">
        <v>115</v>
      </c>
    </row>
    <row r="66" spans="1:13" x14ac:dyDescent="0.25">
      <c r="A66" s="607" t="s">
        <v>784</v>
      </c>
      <c r="B66" s="94">
        <v>102</v>
      </c>
      <c r="C66" s="94"/>
      <c r="D66" s="94">
        <f t="shared" si="10"/>
        <v>93</v>
      </c>
      <c r="E66" s="94">
        <v>22</v>
      </c>
      <c r="F66" s="94">
        <v>71</v>
      </c>
      <c r="G66" s="94">
        <v>0</v>
      </c>
      <c r="H66" s="94">
        <f t="shared" si="2"/>
        <v>93</v>
      </c>
      <c r="I66" s="118"/>
      <c r="J66" s="118"/>
      <c r="K66" s="118"/>
      <c r="L66" s="118"/>
      <c r="M66" s="119"/>
    </row>
    <row r="67" spans="1:13" x14ac:dyDescent="0.25">
      <c r="A67" s="609" t="s">
        <v>139</v>
      </c>
      <c r="B67" s="97">
        <v>1305</v>
      </c>
      <c r="C67" s="97"/>
      <c r="D67" s="97">
        <f t="shared" si="10"/>
        <v>1262</v>
      </c>
      <c r="E67" s="97">
        <v>0</v>
      </c>
      <c r="F67" s="97">
        <v>1262</v>
      </c>
      <c r="G67" s="97">
        <v>0</v>
      </c>
      <c r="H67" s="97">
        <f t="shared" si="2"/>
        <v>1262</v>
      </c>
      <c r="I67" s="97">
        <v>147</v>
      </c>
      <c r="J67" s="97">
        <v>0</v>
      </c>
      <c r="K67" s="97">
        <v>81</v>
      </c>
      <c r="L67" s="97">
        <v>41</v>
      </c>
      <c r="M67" s="98">
        <v>63</v>
      </c>
    </row>
    <row r="68" spans="1:13" x14ac:dyDescent="0.25">
      <c r="A68" s="63" t="s">
        <v>366</v>
      </c>
      <c r="M68" s="92"/>
    </row>
    <row r="69" spans="1:13" x14ac:dyDescent="0.25">
      <c r="A69" s="121" t="s">
        <v>484</v>
      </c>
    </row>
    <row r="70" spans="1:13" x14ac:dyDescent="0.25">
      <c r="A70" s="63" t="s">
        <v>530</v>
      </c>
    </row>
    <row r="71" spans="1:13" x14ac:dyDescent="0.25">
      <c r="A71" s="63" t="s">
        <v>0</v>
      </c>
    </row>
    <row r="72" spans="1:13" x14ac:dyDescent="0.25">
      <c r="A72" s="103" t="s">
        <v>531</v>
      </c>
    </row>
  </sheetData>
  <mergeCells count="3">
    <mergeCell ref="G4:G7"/>
    <mergeCell ref="E4:F4"/>
    <mergeCell ref="K5:L5"/>
  </mergeCells>
  <printOptions horizontalCentered="1"/>
  <pageMargins left="0.70866141732283472" right="0.47244094488188981" top="0.74803149606299213" bottom="0.74803149606299213" header="0.31496062992125984" footer="0.31496062992125984"/>
  <pageSetup paperSize="9" scale="63" orientation="portrait" r:id="rId1"/>
  <headerFooter>
    <oddHeader>&amp;C&amp;11 4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M69"/>
  <sheetViews>
    <sheetView topLeftCell="A40" zoomScaleNormal="100" workbookViewId="0">
      <selection activeCell="A63" sqref="A60:M63"/>
    </sheetView>
  </sheetViews>
  <sheetFormatPr defaultColWidth="9.125" defaultRowHeight="13.6" x14ac:dyDescent="0.25"/>
  <cols>
    <col min="1" max="1" width="24.625" style="63" customWidth="1"/>
    <col min="2" max="2" width="7.75" style="63" customWidth="1"/>
    <col min="3" max="3" width="10.75" style="63" customWidth="1"/>
    <col min="4" max="4" width="9.75" style="63" customWidth="1"/>
    <col min="5" max="5" width="10.625" style="63" customWidth="1"/>
    <col min="6" max="6" width="9.75" style="63" customWidth="1"/>
    <col min="7" max="7" width="12.625" style="63" customWidth="1"/>
    <col min="8" max="8" width="10" style="63" customWidth="1"/>
    <col min="9" max="9" width="10.625" style="63" customWidth="1"/>
    <col min="10" max="10" width="9.375" style="63" customWidth="1"/>
    <col min="11" max="11" width="8.75" style="63" customWidth="1"/>
    <col min="12" max="12" width="10" style="63" customWidth="1"/>
    <col min="13" max="13" width="9.75" style="63" customWidth="1"/>
    <col min="14" max="16384" width="9.125" style="63"/>
  </cols>
  <sheetData>
    <row r="1" spans="1:13" x14ac:dyDescent="0.25">
      <c r="A1" s="102" t="s">
        <v>971</v>
      </c>
      <c r="B1" s="103"/>
      <c r="C1" s="103"/>
    </row>
    <row r="2" spans="1:13" x14ac:dyDescent="0.25">
      <c r="A2" s="104" t="s">
        <v>972</v>
      </c>
      <c r="B2" s="103"/>
      <c r="C2" s="103"/>
    </row>
    <row r="3" spans="1:13" x14ac:dyDescent="0.25">
      <c r="A3" s="104"/>
      <c r="I3" s="84"/>
      <c r="J3" s="84"/>
      <c r="K3" s="84"/>
      <c r="L3" s="84"/>
      <c r="M3" s="84"/>
    </row>
    <row r="4" spans="1:13" x14ac:dyDescent="0.25">
      <c r="A4" s="586" t="s">
        <v>47</v>
      </c>
      <c r="B4" s="587" t="s">
        <v>48</v>
      </c>
      <c r="C4" s="587" t="s">
        <v>474</v>
      </c>
      <c r="D4" s="587" t="s">
        <v>49</v>
      </c>
      <c r="E4" s="903" t="s">
        <v>633</v>
      </c>
      <c r="F4" s="904"/>
      <c r="G4" s="900" t="s">
        <v>528</v>
      </c>
      <c r="H4" s="587" t="s">
        <v>50</v>
      </c>
      <c r="I4" s="588" t="s">
        <v>308</v>
      </c>
      <c r="J4" s="562"/>
      <c r="K4" s="562"/>
      <c r="L4" s="562"/>
      <c r="M4" s="563"/>
    </row>
    <row r="5" spans="1:13" x14ac:dyDescent="0.25">
      <c r="A5" s="589"/>
      <c r="B5" s="590" t="s">
        <v>52</v>
      </c>
      <c r="C5" s="591" t="s">
        <v>475</v>
      </c>
      <c r="D5" s="590" t="s">
        <v>53</v>
      </c>
      <c r="E5" s="592"/>
      <c r="F5" s="592"/>
      <c r="G5" s="901"/>
      <c r="H5" s="590" t="s">
        <v>53</v>
      </c>
      <c r="I5" s="593" t="s">
        <v>54</v>
      </c>
      <c r="J5" s="593" t="s">
        <v>55</v>
      </c>
      <c r="K5" s="905" t="s">
        <v>309</v>
      </c>
      <c r="L5" s="906"/>
      <c r="M5" s="596" t="s">
        <v>56</v>
      </c>
    </row>
    <row r="6" spans="1:13" x14ac:dyDescent="0.25">
      <c r="A6" s="589"/>
      <c r="B6" s="592"/>
      <c r="C6" s="597" t="s">
        <v>2</v>
      </c>
      <c r="D6" s="590" t="s">
        <v>57</v>
      </c>
      <c r="E6" s="590" t="s">
        <v>58</v>
      </c>
      <c r="F6" s="590" t="s">
        <v>25</v>
      </c>
      <c r="G6" s="901"/>
      <c r="H6" s="590" t="s">
        <v>59</v>
      </c>
      <c r="I6" s="593" t="s">
        <v>60</v>
      </c>
      <c r="J6" s="593"/>
      <c r="K6" s="582" t="s">
        <v>31</v>
      </c>
      <c r="L6" s="598" t="s">
        <v>310</v>
      </c>
      <c r="M6" s="596" t="s">
        <v>61</v>
      </c>
    </row>
    <row r="7" spans="1:13" x14ac:dyDescent="0.25">
      <c r="A7" s="589"/>
      <c r="B7" s="592"/>
      <c r="C7" s="599" t="s">
        <v>485</v>
      </c>
      <c r="D7" s="590" t="s">
        <v>62</v>
      </c>
      <c r="E7" s="590" t="s">
        <v>30</v>
      </c>
      <c r="F7" s="590" t="s">
        <v>26</v>
      </c>
      <c r="G7" s="902"/>
      <c r="H7" s="590" t="s">
        <v>529</v>
      </c>
      <c r="I7" s="577" t="s">
        <v>63</v>
      </c>
      <c r="J7" s="577"/>
      <c r="K7" s="577"/>
      <c r="L7" s="600" t="s">
        <v>311</v>
      </c>
      <c r="M7" s="583" t="s">
        <v>64</v>
      </c>
    </row>
    <row r="8" spans="1:13" x14ac:dyDescent="0.25">
      <c r="A8" s="572">
        <v>1</v>
      </c>
      <c r="B8" s="601">
        <v>2</v>
      </c>
      <c r="C8" s="577">
        <v>3</v>
      </c>
      <c r="D8" s="601">
        <v>4</v>
      </c>
      <c r="E8" s="601">
        <v>5</v>
      </c>
      <c r="F8" s="601">
        <v>6</v>
      </c>
      <c r="G8" s="601">
        <v>7</v>
      </c>
      <c r="H8" s="601">
        <v>8</v>
      </c>
      <c r="I8" s="577">
        <v>9</v>
      </c>
      <c r="J8" s="577">
        <v>10</v>
      </c>
      <c r="K8" s="577">
        <v>11</v>
      </c>
      <c r="L8" s="577">
        <v>12</v>
      </c>
      <c r="M8" s="583">
        <v>13</v>
      </c>
    </row>
    <row r="9" spans="1:13" x14ac:dyDescent="0.25">
      <c r="A9" s="585" t="s">
        <v>140</v>
      </c>
      <c r="B9" s="584">
        <f>SUM(B10:B22)</f>
        <v>5113</v>
      </c>
      <c r="C9" s="584">
        <f>SUM(C10:C22)</f>
        <v>377</v>
      </c>
      <c r="D9" s="584">
        <f>SUM(D10:D22)</f>
        <v>4191</v>
      </c>
      <c r="E9" s="584">
        <f>SUM(E10:E21)</f>
        <v>93</v>
      </c>
      <c r="F9" s="584">
        <f>SUM(F10:F22)</f>
        <v>4098</v>
      </c>
      <c r="G9" s="584">
        <f>SUM(G10:G21)</f>
        <v>5</v>
      </c>
      <c r="H9" s="610">
        <f>SUM(H10:H22)</f>
        <v>4186</v>
      </c>
      <c r="I9" s="584">
        <f>SUM(I10:I21)</f>
        <v>493</v>
      </c>
      <c r="J9" s="584">
        <f>SUM(J10:J21)</f>
        <v>152</v>
      </c>
      <c r="K9" s="584">
        <f>SUM(K10:K21)</f>
        <v>264</v>
      </c>
      <c r="L9" s="584">
        <f>SUM(L10:L21)</f>
        <v>68</v>
      </c>
      <c r="M9" s="585">
        <f>SUM(M10:M21)</f>
        <v>376</v>
      </c>
    </row>
    <row r="10" spans="1:13" x14ac:dyDescent="0.25">
      <c r="A10" s="602" t="s">
        <v>141</v>
      </c>
      <c r="B10" s="94">
        <v>345</v>
      </c>
      <c r="C10" s="94"/>
      <c r="D10" s="94">
        <f t="shared" ref="D10:D22" si="0">SUM(E10:F10)</f>
        <v>319</v>
      </c>
      <c r="E10" s="94">
        <v>39</v>
      </c>
      <c r="F10" s="94">
        <v>280</v>
      </c>
      <c r="G10" s="94">
        <v>0</v>
      </c>
      <c r="H10" s="94">
        <f t="shared" ref="H10:H63" si="1">+D10-G10</f>
        <v>319</v>
      </c>
      <c r="I10" s="94">
        <v>79</v>
      </c>
      <c r="J10" s="94">
        <v>36</v>
      </c>
      <c r="K10" s="94">
        <v>52</v>
      </c>
      <c r="L10" s="94">
        <v>7</v>
      </c>
      <c r="M10" s="95">
        <v>58</v>
      </c>
    </row>
    <row r="11" spans="1:13" x14ac:dyDescent="0.25">
      <c r="A11" s="608" t="s">
        <v>672</v>
      </c>
      <c r="B11" s="94">
        <v>155</v>
      </c>
      <c r="C11" s="94"/>
      <c r="D11" s="94">
        <f>SUM(E11:F11)</f>
        <v>151</v>
      </c>
      <c r="E11" s="94">
        <v>0</v>
      </c>
      <c r="F11" s="94">
        <v>151</v>
      </c>
      <c r="G11" s="94">
        <v>0</v>
      </c>
      <c r="H11" s="94">
        <f t="shared" si="1"/>
        <v>151</v>
      </c>
      <c r="I11" s="116"/>
      <c r="J11" s="116"/>
      <c r="K11" s="116"/>
      <c r="L11" s="116"/>
      <c r="M11" s="117"/>
    </row>
    <row r="12" spans="1:13" x14ac:dyDescent="0.25">
      <c r="A12" s="608" t="s">
        <v>762</v>
      </c>
      <c r="B12" s="94">
        <v>148</v>
      </c>
      <c r="C12" s="94"/>
      <c r="D12" s="94">
        <f>SUM(E12:F12)</f>
        <v>0</v>
      </c>
      <c r="E12" s="94">
        <v>0</v>
      </c>
      <c r="F12" s="94">
        <v>0</v>
      </c>
      <c r="G12" s="94">
        <v>0</v>
      </c>
      <c r="H12" s="94">
        <f t="shared" si="1"/>
        <v>0</v>
      </c>
      <c r="I12" s="116"/>
      <c r="J12" s="116"/>
      <c r="K12" s="116"/>
      <c r="L12" s="116"/>
      <c r="M12" s="117"/>
    </row>
    <row r="13" spans="1:13" x14ac:dyDescent="0.25">
      <c r="A13" s="602" t="s">
        <v>142</v>
      </c>
      <c r="B13" s="94">
        <v>358</v>
      </c>
      <c r="C13" s="94"/>
      <c r="D13" s="94">
        <f t="shared" si="0"/>
        <v>344</v>
      </c>
      <c r="E13" s="94">
        <v>11</v>
      </c>
      <c r="F13" s="94">
        <v>333</v>
      </c>
      <c r="G13" s="94">
        <v>0</v>
      </c>
      <c r="H13" s="94">
        <f t="shared" si="1"/>
        <v>344</v>
      </c>
      <c r="I13" s="94">
        <v>48</v>
      </c>
      <c r="J13" s="94">
        <v>15</v>
      </c>
      <c r="K13" s="94">
        <v>26</v>
      </c>
      <c r="L13" s="94">
        <v>7</v>
      </c>
      <c r="M13" s="95">
        <v>25</v>
      </c>
    </row>
    <row r="14" spans="1:13" x14ac:dyDescent="0.25">
      <c r="A14" s="608" t="s">
        <v>692</v>
      </c>
      <c r="B14" s="94">
        <v>96</v>
      </c>
      <c r="C14" s="94"/>
      <c r="D14" s="94">
        <f>SUM(E14:F14)</f>
        <v>92</v>
      </c>
      <c r="E14" s="94">
        <v>0</v>
      </c>
      <c r="F14" s="94">
        <v>92</v>
      </c>
      <c r="G14" s="94">
        <v>0</v>
      </c>
      <c r="H14" s="94">
        <f t="shared" si="1"/>
        <v>92</v>
      </c>
      <c r="I14" s="116"/>
      <c r="J14" s="116"/>
      <c r="K14" s="116"/>
      <c r="L14" s="116"/>
      <c r="M14" s="117"/>
    </row>
    <row r="15" spans="1:13" x14ac:dyDescent="0.25">
      <c r="A15" s="603" t="s">
        <v>143</v>
      </c>
      <c r="B15" s="94">
        <v>289</v>
      </c>
      <c r="C15" s="94"/>
      <c r="D15" s="94">
        <f t="shared" si="0"/>
        <v>195</v>
      </c>
      <c r="E15" s="94">
        <v>0</v>
      </c>
      <c r="F15" s="94">
        <v>195</v>
      </c>
      <c r="G15" s="94">
        <v>0</v>
      </c>
      <c r="H15" s="94">
        <f t="shared" si="1"/>
        <v>195</v>
      </c>
      <c r="I15" s="94">
        <v>9</v>
      </c>
      <c r="J15" s="94">
        <v>0</v>
      </c>
      <c r="K15" s="94">
        <v>5</v>
      </c>
      <c r="L15" s="94">
        <v>1</v>
      </c>
      <c r="M15" s="95">
        <v>29</v>
      </c>
    </row>
    <row r="16" spans="1:13" x14ac:dyDescent="0.25">
      <c r="A16" s="603" t="s">
        <v>144</v>
      </c>
      <c r="B16" s="94">
        <v>430</v>
      </c>
      <c r="C16" s="94"/>
      <c r="D16" s="94">
        <f t="shared" si="0"/>
        <v>405</v>
      </c>
      <c r="E16" s="94">
        <v>17</v>
      </c>
      <c r="F16" s="94">
        <v>388</v>
      </c>
      <c r="G16" s="94">
        <v>3</v>
      </c>
      <c r="H16" s="94">
        <f t="shared" si="1"/>
        <v>402</v>
      </c>
      <c r="I16" s="94">
        <v>133</v>
      </c>
      <c r="J16" s="94">
        <v>13</v>
      </c>
      <c r="K16" s="94">
        <v>35</v>
      </c>
      <c r="L16" s="94">
        <v>19</v>
      </c>
      <c r="M16" s="95">
        <v>94</v>
      </c>
    </row>
    <row r="17" spans="1:13" x14ac:dyDescent="0.25">
      <c r="A17" s="608" t="s">
        <v>984</v>
      </c>
      <c r="B17" s="94">
        <v>624</v>
      </c>
      <c r="C17" s="94"/>
      <c r="D17" s="94">
        <f>SUM(E17:F17)</f>
        <v>589</v>
      </c>
      <c r="E17" s="94">
        <v>0</v>
      </c>
      <c r="F17" s="94">
        <v>589</v>
      </c>
      <c r="G17" s="94">
        <v>0</v>
      </c>
      <c r="H17" s="94">
        <f>+D17-G17</f>
        <v>589</v>
      </c>
      <c r="I17" s="118"/>
      <c r="J17" s="118"/>
      <c r="K17" s="118"/>
      <c r="L17" s="118"/>
      <c r="M17" s="119"/>
    </row>
    <row r="18" spans="1:13" x14ac:dyDescent="0.25">
      <c r="A18" s="603" t="s">
        <v>145</v>
      </c>
      <c r="B18" s="94">
        <v>751</v>
      </c>
      <c r="C18" s="94"/>
      <c r="D18" s="94">
        <f t="shared" si="0"/>
        <v>643</v>
      </c>
      <c r="E18" s="94">
        <v>0</v>
      </c>
      <c r="F18" s="94">
        <v>643</v>
      </c>
      <c r="G18" s="94">
        <v>0</v>
      </c>
      <c r="H18" s="94">
        <f t="shared" si="1"/>
        <v>643</v>
      </c>
      <c r="I18" s="94">
        <v>78</v>
      </c>
      <c r="J18" s="94">
        <v>49</v>
      </c>
      <c r="K18" s="94">
        <v>72</v>
      </c>
      <c r="L18" s="94">
        <v>15</v>
      </c>
      <c r="M18" s="95">
        <v>81</v>
      </c>
    </row>
    <row r="19" spans="1:13" x14ac:dyDescent="0.25">
      <c r="A19" s="607" t="s">
        <v>785</v>
      </c>
      <c r="B19" s="94">
        <v>147</v>
      </c>
      <c r="C19" s="94"/>
      <c r="D19" s="94">
        <f t="shared" si="0"/>
        <v>135</v>
      </c>
      <c r="E19" s="94">
        <v>10</v>
      </c>
      <c r="F19" s="94">
        <v>125</v>
      </c>
      <c r="G19" s="94">
        <v>0</v>
      </c>
      <c r="H19" s="94">
        <f t="shared" si="1"/>
        <v>135</v>
      </c>
      <c r="I19" s="118"/>
      <c r="J19" s="118"/>
      <c r="K19" s="118"/>
      <c r="L19" s="118"/>
      <c r="M19" s="119"/>
    </row>
    <row r="20" spans="1:13" x14ac:dyDescent="0.25">
      <c r="A20" s="603" t="s">
        <v>352</v>
      </c>
      <c r="B20" s="94">
        <v>1036</v>
      </c>
      <c r="C20" s="94">
        <v>377</v>
      </c>
      <c r="D20" s="94">
        <f t="shared" si="0"/>
        <v>618</v>
      </c>
      <c r="E20" s="94">
        <v>0</v>
      </c>
      <c r="F20" s="94">
        <v>618</v>
      </c>
      <c r="G20" s="94">
        <v>2</v>
      </c>
      <c r="H20" s="94">
        <f t="shared" si="1"/>
        <v>616</v>
      </c>
      <c r="I20" s="94">
        <v>146</v>
      </c>
      <c r="J20" s="94">
        <v>39</v>
      </c>
      <c r="K20" s="94">
        <v>74</v>
      </c>
      <c r="L20" s="94">
        <v>19</v>
      </c>
      <c r="M20" s="95">
        <v>89</v>
      </c>
    </row>
    <row r="21" spans="1:13" x14ac:dyDescent="0.25">
      <c r="A21" s="887" t="s">
        <v>985</v>
      </c>
      <c r="B21" s="94">
        <v>609</v>
      </c>
      <c r="C21" s="94"/>
      <c r="D21" s="94">
        <f t="shared" si="0"/>
        <v>585</v>
      </c>
      <c r="E21" s="94">
        <v>16</v>
      </c>
      <c r="F21" s="94">
        <v>569</v>
      </c>
      <c r="G21" s="94">
        <v>0</v>
      </c>
      <c r="H21" s="95">
        <f t="shared" si="1"/>
        <v>585</v>
      </c>
      <c r="I21" s="118"/>
      <c r="J21" s="118"/>
      <c r="K21" s="118"/>
      <c r="L21" s="118"/>
      <c r="M21" s="119"/>
    </row>
    <row r="22" spans="1:13" x14ac:dyDescent="0.25">
      <c r="A22" s="614" t="s">
        <v>774</v>
      </c>
      <c r="B22" s="97">
        <v>125</v>
      </c>
      <c r="C22" s="97"/>
      <c r="D22" s="94">
        <f t="shared" si="0"/>
        <v>115</v>
      </c>
      <c r="E22" s="97">
        <v>0</v>
      </c>
      <c r="F22" s="97">
        <v>115</v>
      </c>
      <c r="G22" s="97">
        <v>0</v>
      </c>
      <c r="H22" s="95">
        <f t="shared" si="1"/>
        <v>115</v>
      </c>
      <c r="I22" s="125"/>
      <c r="J22" s="125"/>
      <c r="K22" s="125"/>
      <c r="L22" s="125"/>
      <c r="M22" s="126"/>
    </row>
    <row r="23" spans="1:13" x14ac:dyDescent="0.25">
      <c r="A23" s="585" t="s">
        <v>146</v>
      </c>
      <c r="B23" s="584">
        <f t="shared" ref="B23:M23" si="2">SUM(B24:B41)</f>
        <v>6551</v>
      </c>
      <c r="C23" s="584">
        <f t="shared" si="2"/>
        <v>543</v>
      </c>
      <c r="D23" s="610">
        <f t="shared" si="2"/>
        <v>5426</v>
      </c>
      <c r="E23" s="584">
        <f t="shared" si="2"/>
        <v>738</v>
      </c>
      <c r="F23" s="584">
        <f t="shared" si="2"/>
        <v>4688</v>
      </c>
      <c r="G23" s="584">
        <f t="shared" si="2"/>
        <v>12</v>
      </c>
      <c r="H23" s="610">
        <f t="shared" si="2"/>
        <v>5414</v>
      </c>
      <c r="I23" s="584">
        <f t="shared" si="2"/>
        <v>691</v>
      </c>
      <c r="J23" s="584">
        <f t="shared" si="2"/>
        <v>757</v>
      </c>
      <c r="K23" s="584">
        <f t="shared" si="2"/>
        <v>791</v>
      </c>
      <c r="L23" s="584">
        <f t="shared" si="2"/>
        <v>77</v>
      </c>
      <c r="M23" s="585">
        <f t="shared" si="2"/>
        <v>619</v>
      </c>
    </row>
    <row r="24" spans="1:13" x14ac:dyDescent="0.25">
      <c r="A24" s="603" t="s">
        <v>147</v>
      </c>
      <c r="B24" s="94">
        <v>261</v>
      </c>
      <c r="C24" s="94"/>
      <c r="D24" s="94">
        <f t="shared" ref="D24:D39" si="3">SUM(E24:F24)</f>
        <v>241</v>
      </c>
      <c r="E24" s="94">
        <v>89</v>
      </c>
      <c r="F24" s="94">
        <v>152</v>
      </c>
      <c r="G24" s="94">
        <v>0</v>
      </c>
      <c r="H24" s="94">
        <f t="shared" si="1"/>
        <v>241</v>
      </c>
      <c r="I24" s="94">
        <v>27</v>
      </c>
      <c r="J24" s="94">
        <v>153</v>
      </c>
      <c r="K24" s="94">
        <v>122</v>
      </c>
      <c r="L24" s="94">
        <v>9</v>
      </c>
      <c r="M24" s="95">
        <v>66</v>
      </c>
    </row>
    <row r="25" spans="1:13" x14ac:dyDescent="0.25">
      <c r="A25" s="608" t="s">
        <v>515</v>
      </c>
      <c r="B25" s="94">
        <v>80</v>
      </c>
      <c r="C25" s="94"/>
      <c r="D25" s="94">
        <f>SUM(E25:F25)</f>
        <v>76</v>
      </c>
      <c r="E25" s="94">
        <v>0</v>
      </c>
      <c r="F25" s="94">
        <v>76</v>
      </c>
      <c r="G25" s="94">
        <v>0</v>
      </c>
      <c r="H25" s="94">
        <f>+D25-G25</f>
        <v>76</v>
      </c>
      <c r="I25" s="116"/>
      <c r="J25" s="116"/>
      <c r="K25" s="116"/>
      <c r="L25" s="116"/>
      <c r="M25" s="117"/>
    </row>
    <row r="26" spans="1:13" x14ac:dyDescent="0.25">
      <c r="A26" s="602" t="s">
        <v>148</v>
      </c>
      <c r="B26" s="94">
        <v>668</v>
      </c>
      <c r="C26" s="94"/>
      <c r="D26" s="94">
        <f t="shared" si="3"/>
        <v>620</v>
      </c>
      <c r="E26" s="94">
        <v>260</v>
      </c>
      <c r="F26" s="94">
        <v>360</v>
      </c>
      <c r="G26" s="94">
        <v>4</v>
      </c>
      <c r="H26" s="94">
        <f t="shared" si="1"/>
        <v>616</v>
      </c>
      <c r="I26" s="94">
        <v>229</v>
      </c>
      <c r="J26" s="94">
        <v>192</v>
      </c>
      <c r="K26" s="94">
        <v>221</v>
      </c>
      <c r="L26" s="94">
        <v>20</v>
      </c>
      <c r="M26" s="95">
        <v>168</v>
      </c>
    </row>
    <row r="27" spans="1:13" x14ac:dyDescent="0.25">
      <c r="A27" s="605" t="s">
        <v>71</v>
      </c>
      <c r="B27" s="94">
        <v>84</v>
      </c>
      <c r="C27" s="94"/>
      <c r="D27" s="94">
        <f t="shared" si="3"/>
        <v>63</v>
      </c>
      <c r="E27" s="94">
        <v>24</v>
      </c>
      <c r="F27" s="94">
        <v>39</v>
      </c>
      <c r="G27" s="94">
        <v>0</v>
      </c>
      <c r="H27" s="94">
        <f t="shared" si="1"/>
        <v>63</v>
      </c>
      <c r="I27" s="116"/>
      <c r="J27" s="116"/>
      <c r="K27" s="116"/>
      <c r="L27" s="116"/>
      <c r="M27" s="117"/>
    </row>
    <row r="28" spans="1:13" x14ac:dyDescent="0.25">
      <c r="A28" s="605" t="s">
        <v>149</v>
      </c>
      <c r="B28" s="94">
        <v>203</v>
      </c>
      <c r="C28" s="94"/>
      <c r="D28" s="94">
        <f t="shared" si="3"/>
        <v>163</v>
      </c>
      <c r="E28" s="94">
        <v>0</v>
      </c>
      <c r="F28" s="94">
        <v>163</v>
      </c>
      <c r="G28" s="94">
        <v>0</v>
      </c>
      <c r="H28" s="94">
        <f t="shared" si="1"/>
        <v>163</v>
      </c>
      <c r="I28" s="116"/>
      <c r="J28" s="116"/>
      <c r="K28" s="116"/>
      <c r="L28" s="116"/>
      <c r="M28" s="117"/>
    </row>
    <row r="29" spans="1:13" x14ac:dyDescent="0.25">
      <c r="A29" s="605" t="s">
        <v>150</v>
      </c>
      <c r="B29" s="94">
        <v>82</v>
      </c>
      <c r="C29" s="94"/>
      <c r="D29" s="94">
        <f t="shared" si="3"/>
        <v>0</v>
      </c>
      <c r="E29" s="94">
        <v>0</v>
      </c>
      <c r="F29" s="94">
        <v>0</v>
      </c>
      <c r="G29" s="94">
        <v>0</v>
      </c>
      <c r="H29" s="94">
        <f t="shared" si="1"/>
        <v>0</v>
      </c>
      <c r="I29" s="116"/>
      <c r="J29" s="116"/>
      <c r="K29" s="116"/>
      <c r="L29" s="116"/>
      <c r="M29" s="117"/>
    </row>
    <row r="30" spans="1:13" x14ac:dyDescent="0.25">
      <c r="A30" s="608" t="s">
        <v>986</v>
      </c>
      <c r="B30" s="94">
        <v>462</v>
      </c>
      <c r="C30" s="94"/>
      <c r="D30" s="94">
        <f t="shared" si="3"/>
        <v>431</v>
      </c>
      <c r="E30" s="94">
        <v>0</v>
      </c>
      <c r="F30" s="94">
        <v>431</v>
      </c>
      <c r="G30" s="94">
        <v>0</v>
      </c>
      <c r="H30" s="94">
        <f t="shared" si="1"/>
        <v>431</v>
      </c>
      <c r="I30" s="118"/>
      <c r="J30" s="118"/>
      <c r="K30" s="118"/>
      <c r="L30" s="118"/>
      <c r="M30" s="119"/>
    </row>
    <row r="31" spans="1:13" x14ac:dyDescent="0.25">
      <c r="A31" s="603" t="s">
        <v>151</v>
      </c>
      <c r="B31" s="94">
        <v>326</v>
      </c>
      <c r="C31" s="94"/>
      <c r="D31" s="94">
        <f t="shared" si="3"/>
        <v>295</v>
      </c>
      <c r="E31" s="94">
        <v>96</v>
      </c>
      <c r="F31" s="94">
        <v>199</v>
      </c>
      <c r="G31" s="94">
        <v>0</v>
      </c>
      <c r="H31" s="94">
        <f t="shared" si="1"/>
        <v>295</v>
      </c>
      <c r="I31" s="94">
        <v>30</v>
      </c>
      <c r="J31" s="94">
        <v>101</v>
      </c>
      <c r="K31" s="94">
        <v>72</v>
      </c>
      <c r="L31" s="94">
        <v>10</v>
      </c>
      <c r="M31" s="95">
        <v>61</v>
      </c>
    </row>
    <row r="32" spans="1:13" x14ac:dyDescent="0.25">
      <c r="A32" s="603" t="s">
        <v>152</v>
      </c>
      <c r="B32" s="85">
        <v>680</v>
      </c>
      <c r="C32" s="94"/>
      <c r="D32" s="94">
        <f t="shared" si="3"/>
        <v>641</v>
      </c>
      <c r="E32" s="94">
        <v>75</v>
      </c>
      <c r="F32" s="94">
        <v>566</v>
      </c>
      <c r="G32" s="94">
        <v>7</v>
      </c>
      <c r="H32" s="94">
        <f t="shared" si="1"/>
        <v>634</v>
      </c>
      <c r="I32" s="94">
        <v>71</v>
      </c>
      <c r="J32" s="94">
        <v>99</v>
      </c>
      <c r="K32" s="94">
        <v>70</v>
      </c>
      <c r="L32" s="94">
        <v>1</v>
      </c>
      <c r="M32" s="95">
        <v>92</v>
      </c>
    </row>
    <row r="33" spans="1:13" x14ac:dyDescent="0.25">
      <c r="A33" s="608" t="s">
        <v>786</v>
      </c>
      <c r="B33" s="85">
        <v>76</v>
      </c>
      <c r="C33" s="94"/>
      <c r="D33" s="94">
        <f t="shared" si="3"/>
        <v>73</v>
      </c>
      <c r="E33" s="94">
        <v>0</v>
      </c>
      <c r="F33" s="94">
        <v>73</v>
      </c>
      <c r="G33" s="94">
        <v>0</v>
      </c>
      <c r="H33" s="94">
        <f t="shared" si="1"/>
        <v>73</v>
      </c>
      <c r="I33" s="118"/>
      <c r="J33" s="118"/>
      <c r="K33" s="118"/>
      <c r="L33" s="118"/>
      <c r="M33" s="119"/>
    </row>
    <row r="34" spans="1:13" x14ac:dyDescent="0.25">
      <c r="A34" s="607" t="s">
        <v>787</v>
      </c>
      <c r="B34" s="85">
        <v>88</v>
      </c>
      <c r="C34" s="94"/>
      <c r="D34" s="94">
        <f t="shared" si="3"/>
        <v>78</v>
      </c>
      <c r="E34" s="94">
        <v>31</v>
      </c>
      <c r="F34" s="94">
        <v>47</v>
      </c>
      <c r="G34" s="94">
        <v>0</v>
      </c>
      <c r="H34" s="94">
        <f t="shared" si="1"/>
        <v>78</v>
      </c>
      <c r="I34" s="118"/>
      <c r="J34" s="118"/>
      <c r="K34" s="118"/>
      <c r="L34" s="118"/>
      <c r="M34" s="119"/>
    </row>
    <row r="35" spans="1:13" x14ac:dyDescent="0.25">
      <c r="A35" s="603" t="s">
        <v>153</v>
      </c>
      <c r="B35" s="94">
        <v>835</v>
      </c>
      <c r="C35" s="94">
        <v>88</v>
      </c>
      <c r="D35" s="94">
        <f t="shared" si="3"/>
        <v>691</v>
      </c>
      <c r="E35" s="94">
        <v>14</v>
      </c>
      <c r="F35" s="94">
        <v>677</v>
      </c>
      <c r="G35" s="94">
        <v>1</v>
      </c>
      <c r="H35" s="94">
        <f t="shared" si="1"/>
        <v>690</v>
      </c>
      <c r="I35" s="94">
        <v>78</v>
      </c>
      <c r="J35" s="94">
        <v>64</v>
      </c>
      <c r="K35" s="94">
        <v>75</v>
      </c>
      <c r="L35" s="94">
        <v>7</v>
      </c>
      <c r="M35" s="95">
        <v>78</v>
      </c>
    </row>
    <row r="36" spans="1:13" x14ac:dyDescent="0.25">
      <c r="A36" s="605" t="s">
        <v>3</v>
      </c>
      <c r="B36" s="94">
        <v>32</v>
      </c>
      <c r="C36" s="94"/>
      <c r="D36" s="94">
        <f t="shared" si="3"/>
        <v>29</v>
      </c>
      <c r="E36" s="94">
        <v>0</v>
      </c>
      <c r="F36" s="94">
        <v>29</v>
      </c>
      <c r="G36" s="94">
        <v>0</v>
      </c>
      <c r="H36" s="94">
        <f t="shared" si="1"/>
        <v>29</v>
      </c>
      <c r="I36" s="116"/>
      <c r="J36" s="116"/>
      <c r="K36" s="116"/>
      <c r="L36" s="116"/>
      <c r="M36" s="117"/>
    </row>
    <row r="37" spans="1:13" x14ac:dyDescent="0.25">
      <c r="A37" s="608" t="s">
        <v>629</v>
      </c>
      <c r="B37" s="94">
        <v>100</v>
      </c>
      <c r="C37" s="94"/>
      <c r="D37" s="94">
        <f t="shared" si="3"/>
        <v>0</v>
      </c>
      <c r="E37" s="94">
        <v>0</v>
      </c>
      <c r="F37" s="94">
        <v>0</v>
      </c>
      <c r="G37" s="94">
        <v>0</v>
      </c>
      <c r="H37" s="94">
        <f t="shared" si="1"/>
        <v>0</v>
      </c>
      <c r="I37" s="116"/>
      <c r="J37" s="116"/>
      <c r="K37" s="116"/>
      <c r="L37" s="116"/>
      <c r="M37" s="117"/>
    </row>
    <row r="38" spans="1:13" x14ac:dyDescent="0.25">
      <c r="A38" s="607" t="s">
        <v>788</v>
      </c>
      <c r="B38" s="94">
        <v>94</v>
      </c>
      <c r="C38" s="94"/>
      <c r="D38" s="94">
        <f t="shared" si="3"/>
        <v>82</v>
      </c>
      <c r="E38" s="94">
        <v>38</v>
      </c>
      <c r="F38" s="94">
        <v>44</v>
      </c>
      <c r="G38" s="94">
        <v>0</v>
      </c>
      <c r="H38" s="94">
        <f t="shared" si="1"/>
        <v>82</v>
      </c>
      <c r="I38" s="116"/>
      <c r="J38" s="116"/>
      <c r="K38" s="116"/>
      <c r="L38" s="116"/>
      <c r="M38" s="117"/>
    </row>
    <row r="39" spans="1:13" x14ac:dyDescent="0.25">
      <c r="A39" s="603" t="s">
        <v>154</v>
      </c>
      <c r="B39" s="94">
        <v>836</v>
      </c>
      <c r="C39" s="94">
        <v>293</v>
      </c>
      <c r="D39" s="94">
        <f t="shared" si="3"/>
        <v>521</v>
      </c>
      <c r="E39" s="94">
        <v>41</v>
      </c>
      <c r="F39" s="94">
        <v>480</v>
      </c>
      <c r="G39" s="94">
        <v>0</v>
      </c>
      <c r="H39" s="94">
        <f t="shared" si="1"/>
        <v>521</v>
      </c>
      <c r="I39" s="94">
        <v>67</v>
      </c>
      <c r="J39" s="94">
        <v>47</v>
      </c>
      <c r="K39" s="94">
        <v>66</v>
      </c>
      <c r="L39" s="94">
        <v>5</v>
      </c>
      <c r="M39" s="95">
        <v>31</v>
      </c>
    </row>
    <row r="40" spans="1:13" x14ac:dyDescent="0.25">
      <c r="A40" s="603" t="s">
        <v>155</v>
      </c>
      <c r="B40" s="94">
        <v>1442</v>
      </c>
      <c r="C40" s="94">
        <v>162</v>
      </c>
      <c r="D40" s="94">
        <f>SUM(E40:F40)</f>
        <v>1236</v>
      </c>
      <c r="E40" s="94">
        <v>0</v>
      </c>
      <c r="F40" s="94">
        <v>1236</v>
      </c>
      <c r="G40" s="94">
        <v>0</v>
      </c>
      <c r="H40" s="95">
        <f>+D40-G40</f>
        <v>1236</v>
      </c>
      <c r="I40" s="94">
        <v>189</v>
      </c>
      <c r="J40" s="94">
        <v>101</v>
      </c>
      <c r="K40" s="94">
        <v>165</v>
      </c>
      <c r="L40" s="94">
        <v>25</v>
      </c>
      <c r="M40" s="95">
        <v>123</v>
      </c>
    </row>
    <row r="41" spans="1:13" x14ac:dyDescent="0.25">
      <c r="A41" s="616" t="s">
        <v>789</v>
      </c>
      <c r="B41" s="97">
        <v>202</v>
      </c>
      <c r="C41" s="97"/>
      <c r="D41" s="97">
        <f>SUM(E41:F41)</f>
        <v>186</v>
      </c>
      <c r="E41" s="97">
        <v>70</v>
      </c>
      <c r="F41" s="97">
        <v>116</v>
      </c>
      <c r="G41" s="97">
        <v>0</v>
      </c>
      <c r="H41" s="98">
        <f>+D41-G41</f>
        <v>186</v>
      </c>
      <c r="I41" s="125"/>
      <c r="J41" s="125"/>
      <c r="K41" s="125"/>
      <c r="L41" s="125"/>
      <c r="M41" s="126"/>
    </row>
    <row r="42" spans="1:13" x14ac:dyDescent="0.25">
      <c r="A42" s="585" t="s">
        <v>156</v>
      </c>
      <c r="B42" s="584">
        <f t="shared" ref="B42:M42" si="4">SUM(B43:B53)</f>
        <v>4275</v>
      </c>
      <c r="C42" s="584">
        <f t="shared" si="4"/>
        <v>205</v>
      </c>
      <c r="D42" s="584">
        <f t="shared" si="4"/>
        <v>3154</v>
      </c>
      <c r="E42" s="584">
        <f t="shared" si="4"/>
        <v>253</v>
      </c>
      <c r="F42" s="584">
        <f t="shared" si="4"/>
        <v>2901</v>
      </c>
      <c r="G42" s="584">
        <f t="shared" si="4"/>
        <v>0</v>
      </c>
      <c r="H42" s="585">
        <f t="shared" si="4"/>
        <v>3154</v>
      </c>
      <c r="I42" s="584">
        <f t="shared" si="4"/>
        <v>406</v>
      </c>
      <c r="J42" s="584">
        <f t="shared" si="4"/>
        <v>264</v>
      </c>
      <c r="K42" s="584">
        <f t="shared" si="4"/>
        <v>314</v>
      </c>
      <c r="L42" s="584">
        <f t="shared" si="4"/>
        <v>25</v>
      </c>
      <c r="M42" s="585">
        <f t="shared" si="4"/>
        <v>345</v>
      </c>
    </row>
    <row r="43" spans="1:13" x14ac:dyDescent="0.25">
      <c r="A43" s="603" t="s">
        <v>158</v>
      </c>
      <c r="B43" s="94">
        <v>562</v>
      </c>
      <c r="C43" s="94"/>
      <c r="D43" s="94">
        <f t="shared" ref="D43:D53" si="5">SUM(E43:F43)</f>
        <v>484</v>
      </c>
      <c r="E43" s="94">
        <v>0</v>
      </c>
      <c r="F43" s="94">
        <v>484</v>
      </c>
      <c r="G43" s="94">
        <v>0</v>
      </c>
      <c r="H43" s="94">
        <f t="shared" si="1"/>
        <v>484</v>
      </c>
      <c r="I43" s="94">
        <v>106</v>
      </c>
      <c r="J43" s="94">
        <v>0</v>
      </c>
      <c r="K43" s="94">
        <v>47</v>
      </c>
      <c r="L43" s="94">
        <v>5</v>
      </c>
      <c r="M43" s="95">
        <v>72</v>
      </c>
    </row>
    <row r="44" spans="1:13" x14ac:dyDescent="0.25">
      <c r="A44" s="608" t="s">
        <v>157</v>
      </c>
      <c r="B44" s="94">
        <v>205</v>
      </c>
      <c r="C44" s="94"/>
      <c r="D44" s="94">
        <f t="shared" si="5"/>
        <v>132</v>
      </c>
      <c r="E44" s="94">
        <v>0</v>
      </c>
      <c r="F44" s="94">
        <v>132</v>
      </c>
      <c r="G44" s="94">
        <v>0</v>
      </c>
      <c r="H44" s="94">
        <f t="shared" si="1"/>
        <v>132</v>
      </c>
      <c r="I44" s="118"/>
      <c r="J44" s="118"/>
      <c r="K44" s="118"/>
      <c r="L44" s="118"/>
      <c r="M44" s="119"/>
    </row>
    <row r="45" spans="1:13" x14ac:dyDescent="0.25">
      <c r="A45" s="603" t="s">
        <v>159</v>
      </c>
      <c r="B45" s="94">
        <v>222</v>
      </c>
      <c r="C45" s="94"/>
      <c r="D45" s="94">
        <f t="shared" si="5"/>
        <v>187</v>
      </c>
      <c r="E45" s="94">
        <v>0</v>
      </c>
      <c r="F45" s="94">
        <v>187</v>
      </c>
      <c r="G45" s="94">
        <v>0</v>
      </c>
      <c r="H45" s="94">
        <f t="shared" si="1"/>
        <v>187</v>
      </c>
      <c r="I45" s="94">
        <v>39</v>
      </c>
      <c r="J45" s="94">
        <v>0</v>
      </c>
      <c r="K45" s="94">
        <v>10</v>
      </c>
      <c r="L45" s="94">
        <v>1</v>
      </c>
      <c r="M45" s="95">
        <v>36</v>
      </c>
    </row>
    <row r="46" spans="1:13" x14ac:dyDescent="0.25">
      <c r="A46" s="602" t="s">
        <v>160</v>
      </c>
      <c r="B46" s="94">
        <v>287</v>
      </c>
      <c r="C46" s="94"/>
      <c r="D46" s="94">
        <f t="shared" si="5"/>
        <v>200</v>
      </c>
      <c r="E46" s="94">
        <v>0</v>
      </c>
      <c r="F46" s="94">
        <v>200</v>
      </c>
      <c r="G46" s="94">
        <v>0</v>
      </c>
      <c r="H46" s="94">
        <f t="shared" si="1"/>
        <v>200</v>
      </c>
      <c r="I46" s="94">
        <v>62</v>
      </c>
      <c r="J46" s="94">
        <v>0</v>
      </c>
      <c r="K46" s="94">
        <v>20</v>
      </c>
      <c r="L46" s="94">
        <v>4</v>
      </c>
      <c r="M46" s="95">
        <v>42</v>
      </c>
    </row>
    <row r="47" spans="1:13" x14ac:dyDescent="0.25">
      <c r="A47" s="605" t="s">
        <v>161</v>
      </c>
      <c r="B47" s="94">
        <v>317</v>
      </c>
      <c r="C47" s="94"/>
      <c r="D47" s="94">
        <f t="shared" si="5"/>
        <v>255</v>
      </c>
      <c r="E47" s="94">
        <v>0</v>
      </c>
      <c r="F47" s="94">
        <v>255</v>
      </c>
      <c r="G47" s="94">
        <v>0</v>
      </c>
      <c r="H47" s="94">
        <f t="shared" si="1"/>
        <v>255</v>
      </c>
      <c r="I47" s="116"/>
      <c r="J47" s="116"/>
      <c r="K47" s="116"/>
      <c r="L47" s="116"/>
      <c r="M47" s="117"/>
    </row>
    <row r="48" spans="1:13" x14ac:dyDescent="0.25">
      <c r="A48" s="603" t="s">
        <v>162</v>
      </c>
      <c r="B48" s="94">
        <v>231</v>
      </c>
      <c r="C48" s="94"/>
      <c r="D48" s="94">
        <f t="shared" si="5"/>
        <v>195</v>
      </c>
      <c r="E48" s="94">
        <v>46</v>
      </c>
      <c r="F48" s="94">
        <v>149</v>
      </c>
      <c r="G48" s="94">
        <v>0</v>
      </c>
      <c r="H48" s="94">
        <f t="shared" si="1"/>
        <v>195</v>
      </c>
      <c r="I48" s="94">
        <v>37</v>
      </c>
      <c r="J48" s="94">
        <v>78</v>
      </c>
      <c r="K48" s="94">
        <v>55</v>
      </c>
      <c r="L48" s="94">
        <v>7</v>
      </c>
      <c r="M48" s="95">
        <v>58</v>
      </c>
    </row>
    <row r="49" spans="1:13" x14ac:dyDescent="0.25">
      <c r="A49" s="608" t="s">
        <v>987</v>
      </c>
      <c r="B49" s="94">
        <v>245</v>
      </c>
      <c r="C49" s="94"/>
      <c r="D49" s="94">
        <f t="shared" si="5"/>
        <v>220</v>
      </c>
      <c r="E49" s="94">
        <v>0</v>
      </c>
      <c r="F49" s="94">
        <v>220</v>
      </c>
      <c r="G49" s="94">
        <v>0</v>
      </c>
      <c r="H49" s="94">
        <f t="shared" si="1"/>
        <v>220</v>
      </c>
      <c r="I49" s="118"/>
      <c r="J49" s="118"/>
      <c r="K49" s="118"/>
      <c r="L49" s="118"/>
      <c r="M49" s="119"/>
    </row>
    <row r="50" spans="1:13" x14ac:dyDescent="0.25">
      <c r="A50" s="602" t="s">
        <v>163</v>
      </c>
      <c r="B50" s="94">
        <v>1535</v>
      </c>
      <c r="C50" s="94">
        <v>27</v>
      </c>
      <c r="D50" s="94">
        <f t="shared" si="5"/>
        <v>1161</v>
      </c>
      <c r="E50" s="94">
        <v>207</v>
      </c>
      <c r="F50" s="94">
        <v>954</v>
      </c>
      <c r="G50" s="94">
        <v>0</v>
      </c>
      <c r="H50" s="94">
        <f t="shared" si="1"/>
        <v>1161</v>
      </c>
      <c r="I50" s="94">
        <v>122</v>
      </c>
      <c r="J50" s="94">
        <v>186</v>
      </c>
      <c r="K50" s="94">
        <v>180</v>
      </c>
      <c r="L50" s="94">
        <v>8</v>
      </c>
      <c r="M50" s="95">
        <v>95</v>
      </c>
    </row>
    <row r="51" spans="1:13" x14ac:dyDescent="0.25">
      <c r="A51" s="603" t="s">
        <v>441</v>
      </c>
      <c r="B51" s="94">
        <v>489</v>
      </c>
      <c r="C51" s="94">
        <v>178</v>
      </c>
      <c r="D51" s="94">
        <f t="shared" si="5"/>
        <v>273</v>
      </c>
      <c r="E51" s="94">
        <v>0</v>
      </c>
      <c r="F51" s="94">
        <v>273</v>
      </c>
      <c r="G51" s="94">
        <v>0</v>
      </c>
      <c r="H51" s="94">
        <f t="shared" si="1"/>
        <v>273</v>
      </c>
      <c r="I51" s="94">
        <v>40</v>
      </c>
      <c r="J51" s="94">
        <v>0</v>
      </c>
      <c r="K51" s="94">
        <v>2</v>
      </c>
      <c r="L51" s="94">
        <v>0</v>
      </c>
      <c r="M51" s="95">
        <v>42</v>
      </c>
    </row>
    <row r="52" spans="1:13" x14ac:dyDescent="0.25">
      <c r="A52" s="605" t="s">
        <v>164</v>
      </c>
      <c r="B52" s="94">
        <v>86</v>
      </c>
      <c r="C52" s="94"/>
      <c r="D52" s="94">
        <f t="shared" si="5"/>
        <v>0</v>
      </c>
      <c r="E52" s="94">
        <v>0</v>
      </c>
      <c r="F52" s="94">
        <v>0</v>
      </c>
      <c r="G52" s="94">
        <v>0</v>
      </c>
      <c r="H52" s="94">
        <f t="shared" si="1"/>
        <v>0</v>
      </c>
      <c r="I52" s="116"/>
      <c r="J52" s="116"/>
      <c r="K52" s="116"/>
      <c r="L52" s="116"/>
      <c r="M52" s="117"/>
    </row>
    <row r="53" spans="1:13" x14ac:dyDescent="0.25">
      <c r="A53" s="615" t="s">
        <v>165</v>
      </c>
      <c r="B53" s="97">
        <v>96</v>
      </c>
      <c r="C53" s="97"/>
      <c r="D53" s="97">
        <f t="shared" si="5"/>
        <v>47</v>
      </c>
      <c r="E53" s="97">
        <v>0</v>
      </c>
      <c r="F53" s="97">
        <v>47</v>
      </c>
      <c r="G53" s="97">
        <v>0</v>
      </c>
      <c r="H53" s="98">
        <f t="shared" si="1"/>
        <v>47</v>
      </c>
      <c r="I53" s="123"/>
      <c r="J53" s="123"/>
      <c r="K53" s="123"/>
      <c r="L53" s="123"/>
      <c r="M53" s="124"/>
    </row>
    <row r="54" spans="1:13" x14ac:dyDescent="0.25">
      <c r="A54" s="585" t="s">
        <v>166</v>
      </c>
      <c r="B54" s="584">
        <f t="shared" ref="B54:M54" si="6">SUM(B55:B63)</f>
        <v>4661</v>
      </c>
      <c r="C54" s="584">
        <f t="shared" si="6"/>
        <v>0</v>
      </c>
      <c r="D54" s="584">
        <f t="shared" si="6"/>
        <v>4208</v>
      </c>
      <c r="E54" s="584">
        <f t="shared" si="6"/>
        <v>741</v>
      </c>
      <c r="F54" s="584">
        <f t="shared" si="6"/>
        <v>3467</v>
      </c>
      <c r="G54" s="584">
        <f t="shared" si="6"/>
        <v>5</v>
      </c>
      <c r="H54" s="585">
        <f t="shared" si="6"/>
        <v>4203</v>
      </c>
      <c r="I54" s="584">
        <f t="shared" si="6"/>
        <v>330</v>
      </c>
      <c r="J54" s="584">
        <f t="shared" si="6"/>
        <v>508</v>
      </c>
      <c r="K54" s="584">
        <f t="shared" si="6"/>
        <v>505</v>
      </c>
      <c r="L54" s="584">
        <f t="shared" si="6"/>
        <v>55</v>
      </c>
      <c r="M54" s="585">
        <f t="shared" si="6"/>
        <v>351</v>
      </c>
    </row>
    <row r="55" spans="1:13" x14ac:dyDescent="0.25">
      <c r="A55" s="603" t="s">
        <v>167</v>
      </c>
      <c r="B55" s="94">
        <v>403</v>
      </c>
      <c r="C55" s="94"/>
      <c r="D55" s="94">
        <f t="shared" ref="D55:D63" si="7">SUM(E55:F55)</f>
        <v>392</v>
      </c>
      <c r="E55" s="94">
        <v>61</v>
      </c>
      <c r="F55" s="94">
        <v>331</v>
      </c>
      <c r="G55" s="94">
        <v>0</v>
      </c>
      <c r="H55" s="94">
        <f t="shared" si="1"/>
        <v>392</v>
      </c>
      <c r="I55" s="94">
        <v>17</v>
      </c>
      <c r="J55" s="94">
        <v>73</v>
      </c>
      <c r="K55" s="94">
        <v>51</v>
      </c>
      <c r="L55" s="94">
        <v>4</v>
      </c>
      <c r="M55" s="95">
        <v>35</v>
      </c>
    </row>
    <row r="56" spans="1:13" x14ac:dyDescent="0.25">
      <c r="A56" s="602" t="s">
        <v>168</v>
      </c>
      <c r="B56" s="94">
        <v>494</v>
      </c>
      <c r="C56" s="94"/>
      <c r="D56" s="94">
        <f t="shared" si="7"/>
        <v>479</v>
      </c>
      <c r="E56" s="94">
        <v>238</v>
      </c>
      <c r="F56" s="94">
        <v>241</v>
      </c>
      <c r="G56" s="94">
        <v>0</v>
      </c>
      <c r="H56" s="94">
        <f t="shared" si="1"/>
        <v>479</v>
      </c>
      <c r="I56" s="94">
        <v>97</v>
      </c>
      <c r="J56" s="94">
        <v>195</v>
      </c>
      <c r="K56" s="94">
        <v>237</v>
      </c>
      <c r="L56" s="94">
        <v>22</v>
      </c>
      <c r="M56" s="95">
        <v>81</v>
      </c>
    </row>
    <row r="57" spans="1:13" x14ac:dyDescent="0.25">
      <c r="A57" s="605" t="s">
        <v>71</v>
      </c>
      <c r="B57" s="94">
        <v>112</v>
      </c>
      <c r="C57" s="94"/>
      <c r="D57" s="94">
        <f t="shared" si="7"/>
        <v>58</v>
      </c>
      <c r="E57" s="94">
        <v>32</v>
      </c>
      <c r="F57" s="94">
        <v>26</v>
      </c>
      <c r="G57" s="94">
        <v>0</v>
      </c>
      <c r="H57" s="94">
        <f t="shared" si="1"/>
        <v>58</v>
      </c>
      <c r="I57" s="116"/>
      <c r="J57" s="116"/>
      <c r="K57" s="116"/>
      <c r="L57" s="116"/>
      <c r="M57" s="117"/>
    </row>
    <row r="58" spans="1:13" x14ac:dyDescent="0.25">
      <c r="A58" s="607" t="s">
        <v>988</v>
      </c>
      <c r="B58" s="94">
        <v>516</v>
      </c>
      <c r="C58" s="94"/>
      <c r="D58" s="94">
        <f t="shared" si="7"/>
        <v>494</v>
      </c>
      <c r="E58" s="94">
        <v>88</v>
      </c>
      <c r="F58" s="94">
        <v>406</v>
      </c>
      <c r="G58" s="94">
        <v>0</v>
      </c>
      <c r="H58" s="95">
        <f t="shared" si="1"/>
        <v>494</v>
      </c>
      <c r="I58" s="118"/>
      <c r="J58" s="118"/>
      <c r="K58" s="118"/>
      <c r="L58" s="118"/>
      <c r="M58" s="119"/>
    </row>
    <row r="59" spans="1:13" x14ac:dyDescent="0.25">
      <c r="A59" s="603" t="s">
        <v>169</v>
      </c>
      <c r="B59" s="94">
        <v>1038</v>
      </c>
      <c r="C59" s="94"/>
      <c r="D59" s="94">
        <f t="shared" si="7"/>
        <v>961</v>
      </c>
      <c r="E59" s="94">
        <v>159</v>
      </c>
      <c r="F59" s="94">
        <v>802</v>
      </c>
      <c r="G59" s="94">
        <v>0</v>
      </c>
      <c r="H59" s="94">
        <f t="shared" si="1"/>
        <v>961</v>
      </c>
      <c r="I59" s="94">
        <v>105</v>
      </c>
      <c r="J59" s="94">
        <v>57</v>
      </c>
      <c r="K59" s="94">
        <v>98</v>
      </c>
      <c r="L59" s="94">
        <v>12</v>
      </c>
      <c r="M59" s="95">
        <v>68</v>
      </c>
    </row>
    <row r="60" spans="1:13" x14ac:dyDescent="0.25">
      <c r="A60" s="603" t="s">
        <v>170</v>
      </c>
      <c r="B60" s="94">
        <v>607</v>
      </c>
      <c r="C60" s="94"/>
      <c r="D60" s="94">
        <f t="shared" si="7"/>
        <v>575</v>
      </c>
      <c r="E60" s="94">
        <v>78</v>
      </c>
      <c r="F60" s="94">
        <v>497</v>
      </c>
      <c r="G60" s="94">
        <v>4</v>
      </c>
      <c r="H60" s="94">
        <f t="shared" si="1"/>
        <v>571</v>
      </c>
      <c r="I60" s="94">
        <v>59</v>
      </c>
      <c r="J60" s="94">
        <v>124</v>
      </c>
      <c r="K60" s="94">
        <v>67</v>
      </c>
      <c r="L60" s="94">
        <v>7</v>
      </c>
      <c r="M60" s="95">
        <v>99</v>
      </c>
    </row>
    <row r="61" spans="1:13" x14ac:dyDescent="0.25">
      <c r="A61" s="605" t="s">
        <v>171</v>
      </c>
      <c r="B61" s="94">
        <v>329</v>
      </c>
      <c r="C61" s="94"/>
      <c r="D61" s="94">
        <f t="shared" si="7"/>
        <v>258</v>
      </c>
      <c r="E61" s="94">
        <v>0</v>
      </c>
      <c r="F61" s="94">
        <v>258</v>
      </c>
      <c r="G61" s="94">
        <v>0</v>
      </c>
      <c r="H61" s="94">
        <f t="shared" si="1"/>
        <v>258</v>
      </c>
      <c r="I61" s="116"/>
      <c r="J61" s="116"/>
      <c r="K61" s="116"/>
      <c r="L61" s="116"/>
      <c r="M61" s="117"/>
    </row>
    <row r="62" spans="1:13" x14ac:dyDescent="0.25">
      <c r="A62" s="603" t="s">
        <v>172</v>
      </c>
      <c r="B62" s="94">
        <v>860</v>
      </c>
      <c r="C62" s="94"/>
      <c r="D62" s="94">
        <f t="shared" si="7"/>
        <v>834</v>
      </c>
      <c r="E62" s="94">
        <v>85</v>
      </c>
      <c r="F62" s="94">
        <v>749</v>
      </c>
      <c r="G62" s="94">
        <v>1</v>
      </c>
      <c r="H62" s="94">
        <f t="shared" si="1"/>
        <v>833</v>
      </c>
      <c r="I62" s="94">
        <v>52</v>
      </c>
      <c r="J62" s="94">
        <v>59</v>
      </c>
      <c r="K62" s="94">
        <v>52</v>
      </c>
      <c r="L62" s="94">
        <v>10</v>
      </c>
      <c r="M62" s="95">
        <v>68</v>
      </c>
    </row>
    <row r="63" spans="1:13" x14ac:dyDescent="0.25">
      <c r="A63" s="614" t="s">
        <v>417</v>
      </c>
      <c r="B63" s="97">
        <v>302</v>
      </c>
      <c r="C63" s="97"/>
      <c r="D63" s="97">
        <f t="shared" si="7"/>
        <v>157</v>
      </c>
      <c r="E63" s="97">
        <v>0</v>
      </c>
      <c r="F63" s="97">
        <v>157</v>
      </c>
      <c r="G63" s="97">
        <v>0</v>
      </c>
      <c r="H63" s="97">
        <f t="shared" si="1"/>
        <v>157</v>
      </c>
      <c r="I63" s="123"/>
      <c r="J63" s="123"/>
      <c r="K63" s="123"/>
      <c r="L63" s="123"/>
      <c r="M63" s="124"/>
    </row>
    <row r="65" spans="1:1" x14ac:dyDescent="0.25">
      <c r="A65" s="63" t="s">
        <v>366</v>
      </c>
    </row>
    <row r="66" spans="1:1" x14ac:dyDescent="0.25">
      <c r="A66" s="121" t="s">
        <v>484</v>
      </c>
    </row>
    <row r="67" spans="1:1" x14ac:dyDescent="0.25">
      <c r="A67" s="63" t="s">
        <v>530</v>
      </c>
    </row>
    <row r="68" spans="1:1" x14ac:dyDescent="0.25">
      <c r="A68" s="63" t="s">
        <v>0</v>
      </c>
    </row>
    <row r="69" spans="1:1" x14ac:dyDescent="0.25">
      <c r="A69" s="103" t="s">
        <v>531</v>
      </c>
    </row>
  </sheetData>
  <mergeCells count="3">
    <mergeCell ref="G4:G7"/>
    <mergeCell ref="E4:F4"/>
    <mergeCell ref="K5:L5"/>
  </mergeCells>
  <printOptions horizontalCentered="1"/>
  <pageMargins left="0.59055118110236227" right="0.55118110236220474" top="0.74803149606299213" bottom="0.74803149606299213" header="0.31496062992125984" footer="0.31496062992125984"/>
  <pageSetup paperSize="9" scale="64" orientation="portrait" r:id="rId1"/>
  <headerFooter>
    <oddHeader>&amp;C&amp;11 5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50"/>
  <sheetViews>
    <sheetView topLeftCell="A25" zoomScaleNormal="100" workbookViewId="0">
      <selection activeCell="P16" sqref="P16"/>
    </sheetView>
  </sheetViews>
  <sheetFormatPr defaultColWidth="9.125" defaultRowHeight="13.6" x14ac:dyDescent="0.25"/>
  <cols>
    <col min="1" max="1" width="30.75" style="63" customWidth="1"/>
    <col min="2" max="2" width="9.75" style="63" customWidth="1"/>
    <col min="3" max="3" width="10.75" style="63" customWidth="1"/>
    <col min="4" max="4" width="9.75" style="63" customWidth="1"/>
    <col min="5" max="5" width="10.625" style="63" customWidth="1"/>
    <col min="6" max="6" width="9.75" style="63" customWidth="1"/>
    <col min="7" max="7" width="12.875" style="63" customWidth="1"/>
    <col min="8" max="8" width="10" style="63" customWidth="1"/>
    <col min="9" max="9" width="10.625" style="63" customWidth="1"/>
    <col min="10" max="10" width="9.375" style="63" customWidth="1"/>
    <col min="11" max="11" width="8.75" style="63" customWidth="1"/>
    <col min="12" max="12" width="10.125" style="63" customWidth="1"/>
    <col min="13" max="13" width="9.75" style="63" customWidth="1"/>
    <col min="14" max="16384" width="9.125" style="63"/>
  </cols>
  <sheetData>
    <row r="1" spans="1:13" x14ac:dyDescent="0.25">
      <c r="A1" s="102" t="s">
        <v>971</v>
      </c>
      <c r="B1" s="103"/>
      <c r="C1" s="103"/>
    </row>
    <row r="2" spans="1:13" x14ac:dyDescent="0.25">
      <c r="A2" s="104" t="s">
        <v>972</v>
      </c>
      <c r="B2" s="103"/>
      <c r="C2" s="103"/>
    </row>
    <row r="3" spans="1:13" x14ac:dyDescent="0.25">
      <c r="A3" s="104"/>
      <c r="I3" s="84"/>
      <c r="J3" s="84"/>
      <c r="K3" s="84"/>
      <c r="L3" s="84"/>
      <c r="M3" s="84"/>
    </row>
    <row r="4" spans="1:13" x14ac:dyDescent="0.25">
      <c r="A4" s="586" t="s">
        <v>47</v>
      </c>
      <c r="B4" s="587" t="s">
        <v>48</v>
      </c>
      <c r="C4" s="587" t="s">
        <v>474</v>
      </c>
      <c r="D4" s="587" t="s">
        <v>49</v>
      </c>
      <c r="E4" s="903" t="s">
        <v>633</v>
      </c>
      <c r="F4" s="904"/>
      <c r="G4" s="900" t="s">
        <v>528</v>
      </c>
      <c r="H4" s="587" t="s">
        <v>50</v>
      </c>
      <c r="I4" s="588" t="s">
        <v>308</v>
      </c>
      <c r="J4" s="562"/>
      <c r="K4" s="562"/>
      <c r="L4" s="562"/>
      <c r="M4" s="563"/>
    </row>
    <row r="5" spans="1:13" x14ac:dyDescent="0.25">
      <c r="A5" s="589"/>
      <c r="B5" s="590" t="s">
        <v>52</v>
      </c>
      <c r="C5" s="591" t="s">
        <v>475</v>
      </c>
      <c r="D5" s="590" t="s">
        <v>53</v>
      </c>
      <c r="E5" s="592"/>
      <c r="F5" s="592"/>
      <c r="G5" s="901"/>
      <c r="H5" s="590" t="s">
        <v>53</v>
      </c>
      <c r="I5" s="593" t="s">
        <v>54</v>
      </c>
      <c r="J5" s="593" t="s">
        <v>55</v>
      </c>
      <c r="K5" s="905" t="s">
        <v>309</v>
      </c>
      <c r="L5" s="906"/>
      <c r="M5" s="596" t="s">
        <v>56</v>
      </c>
    </row>
    <row r="6" spans="1:13" x14ac:dyDescent="0.25">
      <c r="A6" s="589"/>
      <c r="B6" s="592"/>
      <c r="C6" s="597" t="s">
        <v>2</v>
      </c>
      <c r="D6" s="590" t="s">
        <v>57</v>
      </c>
      <c r="E6" s="590" t="s">
        <v>58</v>
      </c>
      <c r="F6" s="590" t="s">
        <v>25</v>
      </c>
      <c r="G6" s="901"/>
      <c r="H6" s="590" t="s">
        <v>59</v>
      </c>
      <c r="I6" s="593" t="s">
        <v>60</v>
      </c>
      <c r="J6" s="593"/>
      <c r="K6" s="582" t="s">
        <v>31</v>
      </c>
      <c r="L6" s="598" t="s">
        <v>310</v>
      </c>
      <c r="M6" s="596" t="s">
        <v>61</v>
      </c>
    </row>
    <row r="7" spans="1:13" x14ac:dyDescent="0.25">
      <c r="A7" s="589"/>
      <c r="B7" s="592"/>
      <c r="C7" s="599" t="s">
        <v>485</v>
      </c>
      <c r="D7" s="590" t="s">
        <v>62</v>
      </c>
      <c r="E7" s="590" t="s">
        <v>30</v>
      </c>
      <c r="F7" s="590" t="s">
        <v>26</v>
      </c>
      <c r="G7" s="902"/>
      <c r="H7" s="590" t="s">
        <v>529</v>
      </c>
      <c r="I7" s="577" t="s">
        <v>63</v>
      </c>
      <c r="J7" s="577"/>
      <c r="K7" s="577"/>
      <c r="L7" s="600" t="s">
        <v>311</v>
      </c>
      <c r="M7" s="583" t="s">
        <v>64</v>
      </c>
    </row>
    <row r="8" spans="1:13" x14ac:dyDescent="0.25">
      <c r="A8" s="572">
        <v>1</v>
      </c>
      <c r="B8" s="601">
        <v>2</v>
      </c>
      <c r="C8" s="577">
        <v>3</v>
      </c>
      <c r="D8" s="601">
        <v>4</v>
      </c>
      <c r="E8" s="601">
        <v>5</v>
      </c>
      <c r="F8" s="601">
        <v>6</v>
      </c>
      <c r="G8" s="601">
        <v>7</v>
      </c>
      <c r="H8" s="601">
        <v>8</v>
      </c>
      <c r="I8" s="577">
        <v>9</v>
      </c>
      <c r="J8" s="577">
        <v>10</v>
      </c>
      <c r="K8" s="577">
        <v>11</v>
      </c>
      <c r="L8" s="577">
        <v>12</v>
      </c>
      <c r="M8" s="583">
        <v>13</v>
      </c>
    </row>
    <row r="9" spans="1:13" x14ac:dyDescent="0.25">
      <c r="A9" s="610" t="s">
        <v>173</v>
      </c>
      <c r="B9" s="611">
        <f t="shared" ref="B9:M9" si="0">SUM(B10:B24)</f>
        <v>7380</v>
      </c>
      <c r="C9" s="611">
        <f>SUM(C10:C24)</f>
        <v>122</v>
      </c>
      <c r="D9" s="611">
        <f>SUM(D10:D24)</f>
        <v>6302</v>
      </c>
      <c r="E9" s="611">
        <f>SUM(E10:E24)</f>
        <v>1286</v>
      </c>
      <c r="F9" s="611">
        <f>SUM(F10:F24)</f>
        <v>5016</v>
      </c>
      <c r="G9" s="611">
        <f t="shared" si="0"/>
        <v>2</v>
      </c>
      <c r="H9" s="610">
        <f t="shared" si="0"/>
        <v>6300</v>
      </c>
      <c r="I9" s="611">
        <f t="shared" si="0"/>
        <v>834</v>
      </c>
      <c r="J9" s="611">
        <f t="shared" si="0"/>
        <v>993</v>
      </c>
      <c r="K9" s="611">
        <f t="shared" si="0"/>
        <v>1127</v>
      </c>
      <c r="L9" s="611">
        <f t="shared" si="0"/>
        <v>134</v>
      </c>
      <c r="M9" s="610">
        <f t="shared" si="0"/>
        <v>634</v>
      </c>
    </row>
    <row r="10" spans="1:13" x14ac:dyDescent="0.25">
      <c r="A10" s="603" t="s">
        <v>174</v>
      </c>
      <c r="B10" s="94">
        <v>219</v>
      </c>
      <c r="C10" s="94"/>
      <c r="D10" s="94">
        <f t="shared" ref="D10:D24" si="1">SUM(E10:F10)</f>
        <v>192</v>
      </c>
      <c r="E10" s="94">
        <v>36</v>
      </c>
      <c r="F10" s="94">
        <v>156</v>
      </c>
      <c r="G10" s="94">
        <v>0</v>
      </c>
      <c r="H10" s="94">
        <f t="shared" ref="H10:H40" si="2">+D10-G10</f>
        <v>192</v>
      </c>
      <c r="I10" s="94">
        <v>16</v>
      </c>
      <c r="J10" s="94">
        <v>55</v>
      </c>
      <c r="K10" s="94">
        <v>72</v>
      </c>
      <c r="L10" s="94">
        <v>8</v>
      </c>
      <c r="M10" s="95">
        <v>24</v>
      </c>
    </row>
    <row r="11" spans="1:13" x14ac:dyDescent="0.25">
      <c r="A11" s="608" t="s">
        <v>673</v>
      </c>
      <c r="B11" s="94">
        <v>181</v>
      </c>
      <c r="C11" s="94"/>
      <c r="D11" s="94">
        <f t="shared" si="1"/>
        <v>103</v>
      </c>
      <c r="E11" s="94">
        <v>0</v>
      </c>
      <c r="F11" s="94">
        <v>103</v>
      </c>
      <c r="G11" s="94">
        <v>0</v>
      </c>
      <c r="H11" s="94">
        <f>+D11-G11</f>
        <v>103</v>
      </c>
      <c r="I11" s="116"/>
      <c r="J11" s="116"/>
      <c r="K11" s="116"/>
      <c r="L11" s="116"/>
      <c r="M11" s="117"/>
    </row>
    <row r="12" spans="1:13" x14ac:dyDescent="0.25">
      <c r="A12" s="603" t="s">
        <v>175</v>
      </c>
      <c r="B12" s="94">
        <v>962</v>
      </c>
      <c r="C12" s="94"/>
      <c r="D12" s="94">
        <f t="shared" si="1"/>
        <v>938</v>
      </c>
      <c r="E12" s="94">
        <v>200</v>
      </c>
      <c r="F12" s="94">
        <v>738</v>
      </c>
      <c r="G12" s="94">
        <v>1</v>
      </c>
      <c r="H12" s="94">
        <f t="shared" si="2"/>
        <v>937</v>
      </c>
      <c r="I12" s="94">
        <v>190</v>
      </c>
      <c r="J12" s="94">
        <v>106</v>
      </c>
      <c r="K12" s="94">
        <v>197</v>
      </c>
      <c r="L12" s="94">
        <v>23</v>
      </c>
      <c r="M12" s="95">
        <v>56</v>
      </c>
    </row>
    <row r="13" spans="1:13" x14ac:dyDescent="0.25">
      <c r="A13" s="608" t="s">
        <v>71</v>
      </c>
      <c r="B13" s="94">
        <v>54</v>
      </c>
      <c r="C13" s="94">
        <v>22</v>
      </c>
      <c r="D13" s="94">
        <f t="shared" si="1"/>
        <v>18</v>
      </c>
      <c r="E13" s="94">
        <v>1</v>
      </c>
      <c r="F13" s="94">
        <v>17</v>
      </c>
      <c r="G13" s="94">
        <v>0</v>
      </c>
      <c r="H13" s="94">
        <f t="shared" si="2"/>
        <v>18</v>
      </c>
      <c r="I13" s="116"/>
      <c r="J13" s="116"/>
      <c r="K13" s="116"/>
      <c r="L13" s="116"/>
      <c r="M13" s="117"/>
    </row>
    <row r="14" spans="1:13" x14ac:dyDescent="0.25">
      <c r="A14" s="605" t="s">
        <v>176</v>
      </c>
      <c r="B14" s="94">
        <v>65</v>
      </c>
      <c r="C14" s="94"/>
      <c r="D14" s="94">
        <f t="shared" si="1"/>
        <v>0</v>
      </c>
      <c r="E14" s="94">
        <v>0</v>
      </c>
      <c r="F14" s="94">
        <v>0</v>
      </c>
      <c r="G14" s="94">
        <v>0</v>
      </c>
      <c r="H14" s="94">
        <f t="shared" si="2"/>
        <v>0</v>
      </c>
      <c r="I14" s="116"/>
      <c r="J14" s="116"/>
      <c r="K14" s="116"/>
      <c r="L14" s="116"/>
      <c r="M14" s="117"/>
    </row>
    <row r="15" spans="1:13" x14ac:dyDescent="0.25">
      <c r="A15" s="603" t="s">
        <v>364</v>
      </c>
      <c r="B15" s="94">
        <v>1763</v>
      </c>
      <c r="C15" s="94">
        <v>4</v>
      </c>
      <c r="D15" s="94">
        <f t="shared" si="1"/>
        <v>1455</v>
      </c>
      <c r="E15" s="94">
        <v>476</v>
      </c>
      <c r="F15" s="94">
        <v>979</v>
      </c>
      <c r="G15" s="94">
        <v>0</v>
      </c>
      <c r="H15" s="94">
        <f t="shared" si="2"/>
        <v>1455</v>
      </c>
      <c r="I15" s="94">
        <v>238</v>
      </c>
      <c r="J15" s="94">
        <v>269</v>
      </c>
      <c r="K15" s="94">
        <v>318</v>
      </c>
      <c r="L15" s="94">
        <v>31</v>
      </c>
      <c r="M15" s="95">
        <v>150</v>
      </c>
    </row>
    <row r="16" spans="1:13" x14ac:dyDescent="0.25">
      <c r="A16" s="603" t="s">
        <v>177</v>
      </c>
      <c r="B16" s="94">
        <v>632</v>
      </c>
      <c r="C16" s="94"/>
      <c r="D16" s="94">
        <f t="shared" si="1"/>
        <v>554</v>
      </c>
      <c r="E16" s="94">
        <v>67</v>
      </c>
      <c r="F16" s="94">
        <v>487</v>
      </c>
      <c r="G16" s="94">
        <v>0</v>
      </c>
      <c r="H16" s="94">
        <f t="shared" si="2"/>
        <v>554</v>
      </c>
      <c r="I16" s="94">
        <v>73</v>
      </c>
      <c r="J16" s="94">
        <v>142</v>
      </c>
      <c r="K16" s="94">
        <v>101</v>
      </c>
      <c r="L16" s="94">
        <v>11</v>
      </c>
      <c r="M16" s="95">
        <v>107</v>
      </c>
    </row>
    <row r="17" spans="1:13" x14ac:dyDescent="0.25">
      <c r="A17" s="608" t="s">
        <v>790</v>
      </c>
      <c r="B17" s="94">
        <v>139</v>
      </c>
      <c r="C17" s="94"/>
      <c r="D17" s="94">
        <f t="shared" si="1"/>
        <v>93</v>
      </c>
      <c r="E17" s="94">
        <v>0</v>
      </c>
      <c r="F17" s="94">
        <v>93</v>
      </c>
      <c r="G17" s="94">
        <v>0</v>
      </c>
      <c r="H17" s="94">
        <f t="shared" si="2"/>
        <v>93</v>
      </c>
      <c r="I17" s="118"/>
      <c r="J17" s="118"/>
      <c r="K17" s="118"/>
      <c r="L17" s="118"/>
      <c r="M17" s="119"/>
    </row>
    <row r="18" spans="1:13" x14ac:dyDescent="0.25">
      <c r="A18" s="602" t="s">
        <v>178</v>
      </c>
      <c r="B18" s="94">
        <v>1080</v>
      </c>
      <c r="C18" s="94">
        <v>96</v>
      </c>
      <c r="D18" s="94">
        <f t="shared" si="1"/>
        <v>989</v>
      </c>
      <c r="E18" s="94">
        <v>314</v>
      </c>
      <c r="F18" s="94">
        <v>675</v>
      </c>
      <c r="G18" s="94">
        <v>0</v>
      </c>
      <c r="H18" s="94">
        <f t="shared" si="2"/>
        <v>989</v>
      </c>
      <c r="I18" s="94">
        <v>146</v>
      </c>
      <c r="J18" s="94">
        <v>251</v>
      </c>
      <c r="K18" s="94">
        <v>274</v>
      </c>
      <c r="L18" s="94">
        <v>31</v>
      </c>
      <c r="M18" s="95">
        <v>116</v>
      </c>
    </row>
    <row r="19" spans="1:13" x14ac:dyDescent="0.25">
      <c r="A19" s="605" t="s">
        <v>418</v>
      </c>
      <c r="B19" s="94">
        <v>235</v>
      </c>
      <c r="C19" s="94"/>
      <c r="D19" s="94">
        <f t="shared" si="1"/>
        <v>87</v>
      </c>
      <c r="E19" s="94">
        <v>0</v>
      </c>
      <c r="F19" s="94">
        <v>87</v>
      </c>
      <c r="G19" s="94">
        <v>0</v>
      </c>
      <c r="H19" s="94">
        <f t="shared" si="2"/>
        <v>87</v>
      </c>
      <c r="I19" s="116"/>
      <c r="J19" s="116"/>
      <c r="K19" s="116"/>
      <c r="L19" s="116"/>
      <c r="M19" s="117"/>
    </row>
    <row r="20" spans="1:13" x14ac:dyDescent="0.25">
      <c r="A20" s="603" t="s">
        <v>131</v>
      </c>
      <c r="B20" s="94">
        <v>621</v>
      </c>
      <c r="C20" s="94"/>
      <c r="D20" s="94">
        <f t="shared" si="1"/>
        <v>583</v>
      </c>
      <c r="E20" s="94">
        <v>111</v>
      </c>
      <c r="F20" s="94">
        <v>472</v>
      </c>
      <c r="G20" s="94">
        <v>0</v>
      </c>
      <c r="H20" s="94">
        <f t="shared" si="2"/>
        <v>583</v>
      </c>
      <c r="I20" s="94">
        <v>50</v>
      </c>
      <c r="J20" s="94">
        <v>73</v>
      </c>
      <c r="K20" s="94">
        <v>59</v>
      </c>
      <c r="L20" s="94">
        <v>15</v>
      </c>
      <c r="M20" s="95">
        <v>57</v>
      </c>
    </row>
    <row r="21" spans="1:13" x14ac:dyDescent="0.25">
      <c r="A21" s="608" t="s">
        <v>775</v>
      </c>
      <c r="B21" s="94">
        <v>168</v>
      </c>
      <c r="C21" s="94"/>
      <c r="D21" s="94">
        <f t="shared" si="1"/>
        <v>123</v>
      </c>
      <c r="E21" s="94">
        <v>0</v>
      </c>
      <c r="F21" s="94">
        <v>123</v>
      </c>
      <c r="G21" s="94">
        <v>0</v>
      </c>
      <c r="H21" s="94">
        <f t="shared" si="2"/>
        <v>123</v>
      </c>
      <c r="I21" s="118"/>
      <c r="J21" s="118"/>
      <c r="K21" s="118"/>
      <c r="L21" s="118"/>
      <c r="M21" s="119"/>
    </row>
    <row r="22" spans="1:13" x14ac:dyDescent="0.25">
      <c r="A22" s="603" t="s">
        <v>179</v>
      </c>
      <c r="B22" s="94">
        <v>700</v>
      </c>
      <c r="C22" s="94"/>
      <c r="D22" s="94">
        <f t="shared" si="1"/>
        <v>654</v>
      </c>
      <c r="E22" s="94">
        <v>81</v>
      </c>
      <c r="F22" s="94">
        <v>573</v>
      </c>
      <c r="G22" s="94">
        <v>0</v>
      </c>
      <c r="H22" s="94">
        <f t="shared" si="2"/>
        <v>654</v>
      </c>
      <c r="I22" s="94">
        <v>41</v>
      </c>
      <c r="J22" s="94">
        <v>97</v>
      </c>
      <c r="K22" s="94">
        <v>75</v>
      </c>
      <c r="L22" s="94">
        <v>10</v>
      </c>
      <c r="M22" s="95">
        <v>75</v>
      </c>
    </row>
    <row r="23" spans="1:13" x14ac:dyDescent="0.25">
      <c r="A23" s="603" t="s">
        <v>306</v>
      </c>
      <c r="B23" s="94">
        <v>427</v>
      </c>
      <c r="C23" s="94"/>
      <c r="D23" s="94">
        <f t="shared" si="1"/>
        <v>384</v>
      </c>
      <c r="E23" s="94">
        <v>0</v>
      </c>
      <c r="F23" s="94">
        <v>384</v>
      </c>
      <c r="G23" s="94">
        <v>1</v>
      </c>
      <c r="H23" s="94">
        <f>+D23-G23</f>
        <v>383</v>
      </c>
      <c r="I23" s="94">
        <v>80</v>
      </c>
      <c r="J23" s="94">
        <v>0</v>
      </c>
      <c r="K23" s="94">
        <v>31</v>
      </c>
      <c r="L23" s="94">
        <v>5</v>
      </c>
      <c r="M23" s="95">
        <v>49</v>
      </c>
    </row>
    <row r="24" spans="1:13" x14ac:dyDescent="0.25">
      <c r="A24" s="614" t="s">
        <v>180</v>
      </c>
      <c r="B24" s="97">
        <v>134</v>
      </c>
      <c r="C24" s="97"/>
      <c r="D24" s="97">
        <f t="shared" si="1"/>
        <v>129</v>
      </c>
      <c r="E24" s="97">
        <v>0</v>
      </c>
      <c r="F24" s="97">
        <v>129</v>
      </c>
      <c r="G24" s="97">
        <v>0</v>
      </c>
      <c r="H24" s="98">
        <f t="shared" si="2"/>
        <v>129</v>
      </c>
      <c r="I24" s="123"/>
      <c r="J24" s="123"/>
      <c r="K24" s="123"/>
      <c r="L24" s="123"/>
      <c r="M24" s="124"/>
    </row>
    <row r="25" spans="1:13" x14ac:dyDescent="0.25">
      <c r="A25" s="585" t="s">
        <v>181</v>
      </c>
      <c r="B25" s="584">
        <f t="shared" ref="B25:M25" si="3">SUM(B26:B40)</f>
        <v>7231</v>
      </c>
      <c r="C25" s="584">
        <f t="shared" si="3"/>
        <v>20</v>
      </c>
      <c r="D25" s="584">
        <f t="shared" si="3"/>
        <v>6575</v>
      </c>
      <c r="E25" s="584">
        <f t="shared" si="3"/>
        <v>607</v>
      </c>
      <c r="F25" s="584">
        <f t="shared" si="3"/>
        <v>5968</v>
      </c>
      <c r="G25" s="584">
        <f t="shared" si="3"/>
        <v>8</v>
      </c>
      <c r="H25" s="585">
        <f t="shared" si="3"/>
        <v>6567</v>
      </c>
      <c r="I25" s="584">
        <f t="shared" si="3"/>
        <v>755</v>
      </c>
      <c r="J25" s="584">
        <f t="shared" si="3"/>
        <v>645</v>
      </c>
      <c r="K25" s="584">
        <f t="shared" si="3"/>
        <v>720</v>
      </c>
      <c r="L25" s="584">
        <f t="shared" si="3"/>
        <v>102</v>
      </c>
      <c r="M25" s="585">
        <f t="shared" si="3"/>
        <v>681</v>
      </c>
    </row>
    <row r="26" spans="1:13" x14ac:dyDescent="0.25">
      <c r="A26" s="603" t="s">
        <v>182</v>
      </c>
      <c r="B26" s="94">
        <v>216</v>
      </c>
      <c r="C26" s="94"/>
      <c r="D26" s="94">
        <f t="shared" ref="D26:D39" si="4">SUM(E26:F26)</f>
        <v>209</v>
      </c>
      <c r="E26" s="94">
        <v>44</v>
      </c>
      <c r="F26" s="94">
        <v>165</v>
      </c>
      <c r="G26" s="94">
        <v>0</v>
      </c>
      <c r="H26" s="94">
        <f t="shared" si="2"/>
        <v>209</v>
      </c>
      <c r="I26" s="94">
        <v>24</v>
      </c>
      <c r="J26" s="94">
        <v>35</v>
      </c>
      <c r="K26" s="94">
        <v>22</v>
      </c>
      <c r="L26" s="94">
        <v>4</v>
      </c>
      <c r="M26" s="95">
        <v>32</v>
      </c>
    </row>
    <row r="27" spans="1:13" x14ac:dyDescent="0.25">
      <c r="A27" s="605" t="s">
        <v>440</v>
      </c>
      <c r="B27" s="94">
        <v>123</v>
      </c>
      <c r="C27" s="94"/>
      <c r="D27" s="94">
        <f t="shared" si="4"/>
        <v>120</v>
      </c>
      <c r="E27" s="94">
        <v>0</v>
      </c>
      <c r="F27" s="94">
        <v>120</v>
      </c>
      <c r="G27" s="94">
        <v>0</v>
      </c>
      <c r="H27" s="94">
        <f t="shared" si="2"/>
        <v>120</v>
      </c>
      <c r="I27" s="116"/>
      <c r="J27" s="116"/>
      <c r="K27" s="116"/>
      <c r="L27" s="116"/>
      <c r="M27" s="117"/>
    </row>
    <row r="28" spans="1:13" x14ac:dyDescent="0.25">
      <c r="A28" s="603" t="s">
        <v>183</v>
      </c>
      <c r="B28" s="94">
        <v>309</v>
      </c>
      <c r="C28" s="94"/>
      <c r="D28" s="94">
        <f t="shared" si="4"/>
        <v>292</v>
      </c>
      <c r="E28" s="94">
        <v>85</v>
      </c>
      <c r="F28" s="94">
        <v>207</v>
      </c>
      <c r="G28" s="94">
        <v>1</v>
      </c>
      <c r="H28" s="94">
        <f t="shared" si="2"/>
        <v>291</v>
      </c>
      <c r="I28" s="127">
        <v>42</v>
      </c>
      <c r="J28" s="127">
        <v>128</v>
      </c>
      <c r="K28" s="127">
        <v>134</v>
      </c>
      <c r="L28" s="127">
        <v>7</v>
      </c>
      <c r="M28" s="128">
        <v>39</v>
      </c>
    </row>
    <row r="29" spans="1:13" x14ac:dyDescent="0.25">
      <c r="A29" s="603" t="s">
        <v>184</v>
      </c>
      <c r="B29" s="94">
        <v>290</v>
      </c>
      <c r="C29" s="94"/>
      <c r="D29" s="94">
        <f t="shared" si="4"/>
        <v>268</v>
      </c>
      <c r="E29" s="94">
        <v>69</v>
      </c>
      <c r="F29" s="94">
        <v>199</v>
      </c>
      <c r="G29" s="94">
        <v>0</v>
      </c>
      <c r="H29" s="94">
        <f t="shared" si="2"/>
        <v>268</v>
      </c>
      <c r="I29" s="94">
        <v>16</v>
      </c>
      <c r="J29" s="94">
        <v>90</v>
      </c>
      <c r="K29" s="94">
        <v>78</v>
      </c>
      <c r="L29" s="94">
        <v>5</v>
      </c>
      <c r="M29" s="95">
        <v>35</v>
      </c>
    </row>
    <row r="30" spans="1:13" x14ac:dyDescent="0.25">
      <c r="A30" s="602" t="s">
        <v>347</v>
      </c>
      <c r="B30" s="94">
        <v>772</v>
      </c>
      <c r="C30" s="94"/>
      <c r="D30" s="94">
        <f t="shared" si="4"/>
        <v>710</v>
      </c>
      <c r="E30" s="94">
        <v>296</v>
      </c>
      <c r="F30" s="94">
        <v>414</v>
      </c>
      <c r="G30" s="94">
        <v>4</v>
      </c>
      <c r="H30" s="94">
        <f t="shared" si="2"/>
        <v>706</v>
      </c>
      <c r="I30" s="94">
        <v>125</v>
      </c>
      <c r="J30" s="94">
        <v>212</v>
      </c>
      <c r="K30" s="94">
        <v>159</v>
      </c>
      <c r="L30" s="94">
        <v>18</v>
      </c>
      <c r="M30" s="95">
        <v>196</v>
      </c>
    </row>
    <row r="31" spans="1:13" x14ac:dyDescent="0.25">
      <c r="A31" s="605" t="s">
        <v>71</v>
      </c>
      <c r="B31" s="94">
        <v>43</v>
      </c>
      <c r="C31" s="94"/>
      <c r="D31" s="94">
        <f t="shared" si="4"/>
        <v>35</v>
      </c>
      <c r="E31" s="94">
        <v>26</v>
      </c>
      <c r="F31" s="94">
        <v>9</v>
      </c>
      <c r="G31" s="94">
        <v>0</v>
      </c>
      <c r="H31" s="94">
        <f t="shared" si="2"/>
        <v>35</v>
      </c>
      <c r="I31" s="116"/>
      <c r="J31" s="116"/>
      <c r="K31" s="116"/>
      <c r="L31" s="116"/>
      <c r="M31" s="117"/>
    </row>
    <row r="32" spans="1:13" x14ac:dyDescent="0.25">
      <c r="A32" s="605" t="s">
        <v>989</v>
      </c>
      <c r="B32" s="94">
        <v>628</v>
      </c>
      <c r="C32" s="94"/>
      <c r="D32" s="94">
        <f t="shared" si="4"/>
        <v>562</v>
      </c>
      <c r="E32" s="94">
        <v>0</v>
      </c>
      <c r="F32" s="94">
        <v>562</v>
      </c>
      <c r="G32" s="94">
        <v>0</v>
      </c>
      <c r="H32" s="94">
        <f t="shared" si="2"/>
        <v>562</v>
      </c>
      <c r="I32" s="118"/>
      <c r="J32" s="118"/>
      <c r="K32" s="118"/>
      <c r="L32" s="118"/>
      <c r="M32" s="119"/>
    </row>
    <row r="33" spans="1:13" x14ac:dyDescent="0.25">
      <c r="A33" s="603" t="s">
        <v>185</v>
      </c>
      <c r="B33" s="94">
        <v>309</v>
      </c>
      <c r="C33" s="94"/>
      <c r="D33" s="94">
        <f t="shared" si="4"/>
        <v>291</v>
      </c>
      <c r="E33" s="94">
        <v>0</v>
      </c>
      <c r="F33" s="94">
        <v>291</v>
      </c>
      <c r="G33" s="94">
        <v>0</v>
      </c>
      <c r="H33" s="94">
        <f t="shared" si="2"/>
        <v>291</v>
      </c>
      <c r="I33" s="94">
        <v>33</v>
      </c>
      <c r="J33" s="94">
        <v>0</v>
      </c>
      <c r="K33" s="94">
        <v>8</v>
      </c>
      <c r="L33" s="94">
        <v>5</v>
      </c>
      <c r="M33" s="95">
        <v>22</v>
      </c>
    </row>
    <row r="34" spans="1:13" x14ac:dyDescent="0.25">
      <c r="A34" s="603" t="s">
        <v>186</v>
      </c>
      <c r="B34" s="94">
        <v>659</v>
      </c>
      <c r="C34" s="94"/>
      <c r="D34" s="94">
        <f t="shared" si="4"/>
        <v>611</v>
      </c>
      <c r="E34" s="94">
        <v>28</v>
      </c>
      <c r="F34" s="94">
        <v>583</v>
      </c>
      <c r="G34" s="94">
        <v>1</v>
      </c>
      <c r="H34" s="94">
        <f t="shared" si="2"/>
        <v>610</v>
      </c>
      <c r="I34" s="94">
        <v>39</v>
      </c>
      <c r="J34" s="94">
        <v>35</v>
      </c>
      <c r="K34" s="94">
        <v>35</v>
      </c>
      <c r="L34" s="94">
        <v>11</v>
      </c>
      <c r="M34" s="95">
        <v>48</v>
      </c>
    </row>
    <row r="35" spans="1:13" x14ac:dyDescent="0.25">
      <c r="A35" s="603" t="s">
        <v>187</v>
      </c>
      <c r="B35" s="94">
        <v>805</v>
      </c>
      <c r="C35" s="94"/>
      <c r="D35" s="94">
        <f t="shared" si="4"/>
        <v>728</v>
      </c>
      <c r="E35" s="94">
        <v>0</v>
      </c>
      <c r="F35" s="94">
        <v>728</v>
      </c>
      <c r="G35" s="94">
        <v>0</v>
      </c>
      <c r="H35" s="94">
        <f t="shared" si="2"/>
        <v>728</v>
      </c>
      <c r="I35" s="94">
        <v>166</v>
      </c>
      <c r="J35" s="94">
        <v>0</v>
      </c>
      <c r="K35" s="94">
        <v>22</v>
      </c>
      <c r="L35" s="94">
        <v>3</v>
      </c>
      <c r="M35" s="95">
        <v>97</v>
      </c>
    </row>
    <row r="36" spans="1:13" x14ac:dyDescent="0.25">
      <c r="A36" s="603" t="s">
        <v>188</v>
      </c>
      <c r="B36" s="94">
        <v>1035</v>
      </c>
      <c r="C36" s="94"/>
      <c r="D36" s="94">
        <f t="shared" si="4"/>
        <v>972</v>
      </c>
      <c r="E36" s="94">
        <v>4</v>
      </c>
      <c r="F36" s="94">
        <v>968</v>
      </c>
      <c r="G36" s="94">
        <v>0</v>
      </c>
      <c r="H36" s="94">
        <f t="shared" si="2"/>
        <v>972</v>
      </c>
      <c r="I36" s="94">
        <v>76</v>
      </c>
      <c r="J36" s="94">
        <v>0</v>
      </c>
      <c r="K36" s="94">
        <v>45</v>
      </c>
      <c r="L36" s="94">
        <v>18</v>
      </c>
      <c r="M36" s="95">
        <v>38</v>
      </c>
    </row>
    <row r="37" spans="1:13" x14ac:dyDescent="0.25">
      <c r="A37" s="605" t="s">
        <v>189</v>
      </c>
      <c r="B37" s="94">
        <v>20</v>
      </c>
      <c r="C37" s="94">
        <v>20</v>
      </c>
      <c r="D37" s="94">
        <f t="shared" si="4"/>
        <v>0</v>
      </c>
      <c r="E37" s="94">
        <v>0</v>
      </c>
      <c r="F37" s="94">
        <v>0</v>
      </c>
      <c r="G37" s="94">
        <v>0</v>
      </c>
      <c r="H37" s="94">
        <f t="shared" si="2"/>
        <v>0</v>
      </c>
      <c r="I37" s="116"/>
      <c r="J37" s="116"/>
      <c r="K37" s="116"/>
      <c r="L37" s="116"/>
      <c r="M37" s="117"/>
    </row>
    <row r="38" spans="1:13" x14ac:dyDescent="0.25">
      <c r="A38" s="602" t="s">
        <v>353</v>
      </c>
      <c r="B38" s="94">
        <v>1375</v>
      </c>
      <c r="C38" s="94"/>
      <c r="D38" s="94">
        <f t="shared" si="4"/>
        <v>1204</v>
      </c>
      <c r="E38" s="94">
        <v>55</v>
      </c>
      <c r="F38" s="94">
        <v>1149</v>
      </c>
      <c r="G38" s="94">
        <v>0</v>
      </c>
      <c r="H38" s="94">
        <f t="shared" si="2"/>
        <v>1204</v>
      </c>
      <c r="I38" s="94">
        <v>174</v>
      </c>
      <c r="J38" s="94">
        <v>145</v>
      </c>
      <c r="K38" s="94">
        <v>186</v>
      </c>
      <c r="L38" s="94">
        <v>26</v>
      </c>
      <c r="M38" s="95">
        <v>145</v>
      </c>
    </row>
    <row r="39" spans="1:13" x14ac:dyDescent="0.25">
      <c r="A39" s="608" t="s">
        <v>791</v>
      </c>
      <c r="B39" s="94">
        <v>177</v>
      </c>
      <c r="C39" s="94"/>
      <c r="D39" s="94">
        <f t="shared" si="4"/>
        <v>159</v>
      </c>
      <c r="E39" s="94">
        <v>0</v>
      </c>
      <c r="F39" s="94">
        <v>159</v>
      </c>
      <c r="G39" s="94">
        <v>0</v>
      </c>
      <c r="H39" s="94">
        <f t="shared" si="2"/>
        <v>159</v>
      </c>
      <c r="I39" s="118"/>
      <c r="J39" s="118"/>
      <c r="K39" s="118"/>
      <c r="L39" s="118"/>
      <c r="M39" s="119"/>
    </row>
    <row r="40" spans="1:13" x14ac:dyDescent="0.25">
      <c r="A40" s="609" t="s">
        <v>510</v>
      </c>
      <c r="B40" s="97">
        <v>470</v>
      </c>
      <c r="C40" s="97"/>
      <c r="D40" s="97">
        <f>SUM(E40:F40)</f>
        <v>414</v>
      </c>
      <c r="E40" s="97">
        <v>0</v>
      </c>
      <c r="F40" s="97">
        <v>414</v>
      </c>
      <c r="G40" s="97">
        <v>2</v>
      </c>
      <c r="H40" s="98">
        <f t="shared" si="2"/>
        <v>412</v>
      </c>
      <c r="I40" s="97">
        <v>60</v>
      </c>
      <c r="J40" s="97">
        <v>0</v>
      </c>
      <c r="K40" s="97">
        <v>31</v>
      </c>
      <c r="L40" s="97">
        <v>5</v>
      </c>
      <c r="M40" s="98">
        <v>29</v>
      </c>
    </row>
    <row r="41" spans="1:13" x14ac:dyDescent="0.25">
      <c r="A41" s="120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</row>
    <row r="42" spans="1:13" x14ac:dyDescent="0.25">
      <c r="A42" s="63" t="s">
        <v>366</v>
      </c>
    </row>
    <row r="43" spans="1:13" x14ac:dyDescent="0.25">
      <c r="A43" s="121" t="s">
        <v>484</v>
      </c>
    </row>
    <row r="44" spans="1:13" x14ac:dyDescent="0.25">
      <c r="A44" s="63" t="s">
        <v>530</v>
      </c>
    </row>
    <row r="45" spans="1:13" x14ac:dyDescent="0.25">
      <c r="A45" s="63" t="s">
        <v>0</v>
      </c>
    </row>
    <row r="46" spans="1:13" x14ac:dyDescent="0.25">
      <c r="A46" s="103" t="s">
        <v>531</v>
      </c>
      <c r="B46" s="102"/>
    </row>
    <row r="47" spans="1:13" x14ac:dyDescent="0.25">
      <c r="A47" s="103"/>
      <c r="B47" s="102"/>
    </row>
    <row r="48" spans="1:13" x14ac:dyDescent="0.25">
      <c r="A48" s="103"/>
      <c r="B48" s="102"/>
    </row>
    <row r="49" spans="1:2" x14ac:dyDescent="0.25">
      <c r="A49" s="103"/>
      <c r="B49" s="102"/>
    </row>
    <row r="50" spans="1:2" x14ac:dyDescent="0.25">
      <c r="A50" s="103"/>
      <c r="B50" s="102"/>
    </row>
  </sheetData>
  <mergeCells count="3">
    <mergeCell ref="G4:G7"/>
    <mergeCell ref="E4:F4"/>
    <mergeCell ref="K5:L5"/>
  </mergeCells>
  <printOptions horizontalCentered="1"/>
  <pageMargins left="0.51181102362204722" right="0.55118110236220474" top="0.74803149606299213" bottom="0.74803149606299213" header="0.31496062992125984" footer="0.31496062992125984"/>
  <pageSetup paperSize="9" scale="61" orientation="portrait" r:id="rId1"/>
  <headerFooter>
    <oddHeader>&amp;C&amp;11 6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J33"/>
  <sheetViews>
    <sheetView zoomScaleNormal="100" workbookViewId="0">
      <selection activeCell="L32" sqref="L32:M32"/>
    </sheetView>
  </sheetViews>
  <sheetFormatPr defaultColWidth="9.125" defaultRowHeight="13.6" x14ac:dyDescent="0.25"/>
  <cols>
    <col min="1" max="1" width="4.25" style="63" customWidth="1"/>
    <col min="2" max="2" width="9.125" style="63"/>
    <col min="3" max="3" width="8.25" style="63" customWidth="1"/>
    <col min="4" max="4" width="23.375" style="63" customWidth="1"/>
    <col min="5" max="5" width="11.75" style="63" customWidth="1"/>
    <col min="6" max="6" width="11.25" style="63" customWidth="1"/>
    <col min="7" max="7" width="12.75" style="63" customWidth="1"/>
    <col min="8" max="8" width="12.375" style="63" customWidth="1"/>
    <col min="9" max="9" width="13" style="63" customWidth="1"/>
    <col min="10" max="10" width="11.125" style="63" customWidth="1"/>
    <col min="11" max="16384" width="9.125" style="63"/>
  </cols>
  <sheetData>
    <row r="1" spans="1:10" ht="18" customHeight="1" x14ac:dyDescent="0.25">
      <c r="A1" s="130" t="s">
        <v>532</v>
      </c>
      <c r="B1" s="131"/>
    </row>
    <row r="2" spans="1:10" ht="15.8" customHeight="1" x14ac:dyDescent="0.25"/>
    <row r="3" spans="1:10" ht="20.05" customHeight="1" x14ac:dyDescent="0.25">
      <c r="A3" s="913" t="s">
        <v>533</v>
      </c>
      <c r="B3" s="915" t="s">
        <v>20</v>
      </c>
      <c r="C3" s="916"/>
      <c r="D3" s="917"/>
      <c r="E3" s="907" t="s">
        <v>534</v>
      </c>
      <c r="F3" s="907"/>
      <c r="G3" s="907" t="s">
        <v>535</v>
      </c>
      <c r="H3" s="907"/>
      <c r="I3" s="907" t="s">
        <v>536</v>
      </c>
      <c r="J3" s="907"/>
    </row>
    <row r="4" spans="1:10" ht="20.05" customHeight="1" x14ac:dyDescent="0.25">
      <c r="A4" s="914"/>
      <c r="B4" s="918"/>
      <c r="C4" s="919"/>
      <c r="D4" s="920"/>
      <c r="E4" s="845">
        <v>44530</v>
      </c>
      <c r="F4" s="845">
        <v>44561</v>
      </c>
      <c r="G4" s="845">
        <v>44530</v>
      </c>
      <c r="H4" s="845">
        <v>44561</v>
      </c>
      <c r="I4" s="845">
        <v>44530</v>
      </c>
      <c r="J4" s="845">
        <v>44561</v>
      </c>
    </row>
    <row r="5" spans="1:10" ht="20.05" customHeight="1" x14ac:dyDescent="0.25">
      <c r="A5" s="871">
        <v>1</v>
      </c>
      <c r="B5" s="912" t="s">
        <v>537</v>
      </c>
      <c r="C5" s="912"/>
      <c r="D5" s="912"/>
      <c r="E5" s="132">
        <v>84162</v>
      </c>
      <c r="F5" s="132">
        <v>84966</v>
      </c>
      <c r="G5" s="132">
        <v>71546</v>
      </c>
      <c r="H5" s="132">
        <v>71874</v>
      </c>
      <c r="I5" s="133"/>
      <c r="J5" s="133"/>
    </row>
    <row r="6" spans="1:10" ht="20.05" customHeight="1" x14ac:dyDescent="0.25">
      <c r="A6" s="871">
        <v>2</v>
      </c>
      <c r="B6" s="908" t="s">
        <v>474</v>
      </c>
      <c r="C6" s="909" t="s">
        <v>895</v>
      </c>
      <c r="D6" s="910"/>
      <c r="E6" s="105">
        <v>2565</v>
      </c>
      <c r="F6" s="105">
        <v>2190</v>
      </c>
      <c r="G6" s="133"/>
      <c r="H6" s="133"/>
      <c r="I6" s="133"/>
      <c r="J6" s="133"/>
    </row>
    <row r="7" spans="1:10" ht="18.7" customHeight="1" x14ac:dyDescent="0.25">
      <c r="A7" s="871">
        <v>3</v>
      </c>
      <c r="B7" s="908"/>
      <c r="C7" s="909" t="s">
        <v>896</v>
      </c>
      <c r="D7" s="910"/>
      <c r="E7" s="133"/>
      <c r="F7" s="133"/>
      <c r="G7" s="132">
        <v>74</v>
      </c>
      <c r="H7" s="134">
        <v>68</v>
      </c>
      <c r="I7" s="133"/>
      <c r="J7" s="133"/>
    </row>
    <row r="8" spans="1:10" ht="20.05" customHeight="1" x14ac:dyDescent="0.25">
      <c r="A8" s="871">
        <v>4</v>
      </c>
      <c r="B8" s="911" t="s">
        <v>897</v>
      </c>
      <c r="C8" s="912"/>
      <c r="D8" s="912"/>
      <c r="E8" s="132">
        <v>81597</v>
      </c>
      <c r="F8" s="132">
        <v>82776</v>
      </c>
      <c r="G8" s="132">
        <v>71472</v>
      </c>
      <c r="H8" s="134">
        <v>71806</v>
      </c>
      <c r="I8" s="133"/>
      <c r="J8" s="133"/>
    </row>
    <row r="9" spans="1:10" ht="20.05" customHeight="1" x14ac:dyDescent="0.25">
      <c r="A9" s="871">
        <v>5</v>
      </c>
      <c r="B9" s="908" t="s">
        <v>299</v>
      </c>
      <c r="C9" s="910" t="s">
        <v>538</v>
      </c>
      <c r="D9" s="910"/>
      <c r="E9" s="132">
        <v>78933</v>
      </c>
      <c r="F9" s="132">
        <v>80109</v>
      </c>
      <c r="G9" s="134">
        <v>69729</v>
      </c>
      <c r="H9" s="134">
        <v>70141</v>
      </c>
      <c r="I9" s="135">
        <v>88.33947778495687</v>
      </c>
      <c r="J9" s="135">
        <v>87.556953650650996</v>
      </c>
    </row>
    <row r="10" spans="1:10" ht="20.05" customHeight="1" x14ac:dyDescent="0.25">
      <c r="A10" s="871">
        <v>6</v>
      </c>
      <c r="B10" s="908"/>
      <c r="C10" s="910" t="s">
        <v>898</v>
      </c>
      <c r="D10" s="910"/>
      <c r="E10" s="132">
        <v>2664</v>
      </c>
      <c r="F10" s="132">
        <v>2667</v>
      </c>
      <c r="G10" s="134">
        <v>1743</v>
      </c>
      <c r="H10" s="134">
        <v>1665</v>
      </c>
      <c r="I10" s="136">
        <v>65.427927927927925</v>
      </c>
      <c r="J10" s="135">
        <v>62.429696287964006</v>
      </c>
    </row>
    <row r="11" spans="1:10" ht="9" customHeight="1" x14ac:dyDescent="0.25"/>
    <row r="12" spans="1:10" ht="12.9" customHeight="1" x14ac:dyDescent="0.25">
      <c r="A12" s="129" t="s">
        <v>539</v>
      </c>
      <c r="B12" s="129" t="s">
        <v>540</v>
      </c>
    </row>
    <row r="13" spans="1:10" ht="12.9" customHeight="1" x14ac:dyDescent="0.25">
      <c r="A13" s="129" t="s">
        <v>541</v>
      </c>
      <c r="B13" s="129" t="s">
        <v>542</v>
      </c>
    </row>
    <row r="14" spans="1:10" ht="12.9" customHeight="1" x14ac:dyDescent="0.25">
      <c r="A14" s="129"/>
      <c r="B14" s="129" t="s">
        <v>543</v>
      </c>
    </row>
    <row r="15" spans="1:10" ht="12.9" customHeight="1" x14ac:dyDescent="0.25">
      <c r="A15" s="129" t="s">
        <v>544</v>
      </c>
      <c r="B15" s="129" t="s">
        <v>557</v>
      </c>
    </row>
    <row r="16" spans="1:10" ht="12.9" customHeight="1" x14ac:dyDescent="0.25">
      <c r="A16" s="129" t="s">
        <v>545</v>
      </c>
      <c r="B16" s="129" t="s">
        <v>546</v>
      </c>
    </row>
    <row r="17" spans="1:10" ht="14.95" customHeight="1" x14ac:dyDescent="0.25"/>
    <row r="18" spans="1:10" ht="18" customHeight="1" x14ac:dyDescent="0.25">
      <c r="A18" s="137" t="s">
        <v>443</v>
      </c>
      <c r="B18" s="138" t="s">
        <v>547</v>
      </c>
      <c r="J18" s="84"/>
    </row>
    <row r="19" spans="1:10" ht="18" customHeight="1" x14ac:dyDescent="0.25">
      <c r="A19" s="139"/>
      <c r="B19" s="138" t="s">
        <v>735</v>
      </c>
      <c r="J19" s="140">
        <v>29</v>
      </c>
    </row>
    <row r="20" spans="1:10" ht="18" customHeight="1" x14ac:dyDescent="0.25">
      <c r="A20" s="137" t="s">
        <v>443</v>
      </c>
      <c r="B20" s="141" t="s">
        <v>630</v>
      </c>
      <c r="J20" s="142">
        <v>0.875</v>
      </c>
    </row>
    <row r="21" spans="1:10" ht="18" customHeight="1" x14ac:dyDescent="0.25">
      <c r="A21" s="137" t="s">
        <v>443</v>
      </c>
      <c r="B21" s="141" t="s">
        <v>685</v>
      </c>
      <c r="J21" s="143">
        <v>0</v>
      </c>
    </row>
    <row r="22" spans="1:10" ht="14.3" customHeight="1" x14ac:dyDescent="0.25">
      <c r="A22" s="131"/>
      <c r="B22" s="141"/>
    </row>
    <row r="23" spans="1:10" ht="14.3" customHeight="1" x14ac:dyDescent="0.25">
      <c r="A23" s="131"/>
      <c r="B23" s="141"/>
    </row>
    <row r="24" spans="1:10" ht="20.05" customHeight="1" x14ac:dyDescent="0.25">
      <c r="A24" s="144"/>
      <c r="B24" s="145" t="s">
        <v>990</v>
      </c>
      <c r="C24" s="144"/>
      <c r="D24" s="144"/>
      <c r="E24" s="144"/>
      <c r="F24" s="144"/>
      <c r="G24" s="144"/>
      <c r="H24" s="144"/>
      <c r="I24" s="144"/>
    </row>
    <row r="25" spans="1:10" ht="20.05" customHeight="1" x14ac:dyDescent="0.25">
      <c r="A25" s="144"/>
      <c r="B25" s="144"/>
      <c r="C25" s="144"/>
      <c r="D25" s="144"/>
      <c r="E25" s="144"/>
      <c r="F25" s="144"/>
      <c r="G25" s="144"/>
      <c r="H25" s="144"/>
      <c r="I25" s="144"/>
    </row>
    <row r="26" spans="1:10" ht="14.95" customHeight="1" x14ac:dyDescent="0.25"/>
    <row r="27" spans="1:10" ht="20.05" customHeight="1" x14ac:dyDescent="0.25"/>
    <row r="28" spans="1:10" ht="14.95" customHeight="1" x14ac:dyDescent="0.25"/>
    <row r="29" spans="1:10" ht="19.55" customHeight="1" x14ac:dyDescent="0.25"/>
    <row r="30" spans="1:10" ht="14.95" customHeight="1" x14ac:dyDescent="0.25"/>
    <row r="31" spans="1:10" ht="18" customHeight="1" x14ac:dyDescent="0.25"/>
    <row r="32" spans="1:10" ht="14.95" customHeight="1" x14ac:dyDescent="0.25"/>
    <row r="33" ht="14.95" customHeight="1" x14ac:dyDescent="0.25"/>
  </sheetData>
  <mergeCells count="13">
    <mergeCell ref="A3:A4"/>
    <mergeCell ref="B3:D4"/>
    <mergeCell ref="E3:F3"/>
    <mergeCell ref="G3:H3"/>
    <mergeCell ref="B9:B10"/>
    <mergeCell ref="C9:D9"/>
    <mergeCell ref="C10:D10"/>
    <mergeCell ref="I3:J3"/>
    <mergeCell ref="B6:B7"/>
    <mergeCell ref="C6:D6"/>
    <mergeCell ref="C7:D7"/>
    <mergeCell ref="B8:D8"/>
    <mergeCell ref="B5:D5"/>
  </mergeCells>
  <printOptions horizontalCentered="1"/>
  <pageMargins left="0.27559055118110237" right="0.23622047244094491" top="0.51181102362204722" bottom="0.27559055118110237" header="0.23622047244094491" footer="0.19685039370078741"/>
  <pageSetup paperSize="9" scale="78" orientation="portrait" r:id="rId1"/>
  <headerFooter>
    <oddHeader>&amp;C7</oddHeader>
  </headerFooter>
  <rowBreaks count="1" manualBreakCount="1">
    <brk id="57" max="16383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36</vt:i4>
      </vt:variant>
      <vt:variant>
        <vt:lpstr>Nazwane zakresy</vt:lpstr>
      </vt:variant>
      <vt:variant>
        <vt:i4>3</vt:i4>
      </vt:variant>
    </vt:vector>
  </HeadingPairs>
  <TitlesOfParts>
    <vt:vector size="39" baseType="lpstr">
      <vt:lpstr>tytuł</vt:lpstr>
      <vt:lpstr>spis treści</vt:lpstr>
      <vt:lpstr>strona1</vt:lpstr>
      <vt:lpstr>strona2</vt:lpstr>
      <vt:lpstr>strona3</vt:lpstr>
      <vt:lpstr>Arkusz4</vt:lpstr>
      <vt:lpstr>Arkusz5</vt:lpstr>
      <vt:lpstr>Arkusz6</vt:lpstr>
      <vt:lpstr>strona7</vt:lpstr>
      <vt:lpstr>strona8</vt:lpstr>
      <vt:lpstr>Arkusz9</vt:lpstr>
      <vt:lpstr>Arkusz10</vt:lpstr>
      <vt:lpstr>Arkusz11</vt:lpstr>
      <vt:lpstr>strona12</vt:lpstr>
      <vt:lpstr>Arkusz13</vt:lpstr>
      <vt:lpstr>strona14</vt:lpstr>
      <vt:lpstr>strona15</vt:lpstr>
      <vt:lpstr>strona 16</vt:lpstr>
      <vt:lpstr>strona 17</vt:lpstr>
      <vt:lpstr>strona 18</vt:lpstr>
      <vt:lpstr>Arkusz19</vt:lpstr>
      <vt:lpstr>Arkusz20</vt:lpstr>
      <vt:lpstr>strona21</vt:lpstr>
      <vt:lpstr>strona22</vt:lpstr>
      <vt:lpstr>strona23</vt:lpstr>
      <vt:lpstr>Arkusz24</vt:lpstr>
      <vt:lpstr>strona25</vt:lpstr>
      <vt:lpstr>strona26</vt:lpstr>
      <vt:lpstr>strona27</vt:lpstr>
      <vt:lpstr>strona28</vt:lpstr>
      <vt:lpstr>strona29</vt:lpstr>
      <vt:lpstr>strona 30</vt:lpstr>
      <vt:lpstr>strona 31</vt:lpstr>
      <vt:lpstr>strona 32</vt:lpstr>
      <vt:lpstr>strona 33</vt:lpstr>
      <vt:lpstr>strona 34</vt:lpstr>
      <vt:lpstr>'spis treści'!Print_Area</vt:lpstr>
      <vt:lpstr>strona3!Print_Titles</vt:lpstr>
      <vt:lpstr>strona8!Print_Titles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 Z Z K</dc:creator>
  <cp:lastModifiedBy>Maja Milewska</cp:lastModifiedBy>
  <cp:lastPrinted>2021-11-17T13:43:26Z</cp:lastPrinted>
  <dcterms:created xsi:type="dcterms:W3CDTF">2009-10-09T14:00:07Z</dcterms:created>
  <dcterms:modified xsi:type="dcterms:W3CDTF">2022-01-19T08:30:11Z</dcterms:modified>
</cp:coreProperties>
</file>