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26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27.xml" ContentType="application/vnd.openxmlformats-officedocument.drawing+xml"/>
  <Override PartName="/xl/charts/chart214.xml" ContentType="application/vnd.openxmlformats-officedocument.drawingml.chart+xml"/>
  <Override PartName="/xl/drawings/drawing28.xml" ContentType="application/vnd.openxmlformats-officedocument.drawingml.chartshapes+xml"/>
  <Override PartName="/xl/charts/chart215.xml" ContentType="application/vnd.openxmlformats-officedocument.drawingml.chart+xml"/>
  <Override PartName="/xl/drawings/drawing29.xml" ContentType="application/vnd.openxmlformats-officedocument.drawingml.chartshapes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30.xml" ContentType="application/vnd.openxmlformats-officedocument.drawing+xml"/>
  <Override PartName="/xl/charts/chart222.xml" ContentType="application/vnd.openxmlformats-officedocument.drawingml.chart+xml"/>
  <Override PartName="/xl/drawings/drawing31.xml" ContentType="application/vnd.openxmlformats-officedocument.drawingml.chartshapes+xml"/>
  <Override PartName="/xl/charts/chart223.xml" ContentType="application/vnd.openxmlformats-officedocument.drawingml.chart+xml"/>
  <Override PartName="/xl/drawings/drawing32.xml" ContentType="application/vnd.openxmlformats-officedocument.drawingml.chartshapes+xml"/>
  <Override PartName="/xl/charts/chart224.xml" ContentType="application/vnd.openxmlformats-officedocument.drawingml.chart+xml"/>
  <Override PartName="/xl/drawings/drawing33.xml" ContentType="application/vnd.openxmlformats-officedocument.drawingml.chartshapes+xml"/>
  <Override PartName="/xl/charts/chart225.xml" ContentType="application/vnd.openxmlformats-officedocument.drawingml.chart+xml"/>
  <Override PartName="/xl/drawings/drawing34.xml" ContentType="application/vnd.openxmlformats-officedocument.drawingml.chartshapes+xml"/>
  <Override PartName="/xl/charts/chart226.xml" ContentType="application/vnd.openxmlformats-officedocument.drawingml.chart+xml"/>
  <Override PartName="/xl/drawings/drawing35.xml" ContentType="application/vnd.openxmlformats-officedocument.drawingml.chartshapes+xml"/>
  <Override PartName="/xl/charts/chart227.xml" ContentType="application/vnd.openxmlformats-officedocument.drawingml.chart+xml"/>
  <Override PartName="/xl/drawings/drawing36.xml" ContentType="application/vnd.openxmlformats-officedocument.drawingml.chartshapes+xml"/>
  <Override PartName="/xl/charts/chart228.xml" ContentType="application/vnd.openxmlformats-officedocument.drawingml.chart+xml"/>
  <Override PartName="/xl/drawings/drawing37.xml" ContentType="application/vnd.openxmlformats-officedocument.drawingml.chartshapes+xml"/>
  <Override PartName="/xl/charts/chart229.xml" ContentType="application/vnd.openxmlformats-officedocument.drawingml.chart+xml"/>
  <Override PartName="/xl/drawings/drawing38.xml" ContentType="application/vnd.openxmlformats-officedocument.drawingml.chartshapes+xml"/>
  <Override PartName="/xl/charts/chart230.xml" ContentType="application/vnd.openxmlformats-officedocument.drawingml.chart+xml"/>
  <Override PartName="/xl/drawings/drawing39.xml" ContentType="application/vnd.openxmlformats-officedocument.drawingml.chartshapes+xml"/>
  <Override PartName="/xl/charts/chart231.xml" ContentType="application/vnd.openxmlformats-officedocument.drawingml.chart+xml"/>
  <Override PartName="/xl/drawings/drawing40.xml" ContentType="application/vnd.openxmlformats-officedocument.drawingml.chartshapes+xml"/>
  <Override PartName="/xl/charts/chart232.xml" ContentType="application/vnd.openxmlformats-officedocument.drawingml.chart+xml"/>
  <Override PartName="/xl/drawings/drawing41.xml" ContentType="application/vnd.openxmlformats-officedocument.drawingml.chartshapes+xml"/>
  <Override PartName="/xl/charts/chart233.xml" ContentType="application/vnd.openxmlformats-officedocument.drawingml.chart+xml"/>
  <Override PartName="/xl/drawings/drawing42.xml" ContentType="application/vnd.openxmlformats-officedocument.drawingml.chartshapes+xml"/>
  <Override PartName="/xl/charts/chart234.xml" ContentType="application/vnd.openxmlformats-officedocument.drawingml.chart+xml"/>
  <Override PartName="/xl/drawings/drawing43.xml" ContentType="application/vnd.openxmlformats-officedocument.drawingml.chartshapes+xml"/>
  <Override PartName="/xl/charts/chart235.xml" ContentType="application/vnd.openxmlformats-officedocument.drawingml.chart+xml"/>
  <Override PartName="/xl/drawings/drawing44.xml" ContentType="application/vnd.openxmlformats-officedocument.drawingml.chartshapes+xml"/>
  <Override PartName="/xl/charts/chart236.xml" ContentType="application/vnd.openxmlformats-officedocument.drawingml.chart+xml"/>
  <Override PartName="/xl/drawings/drawing45.xml" ContentType="application/vnd.openxmlformats-officedocument.drawingml.chartshapes+xml"/>
  <Override PartName="/xl/charts/chart237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49.xml" ContentType="application/vnd.openxmlformats-officedocument.drawingml.chartshapes+xml"/>
  <Override PartName="/xl/charts/chart241.xml" ContentType="application/vnd.openxmlformats-officedocument.drawingml.chart+xml"/>
  <Override PartName="/xl/drawings/drawing50.xml" ContentType="application/vnd.openxmlformats-officedocument.drawingml.chartshapes+xml"/>
  <Override PartName="/xl/charts/chart242.xml" ContentType="application/vnd.openxmlformats-officedocument.drawingml.chart+xml"/>
  <Override PartName="/xl/drawings/drawing51.xml" ContentType="application/vnd.openxmlformats-officedocument.drawingml.chartshapes+xml"/>
  <Override PartName="/xl/charts/chart243.xml" ContentType="application/vnd.openxmlformats-officedocument.drawingml.chart+xml"/>
  <Override PartName="/xl/drawings/drawing52.xml" ContentType="application/vnd.openxmlformats-officedocument.drawingml.chartshapes+xml"/>
  <Override PartName="/xl/charts/chart244.xml" ContentType="application/vnd.openxmlformats-officedocument.drawingml.chart+xml"/>
  <Override PartName="/xl/drawings/drawing53.xml" ContentType="application/vnd.openxmlformats-officedocument.drawingml.chartshapes+xml"/>
  <Override PartName="/xl/charts/chart245.xml" ContentType="application/vnd.openxmlformats-officedocument.drawingml.chart+xml"/>
  <Override PartName="/xl/drawings/drawing54.xml" ContentType="application/vnd.openxmlformats-officedocument.drawingml.chartshapes+xml"/>
  <Override PartName="/xl/charts/chart246.xml" ContentType="application/vnd.openxmlformats-officedocument.drawingml.chart+xml"/>
  <Override PartName="/xl/drawings/drawing55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/>
  <mc:AlternateContent xmlns:mc="http://schemas.openxmlformats.org/markup-compatibility/2006">
    <mc:Choice Requires="x15">
      <x15ac:absPath xmlns:x15ac="http://schemas.microsoft.com/office/spreadsheetml/2010/11/ac" url="\\001pc2000193\c$\Users\001095mmil\Documents\Statystyka\MIESIĄC-informacje\informacja gotowa\"/>
    </mc:Choice>
  </mc:AlternateContent>
  <xr:revisionPtr revIDLastSave="0" documentId="8_{C45A6904-EB02-40F6-8FBE-8892779C7592}" xr6:coauthVersionLast="36" xr6:coauthVersionMax="36" xr10:uidLastSave="{00000000-0000-0000-0000-000000000000}"/>
  <bookViews>
    <workbookView xWindow="14513" yWindow="-13" windowWidth="14350" windowHeight="12810" tabRatio="826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0" sheetId="46" r:id="rId12"/>
    <sheet name="Arkusz11" sheetId="47" state="hidden" r:id="rId13"/>
    <sheet name="strona11" sheetId="7" r:id="rId14"/>
    <sheet name="Arkusz12" sheetId="34" r:id="rId15"/>
    <sheet name="strona13" sheetId="8" r:id="rId16"/>
    <sheet name="strona14" sheetId="35" r:id="rId17"/>
    <sheet name="strona 15" sheetId="9" r:id="rId18"/>
    <sheet name="strona 16" sheetId="10" r:id="rId19"/>
    <sheet name="strona 17" sheetId="19" r:id="rId20"/>
    <sheet name="Arkusz18" sheetId="50" r:id="rId21"/>
    <sheet name="Arkusz19" sheetId="51" r:id="rId22"/>
    <sheet name="strona20" sheetId="20" r:id="rId23"/>
    <sheet name="strona21" sheetId="21" r:id="rId24"/>
    <sheet name="strona22" sheetId="36" r:id="rId25"/>
    <sheet name="Arkusz23" sheetId="37" r:id="rId26"/>
    <sheet name="strona24" sheetId="22" r:id="rId27"/>
    <sheet name="strona25" sheetId="23" r:id="rId28"/>
    <sheet name="strona26" sheetId="24" r:id="rId29"/>
    <sheet name="strona27" sheetId="25" r:id="rId30"/>
    <sheet name="strona28" sheetId="28" r:id="rId31"/>
    <sheet name="strona 29" sheetId="29" r:id="rId32"/>
    <sheet name="strona 30" sheetId="30" r:id="rId33"/>
    <sheet name="strona 31" sheetId="32" r:id="rId34"/>
    <sheet name="strona 32" sheetId="52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treści'!$A$2:$I$102</definedName>
    <definedName name="Print_Titles" localSheetId="4">strona3!$1:$8</definedName>
    <definedName name="Print_Titles" localSheetId="9">strona8!$1:$5</definedName>
  </definedNames>
  <calcPr calcId="191029"/>
</workbook>
</file>

<file path=xl/calcChain.xml><?xml version="1.0" encoding="utf-8"?>
<calcChain xmlns="http://schemas.openxmlformats.org/spreadsheetml/2006/main">
  <c r="J48" i="52" l="1"/>
  <c r="H48" i="52"/>
  <c r="F48" i="52"/>
  <c r="D48" i="52"/>
  <c r="J40" i="52"/>
  <c r="H40" i="52"/>
  <c r="F40" i="52"/>
  <c r="D40" i="52"/>
  <c r="J35" i="52"/>
  <c r="H35" i="52"/>
  <c r="F35" i="52"/>
  <c r="D35" i="52"/>
  <c r="J24" i="52"/>
  <c r="H24" i="52"/>
  <c r="F24" i="52"/>
  <c r="D24" i="52"/>
  <c r="J15" i="52"/>
  <c r="H15" i="52"/>
  <c r="F15" i="52"/>
  <c r="D15" i="52"/>
  <c r="J7" i="52"/>
  <c r="H7" i="52"/>
  <c r="F7" i="52"/>
  <c r="D7" i="52"/>
  <c r="J66" i="32"/>
  <c r="H66" i="32"/>
  <c r="F66" i="32"/>
  <c r="D66" i="32"/>
  <c r="J56" i="32"/>
  <c r="H56" i="32"/>
  <c r="F56" i="32"/>
  <c r="D56" i="32"/>
  <c r="J46" i="32"/>
  <c r="H46" i="32"/>
  <c r="F46" i="32"/>
  <c r="D46" i="32"/>
  <c r="J36" i="32"/>
  <c r="H36" i="32"/>
  <c r="F36" i="32"/>
  <c r="D36" i="32"/>
  <c r="J23" i="32"/>
  <c r="H23" i="32"/>
  <c r="F23" i="32"/>
  <c r="D23" i="32"/>
  <c r="J32" i="30"/>
  <c r="H32" i="30"/>
  <c r="F32" i="30"/>
  <c r="D32" i="30"/>
  <c r="K9" i="30"/>
  <c r="K8" i="30" s="1"/>
  <c r="I9" i="30"/>
  <c r="H9" i="30"/>
  <c r="G9" i="30"/>
  <c r="G8" i="30" s="1"/>
  <c r="F9" i="30"/>
  <c r="F8" i="30" s="1"/>
  <c r="E9" i="30"/>
  <c r="D9" i="30"/>
  <c r="I8" i="30"/>
  <c r="H8" i="30"/>
  <c r="D34" i="29"/>
  <c r="D33" i="29"/>
  <c r="H32" i="29"/>
  <c r="G32" i="29"/>
  <c r="F32" i="29"/>
  <c r="E32" i="29"/>
  <c r="C32" i="29"/>
  <c r="D28" i="29"/>
  <c r="D27" i="29" s="1"/>
  <c r="D21" i="29" s="1"/>
  <c r="H27" i="29"/>
  <c r="G27" i="29"/>
  <c r="F27" i="29"/>
  <c r="E27" i="29"/>
  <c r="C27" i="29"/>
  <c r="H22" i="29"/>
  <c r="G22" i="29"/>
  <c r="G21" i="29" s="1"/>
  <c r="F22" i="29"/>
  <c r="E22" i="29"/>
  <c r="D22" i="29"/>
  <c r="C22" i="29"/>
  <c r="C21" i="29" s="1"/>
  <c r="H21" i="29"/>
  <c r="F21" i="29"/>
  <c r="E21" i="29"/>
  <c r="H7" i="29"/>
  <c r="G7" i="29"/>
  <c r="F7" i="29"/>
  <c r="E7" i="29"/>
  <c r="H21" i="28"/>
  <c r="G21" i="28"/>
  <c r="F21" i="28"/>
  <c r="E21" i="28"/>
  <c r="H14" i="28"/>
  <c r="G14" i="28"/>
  <c r="F14" i="28"/>
  <c r="E14" i="28"/>
  <c r="H9" i="28"/>
  <c r="G9" i="28"/>
  <c r="F9" i="28"/>
  <c r="E9" i="28"/>
  <c r="H8" i="28"/>
  <c r="H36" i="28" s="1"/>
  <c r="G8" i="28"/>
  <c r="G36" i="28" s="1"/>
  <c r="F8" i="28"/>
  <c r="F36" i="28" s="1"/>
  <c r="E8" i="28"/>
  <c r="E36" i="28" s="1"/>
  <c r="C58" i="51" l="1"/>
  <c r="C57" i="51"/>
  <c r="C56" i="51"/>
  <c r="C55" i="51"/>
  <c r="C54" i="51"/>
  <c r="C53" i="51"/>
  <c r="C52" i="51"/>
  <c r="C51" i="51"/>
  <c r="C50" i="51"/>
  <c r="C49" i="51"/>
  <c r="C48" i="51"/>
  <c r="C47" i="51"/>
  <c r="C45" i="51" s="1"/>
  <c r="C46" i="51"/>
  <c r="E45" i="51"/>
  <c r="D45" i="51"/>
  <c r="E6" i="51"/>
  <c r="C6" i="51"/>
  <c r="D17" i="50"/>
  <c r="D16" i="50"/>
  <c r="D15" i="50"/>
  <c r="D14" i="50"/>
  <c r="D13" i="50"/>
  <c r="D12" i="50"/>
  <c r="D11" i="50"/>
  <c r="D10" i="50"/>
  <c r="D9" i="50"/>
  <c r="D8" i="50"/>
  <c r="D7" i="50"/>
  <c r="D6" i="50"/>
  <c r="C6" i="50"/>
  <c r="I41" i="22"/>
  <c r="I40" i="22"/>
  <c r="I39" i="22"/>
  <c r="I38" i="22"/>
  <c r="I37" i="22"/>
  <c r="I36" i="22"/>
  <c r="I35" i="22"/>
  <c r="I33" i="22"/>
  <c r="I31" i="22"/>
  <c r="I30" i="22"/>
  <c r="I27" i="22"/>
  <c r="I26" i="22"/>
  <c r="H25" i="22"/>
  <c r="I25" i="22" s="1"/>
  <c r="I18" i="22"/>
  <c r="I16" i="22"/>
  <c r="I14" i="22"/>
  <c r="I13" i="22"/>
  <c r="I12" i="22"/>
  <c r="I11" i="22"/>
  <c r="I10" i="22"/>
  <c r="I9" i="22"/>
  <c r="I8" i="22"/>
  <c r="I7" i="22"/>
  <c r="I6" i="22"/>
  <c r="I5" i="22"/>
  <c r="H5" i="22"/>
  <c r="H39" i="37"/>
  <c r="E39" i="37"/>
  <c r="D39" i="37" s="1"/>
  <c r="H38" i="37"/>
  <c r="E38" i="37"/>
  <c r="D38" i="37" s="1"/>
  <c r="J37" i="37"/>
  <c r="I37" i="37"/>
  <c r="H37" i="37" s="1"/>
  <c r="G37" i="37"/>
  <c r="F37" i="37"/>
  <c r="E37" i="37"/>
  <c r="H36" i="37"/>
  <c r="E36" i="37"/>
  <c r="D36" i="37"/>
  <c r="H35" i="37"/>
  <c r="E35" i="37"/>
  <c r="D35" i="37"/>
  <c r="J34" i="37"/>
  <c r="H34" i="37" s="1"/>
  <c r="I34" i="37"/>
  <c r="G34" i="37"/>
  <c r="F34" i="37"/>
  <c r="E34" i="37" s="1"/>
  <c r="H33" i="37"/>
  <c r="E33" i="37"/>
  <c r="D33" i="37" s="1"/>
  <c r="H32" i="37"/>
  <c r="E32" i="37"/>
  <c r="D32" i="37"/>
  <c r="J31" i="37"/>
  <c r="I31" i="37"/>
  <c r="H31" i="37"/>
  <c r="G31" i="37"/>
  <c r="E31" i="37" s="1"/>
  <c r="D31" i="37" s="1"/>
  <c r="F31" i="37"/>
  <c r="J30" i="37"/>
  <c r="F30" i="37"/>
  <c r="H23" i="37"/>
  <c r="E23" i="37"/>
  <c r="H22" i="37"/>
  <c r="E22" i="37"/>
  <c r="H21" i="37"/>
  <c r="E21" i="37"/>
  <c r="H20" i="37"/>
  <c r="E20" i="37"/>
  <c r="H19" i="37"/>
  <c r="E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G12" i="37"/>
  <c r="H12" i="37" s="1"/>
  <c r="D12" i="37"/>
  <c r="E12" i="37" s="1"/>
  <c r="D41" i="36"/>
  <c r="D40" i="36"/>
  <c r="F39" i="36"/>
  <c r="E39" i="36"/>
  <c r="D39" i="36"/>
  <c r="F33" i="36"/>
  <c r="E33" i="36"/>
  <c r="D33" i="36"/>
  <c r="F30" i="36"/>
  <c r="F29" i="36" s="1"/>
  <c r="E30" i="36"/>
  <c r="D30" i="36"/>
  <c r="E29" i="36"/>
  <c r="D29" i="36"/>
  <c r="H83" i="20"/>
  <c r="D83" i="20"/>
  <c r="C83" i="20" s="1"/>
  <c r="H82" i="20"/>
  <c r="D82" i="20"/>
  <c r="C82" i="20" s="1"/>
  <c r="H81" i="20"/>
  <c r="D81" i="20"/>
  <c r="C81" i="20" s="1"/>
  <c r="H80" i="20"/>
  <c r="D80" i="20"/>
  <c r="C80" i="20"/>
  <c r="H79" i="20"/>
  <c r="D79" i="20"/>
  <c r="C79" i="20" s="1"/>
  <c r="H78" i="20"/>
  <c r="D78" i="20"/>
  <c r="C78" i="20" s="1"/>
  <c r="H77" i="20"/>
  <c r="D77" i="20"/>
  <c r="C77" i="20" s="1"/>
  <c r="H76" i="20"/>
  <c r="D76" i="20"/>
  <c r="C76" i="20"/>
  <c r="H75" i="20"/>
  <c r="D75" i="20"/>
  <c r="C75" i="20" s="1"/>
  <c r="H74" i="20"/>
  <c r="D74" i="20"/>
  <c r="C74" i="20" s="1"/>
  <c r="H73" i="20"/>
  <c r="D73" i="20"/>
  <c r="C73" i="20" s="1"/>
  <c r="H72" i="20"/>
  <c r="D72" i="20"/>
  <c r="C72" i="20"/>
  <c r="H71" i="20"/>
  <c r="D71" i="20"/>
  <c r="C71" i="20" s="1"/>
  <c r="H70" i="20"/>
  <c r="C70" i="20" s="1"/>
  <c r="D70" i="20"/>
  <c r="H69" i="20"/>
  <c r="D69" i="20"/>
  <c r="C69" i="20" s="1"/>
  <c r="H68" i="20"/>
  <c r="D68" i="20"/>
  <c r="C68" i="20"/>
  <c r="H67" i="20"/>
  <c r="D67" i="20"/>
  <c r="C67" i="20" s="1"/>
  <c r="H66" i="20"/>
  <c r="D66" i="20"/>
  <c r="C66" i="20" s="1"/>
  <c r="H65" i="20"/>
  <c r="D65" i="20"/>
  <c r="C65" i="20" s="1"/>
  <c r="H64" i="20"/>
  <c r="D64" i="20"/>
  <c r="C64" i="20"/>
  <c r="H63" i="20"/>
  <c r="D63" i="20"/>
  <c r="C63" i="20" s="1"/>
  <c r="H62" i="20"/>
  <c r="D62" i="20"/>
  <c r="C62" i="20" s="1"/>
  <c r="H61" i="20"/>
  <c r="D61" i="20"/>
  <c r="C61" i="20" s="1"/>
  <c r="H60" i="20"/>
  <c r="D60" i="20"/>
  <c r="C60" i="20"/>
  <c r="H59" i="20"/>
  <c r="D59" i="20"/>
  <c r="C59" i="20" s="1"/>
  <c r="H58" i="20"/>
  <c r="D58" i="20"/>
  <c r="C58" i="20" s="1"/>
  <c r="H57" i="20"/>
  <c r="D57" i="20"/>
  <c r="C57" i="20" s="1"/>
  <c r="H56" i="20"/>
  <c r="D56" i="20"/>
  <c r="C56" i="20"/>
  <c r="H55" i="20"/>
  <c r="D55" i="20"/>
  <c r="C55" i="20" s="1"/>
  <c r="H54" i="20"/>
  <c r="D54" i="20"/>
  <c r="C54" i="20" s="1"/>
  <c r="H53" i="20"/>
  <c r="D53" i="20"/>
  <c r="C53" i="20" s="1"/>
  <c r="H52" i="20"/>
  <c r="D52" i="20"/>
  <c r="C52" i="20"/>
  <c r="H51" i="20"/>
  <c r="D51" i="20"/>
  <c r="C51" i="20" s="1"/>
  <c r="H50" i="20"/>
  <c r="D50" i="20"/>
  <c r="C50" i="20" s="1"/>
  <c r="H49" i="20"/>
  <c r="D49" i="20"/>
  <c r="C49" i="20" s="1"/>
  <c r="H48" i="20"/>
  <c r="D48" i="20"/>
  <c r="C48" i="20"/>
  <c r="H47" i="20"/>
  <c r="D47" i="20"/>
  <c r="C47" i="20" s="1"/>
  <c r="H46" i="20"/>
  <c r="D46" i="20"/>
  <c r="C46" i="20" s="1"/>
  <c r="H45" i="20"/>
  <c r="D45" i="20"/>
  <c r="C45" i="20" s="1"/>
  <c r="H44" i="20"/>
  <c r="D44" i="20"/>
  <c r="C44" i="20"/>
  <c r="H43" i="20"/>
  <c r="D43" i="20"/>
  <c r="C43" i="20"/>
  <c r="H42" i="20"/>
  <c r="D42" i="20"/>
  <c r="C42" i="20" s="1"/>
  <c r="H41" i="20"/>
  <c r="D41" i="20"/>
  <c r="C41" i="20" s="1"/>
  <c r="H40" i="20"/>
  <c r="D40" i="20"/>
  <c r="C40" i="20"/>
  <c r="H39" i="20"/>
  <c r="D39" i="20"/>
  <c r="C39" i="20"/>
  <c r="H38" i="20"/>
  <c r="D38" i="20"/>
  <c r="C38" i="20" s="1"/>
  <c r="H37" i="20"/>
  <c r="D37" i="20"/>
  <c r="C37" i="20" s="1"/>
  <c r="H36" i="20"/>
  <c r="D36" i="20"/>
  <c r="C36" i="20"/>
  <c r="H35" i="20"/>
  <c r="D35" i="20"/>
  <c r="C35" i="20"/>
  <c r="H34" i="20"/>
  <c r="D34" i="20"/>
  <c r="C34" i="20" s="1"/>
  <c r="H33" i="20"/>
  <c r="D33" i="20"/>
  <c r="C33" i="20" s="1"/>
  <c r="H32" i="20"/>
  <c r="D32" i="20"/>
  <c r="C32" i="20"/>
  <c r="H31" i="20"/>
  <c r="D31" i="20"/>
  <c r="C31" i="20"/>
  <c r="H30" i="20"/>
  <c r="D30" i="20"/>
  <c r="C30" i="20" s="1"/>
  <c r="H29" i="20"/>
  <c r="D29" i="20"/>
  <c r="C29" i="20" s="1"/>
  <c r="H28" i="20"/>
  <c r="D28" i="20"/>
  <c r="C28" i="20"/>
  <c r="H27" i="20"/>
  <c r="D27" i="20"/>
  <c r="C27" i="20"/>
  <c r="H26" i="20"/>
  <c r="D26" i="20"/>
  <c r="C26" i="20" s="1"/>
  <c r="H25" i="20"/>
  <c r="D25" i="20"/>
  <c r="C25" i="20" s="1"/>
  <c r="H24" i="20"/>
  <c r="D24" i="20"/>
  <c r="C24" i="20"/>
  <c r="H23" i="20"/>
  <c r="D23" i="20"/>
  <c r="C23" i="20"/>
  <c r="H22" i="20"/>
  <c r="D22" i="20"/>
  <c r="C22" i="20" s="1"/>
  <c r="H21" i="20"/>
  <c r="D21" i="20"/>
  <c r="C21" i="20" s="1"/>
  <c r="H20" i="20"/>
  <c r="D20" i="20"/>
  <c r="C20" i="20"/>
  <c r="H19" i="20"/>
  <c r="D19" i="20"/>
  <c r="C19" i="20"/>
  <c r="H18" i="20"/>
  <c r="D18" i="20"/>
  <c r="C18" i="20" s="1"/>
  <c r="H17" i="20"/>
  <c r="D17" i="20"/>
  <c r="C17" i="20" s="1"/>
  <c r="H16" i="20"/>
  <c r="D16" i="20"/>
  <c r="C16" i="20"/>
  <c r="H15" i="20"/>
  <c r="D15" i="20"/>
  <c r="C15" i="20" s="1"/>
  <c r="H14" i="20"/>
  <c r="C14" i="20" s="1"/>
  <c r="D14" i="20"/>
  <c r="H13" i="20"/>
  <c r="D13" i="20"/>
  <c r="C13" i="20" s="1"/>
  <c r="H12" i="20"/>
  <c r="D12" i="20"/>
  <c r="C12" i="20"/>
  <c r="H11" i="20"/>
  <c r="D11" i="20"/>
  <c r="C11" i="20" s="1"/>
  <c r="H10" i="20"/>
  <c r="C10" i="20" s="1"/>
  <c r="D10" i="20"/>
  <c r="H9" i="20"/>
  <c r="D9" i="20"/>
  <c r="C9" i="20" s="1"/>
  <c r="H8" i="20"/>
  <c r="D8" i="20"/>
  <c r="C8" i="20"/>
  <c r="H7" i="20"/>
  <c r="D7" i="20"/>
  <c r="C7" i="20" s="1"/>
  <c r="K6" i="20"/>
  <c r="J6" i="20"/>
  <c r="I6" i="20"/>
  <c r="G6" i="20"/>
  <c r="F6" i="20"/>
  <c r="E6" i="20"/>
  <c r="E32" i="46"/>
  <c r="E31" i="46"/>
  <c r="E30" i="46"/>
  <c r="E29" i="46"/>
  <c r="E28" i="46"/>
  <c r="E27" i="46"/>
  <c r="E26" i="46"/>
  <c r="E25" i="46"/>
  <c r="D25" i="46"/>
  <c r="C25" i="46"/>
  <c r="B25" i="46"/>
  <c r="E24" i="46"/>
  <c r="E23" i="46"/>
  <c r="E22" i="46"/>
  <c r="E21" i="46"/>
  <c r="E20" i="46"/>
  <c r="E19" i="46"/>
  <c r="E18" i="46"/>
  <c r="E17" i="46"/>
  <c r="E16" i="46"/>
  <c r="D16" i="46"/>
  <c r="C16" i="46"/>
  <c r="B16" i="46"/>
  <c r="E15" i="46"/>
  <c r="E14" i="46"/>
  <c r="E13" i="46"/>
  <c r="E12" i="46"/>
  <c r="E11" i="46"/>
  <c r="E10" i="46"/>
  <c r="E9" i="46"/>
  <c r="E8" i="46"/>
  <c r="E7" i="46"/>
  <c r="D6" i="46"/>
  <c r="C6" i="46"/>
  <c r="B6" i="46"/>
  <c r="E6" i="46" s="1"/>
  <c r="E50" i="45"/>
  <c r="E49" i="45"/>
  <c r="E48" i="45"/>
  <c r="E47" i="45"/>
  <c r="E46" i="45"/>
  <c r="E45" i="45"/>
  <c r="E44" i="45"/>
  <c r="E43" i="45"/>
  <c r="E42" i="45"/>
  <c r="E41" i="45"/>
  <c r="E40" i="45"/>
  <c r="E39" i="45"/>
  <c r="D38" i="45"/>
  <c r="E38" i="45" s="1"/>
  <c r="C38" i="45"/>
  <c r="B38" i="45"/>
  <c r="E37" i="45"/>
  <c r="E36" i="45"/>
  <c r="E35" i="45"/>
  <c r="E34" i="45"/>
  <c r="E33" i="45"/>
  <c r="E32" i="45"/>
  <c r="E31" i="45"/>
  <c r="E30" i="45"/>
  <c r="E29" i="45"/>
  <c r="E28" i="45"/>
  <c r="D27" i="45"/>
  <c r="E27" i="45" s="1"/>
  <c r="C27" i="45"/>
  <c r="B27" i="45"/>
  <c r="E26" i="45"/>
  <c r="E25" i="45"/>
  <c r="E24" i="45"/>
  <c r="E23" i="45"/>
  <c r="E22" i="45"/>
  <c r="E21" i="45"/>
  <c r="E20" i="45"/>
  <c r="E19" i="45"/>
  <c r="E18" i="45"/>
  <c r="E17" i="45"/>
  <c r="D17" i="45"/>
  <c r="C17" i="45"/>
  <c r="B17" i="45"/>
  <c r="E16" i="45"/>
  <c r="E15" i="45"/>
  <c r="E14" i="45"/>
  <c r="E13" i="45"/>
  <c r="E12" i="45"/>
  <c r="E11" i="45"/>
  <c r="E10" i="45"/>
  <c r="E9" i="45"/>
  <c r="E8" i="45"/>
  <c r="E7" i="45"/>
  <c r="D6" i="45"/>
  <c r="E6" i="45" s="1"/>
  <c r="C6" i="45"/>
  <c r="B6" i="45"/>
  <c r="E48" i="40"/>
  <c r="E47" i="40"/>
  <c r="E46" i="40"/>
  <c r="E45" i="40"/>
  <c r="E44" i="40"/>
  <c r="E43" i="40"/>
  <c r="E42" i="40"/>
  <c r="E41" i="40"/>
  <c r="D41" i="40"/>
  <c r="C41" i="40"/>
  <c r="B41" i="40"/>
  <c r="E40" i="40"/>
  <c r="E39" i="40"/>
  <c r="E38" i="40"/>
  <c r="E37" i="40"/>
  <c r="E36" i="40"/>
  <c r="E35" i="40"/>
  <c r="E34" i="40"/>
  <c r="E33" i="40"/>
  <c r="E32" i="40"/>
  <c r="D31" i="40"/>
  <c r="E31" i="40" s="1"/>
  <c r="C31" i="40"/>
  <c r="B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D17" i="40"/>
  <c r="E17" i="40" s="1"/>
  <c r="C17" i="40"/>
  <c r="B17" i="40"/>
  <c r="E16" i="40"/>
  <c r="E15" i="40"/>
  <c r="E14" i="40"/>
  <c r="E13" i="40"/>
  <c r="E12" i="40"/>
  <c r="E11" i="40"/>
  <c r="E10" i="40"/>
  <c r="E9" i="40"/>
  <c r="E8" i="40"/>
  <c r="D7" i="40"/>
  <c r="E7" i="40" s="1"/>
  <c r="C7" i="40"/>
  <c r="B7" i="40"/>
  <c r="D56" i="44"/>
  <c r="H56" i="44" s="1"/>
  <c r="D55" i="44"/>
  <c r="H55" i="44" s="1"/>
  <c r="D54" i="44"/>
  <c r="H54" i="44" s="1"/>
  <c r="D53" i="44"/>
  <c r="H53" i="44" s="1"/>
  <c r="D52" i="44"/>
  <c r="H52" i="44" s="1"/>
  <c r="D51" i="44"/>
  <c r="H51" i="44" s="1"/>
  <c r="D50" i="44"/>
  <c r="H50" i="44" s="1"/>
  <c r="D49" i="44"/>
  <c r="H49" i="44" s="1"/>
  <c r="D48" i="44"/>
  <c r="H48" i="44" s="1"/>
  <c r="D47" i="44"/>
  <c r="H47" i="44" s="1"/>
  <c r="D46" i="44"/>
  <c r="H46" i="44" s="1"/>
  <c r="M45" i="44"/>
  <c r="L45" i="44"/>
  <c r="K45" i="44"/>
  <c r="J45" i="44"/>
  <c r="I45" i="44"/>
  <c r="G45" i="44"/>
  <c r="F45" i="44"/>
  <c r="E45" i="44"/>
  <c r="D45" i="44"/>
  <c r="C45" i="44"/>
  <c r="B45" i="44"/>
  <c r="D44" i="44"/>
  <c r="H44" i="44" s="1"/>
  <c r="D43" i="44"/>
  <c r="H43" i="44" s="1"/>
  <c r="D42" i="44"/>
  <c r="H42" i="44" s="1"/>
  <c r="D41" i="44"/>
  <c r="H41" i="44" s="1"/>
  <c r="D40" i="44"/>
  <c r="H40" i="44" s="1"/>
  <c r="D39" i="44"/>
  <c r="H39" i="44" s="1"/>
  <c r="D38" i="44"/>
  <c r="H38" i="44" s="1"/>
  <c r="D37" i="44"/>
  <c r="H37" i="44" s="1"/>
  <c r="D36" i="44"/>
  <c r="H36" i="44" s="1"/>
  <c r="D35" i="44"/>
  <c r="H35" i="44" s="1"/>
  <c r="D34" i="44"/>
  <c r="H34" i="44" s="1"/>
  <c r="D33" i="44"/>
  <c r="H33" i="44" s="1"/>
  <c r="D32" i="44"/>
  <c r="D31" i="44" s="1"/>
  <c r="M31" i="44"/>
  <c r="L31" i="44"/>
  <c r="K31" i="44"/>
  <c r="J31" i="44"/>
  <c r="I31" i="44"/>
  <c r="G31" i="44"/>
  <c r="F31" i="44"/>
  <c r="E31" i="44"/>
  <c r="C31" i="44"/>
  <c r="B31" i="44"/>
  <c r="D30" i="44"/>
  <c r="H30" i="44" s="1"/>
  <c r="D29" i="44"/>
  <c r="H29" i="44" s="1"/>
  <c r="D28" i="44"/>
  <c r="H28" i="44" s="1"/>
  <c r="D27" i="44"/>
  <c r="H27" i="44" s="1"/>
  <c r="D26" i="44"/>
  <c r="H26" i="44" s="1"/>
  <c r="D25" i="44"/>
  <c r="H25" i="44" s="1"/>
  <c r="D24" i="44"/>
  <c r="H24" i="44" s="1"/>
  <c r="D23" i="44"/>
  <c r="H23" i="44" s="1"/>
  <c r="D22" i="44"/>
  <c r="H22" i="44" s="1"/>
  <c r="D21" i="44"/>
  <c r="H21" i="44" s="1"/>
  <c r="D20" i="44"/>
  <c r="H20" i="44" s="1"/>
  <c r="D19" i="44"/>
  <c r="H19" i="44" s="1"/>
  <c r="D18" i="44"/>
  <c r="H18" i="44" s="1"/>
  <c r="D17" i="44"/>
  <c r="H17" i="44" s="1"/>
  <c r="D16" i="44"/>
  <c r="H16" i="44" s="1"/>
  <c r="D15" i="44"/>
  <c r="H15" i="44" s="1"/>
  <c r="D14" i="44"/>
  <c r="H14" i="44" s="1"/>
  <c r="D13" i="44"/>
  <c r="H13" i="44" s="1"/>
  <c r="D12" i="44"/>
  <c r="H12" i="44" s="1"/>
  <c r="D11" i="44"/>
  <c r="H11" i="44" s="1"/>
  <c r="D10" i="44"/>
  <c r="H10" i="44" s="1"/>
  <c r="M9" i="44"/>
  <c r="L9" i="44"/>
  <c r="K9" i="44"/>
  <c r="J9" i="44"/>
  <c r="I9" i="44"/>
  <c r="G9" i="44"/>
  <c r="F9" i="44"/>
  <c r="E9" i="44"/>
  <c r="D9" i="44"/>
  <c r="C9" i="44"/>
  <c r="B9" i="44"/>
  <c r="D64" i="43"/>
  <c r="H64" i="43" s="1"/>
  <c r="D63" i="43"/>
  <c r="H63" i="43" s="1"/>
  <c r="D62" i="43"/>
  <c r="H62" i="43" s="1"/>
  <c r="D61" i="43"/>
  <c r="H61" i="43" s="1"/>
  <c r="D60" i="43"/>
  <c r="H60" i="43" s="1"/>
  <c r="D59" i="43"/>
  <c r="H59" i="43" s="1"/>
  <c r="D58" i="43"/>
  <c r="H58" i="43" s="1"/>
  <c r="D57" i="43"/>
  <c r="H57" i="43" s="1"/>
  <c r="D56" i="43"/>
  <c r="H56" i="43" s="1"/>
  <c r="D55" i="43"/>
  <c r="H55" i="43" s="1"/>
  <c r="D54" i="43"/>
  <c r="H54" i="43" s="1"/>
  <c r="D53" i="43"/>
  <c r="H53" i="43" s="1"/>
  <c r="D52" i="43"/>
  <c r="H52" i="43" s="1"/>
  <c r="D51" i="43"/>
  <c r="H51" i="43" s="1"/>
  <c r="D50" i="43"/>
  <c r="H50" i="43" s="1"/>
  <c r="D49" i="43"/>
  <c r="H49" i="43" s="1"/>
  <c r="D48" i="43"/>
  <c r="H48" i="43" s="1"/>
  <c r="D47" i="43"/>
  <c r="H47" i="43" s="1"/>
  <c r="D46" i="43"/>
  <c r="H46" i="43" s="1"/>
  <c r="M45" i="43"/>
  <c r="L45" i="43"/>
  <c r="K45" i="43"/>
  <c r="J45" i="43"/>
  <c r="I45" i="43"/>
  <c r="G45" i="43"/>
  <c r="F45" i="43"/>
  <c r="E45" i="43"/>
  <c r="D45" i="43"/>
  <c r="C45" i="43"/>
  <c r="B45" i="43"/>
  <c r="D44" i="43"/>
  <c r="H44" i="43" s="1"/>
  <c r="D43" i="43"/>
  <c r="H43" i="43" s="1"/>
  <c r="D42" i="43"/>
  <c r="H42" i="43" s="1"/>
  <c r="D41" i="43"/>
  <c r="H41" i="43" s="1"/>
  <c r="D40" i="43"/>
  <c r="H40" i="43" s="1"/>
  <c r="D39" i="43"/>
  <c r="H39" i="43" s="1"/>
  <c r="D38" i="43"/>
  <c r="H38" i="43" s="1"/>
  <c r="D37" i="43"/>
  <c r="H37" i="43" s="1"/>
  <c r="D36" i="43"/>
  <c r="H36" i="43" s="1"/>
  <c r="D35" i="43"/>
  <c r="H35" i="43" s="1"/>
  <c r="D34" i="43"/>
  <c r="H34" i="43" s="1"/>
  <c r="D33" i="43"/>
  <c r="H33" i="43" s="1"/>
  <c r="D32" i="43"/>
  <c r="H32" i="43" s="1"/>
  <c r="D31" i="43"/>
  <c r="H31" i="43" s="1"/>
  <c r="D30" i="43"/>
  <c r="H30" i="43" s="1"/>
  <c r="D29" i="43"/>
  <c r="H29" i="43" s="1"/>
  <c r="D28" i="43"/>
  <c r="H28" i="43" s="1"/>
  <c r="D27" i="43"/>
  <c r="H27" i="43" s="1"/>
  <c r="H26" i="43" s="1"/>
  <c r="M26" i="43"/>
  <c r="L26" i="43"/>
  <c r="K26" i="43"/>
  <c r="J26" i="43"/>
  <c r="I26" i="43"/>
  <c r="G26" i="43"/>
  <c r="F26" i="43"/>
  <c r="E26" i="43"/>
  <c r="D26" i="43"/>
  <c r="C26" i="43"/>
  <c r="B26" i="43"/>
  <c r="D25" i="43"/>
  <c r="H25" i="43" s="1"/>
  <c r="D24" i="43"/>
  <c r="H24" i="43" s="1"/>
  <c r="D23" i="43"/>
  <c r="H23" i="43" s="1"/>
  <c r="D22" i="43"/>
  <c r="H22" i="43" s="1"/>
  <c r="D21" i="43"/>
  <c r="H21" i="43" s="1"/>
  <c r="D20" i="43"/>
  <c r="H20" i="43" s="1"/>
  <c r="D19" i="43"/>
  <c r="H19" i="43" s="1"/>
  <c r="D18" i="43"/>
  <c r="H18" i="43" s="1"/>
  <c r="D17" i="43"/>
  <c r="H17" i="43" s="1"/>
  <c r="D16" i="43"/>
  <c r="H16" i="43" s="1"/>
  <c r="D15" i="43"/>
  <c r="H15" i="43" s="1"/>
  <c r="D14" i="43"/>
  <c r="H14" i="43" s="1"/>
  <c r="D13" i="43"/>
  <c r="H13" i="43" s="1"/>
  <c r="D12" i="43"/>
  <c r="H12" i="43" s="1"/>
  <c r="D11" i="43"/>
  <c r="H11" i="43" s="1"/>
  <c r="D10" i="43"/>
  <c r="H10" i="43" s="1"/>
  <c r="M9" i="43"/>
  <c r="L9" i="43"/>
  <c r="K9" i="43"/>
  <c r="J9" i="43"/>
  <c r="I9" i="43"/>
  <c r="G9" i="43"/>
  <c r="F9" i="43"/>
  <c r="E9" i="43"/>
  <c r="D9" i="43"/>
  <c r="C9" i="43"/>
  <c r="B9" i="43"/>
  <c r="D57" i="42"/>
  <c r="H57" i="42" s="1"/>
  <c r="D56" i="42"/>
  <c r="H56" i="42" s="1"/>
  <c r="D55" i="42"/>
  <c r="H55" i="42" s="1"/>
  <c r="D54" i="42"/>
  <c r="H54" i="42" s="1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D45" i="42"/>
  <c r="H45" i="42" s="1"/>
  <c r="D44" i="42"/>
  <c r="H44" i="42" s="1"/>
  <c r="D43" i="42"/>
  <c r="H43" i="42" s="1"/>
  <c r="M42" i="42"/>
  <c r="L42" i="42"/>
  <c r="K42" i="42"/>
  <c r="J42" i="42"/>
  <c r="I42" i="42"/>
  <c r="G42" i="42"/>
  <c r="F42" i="42"/>
  <c r="E42" i="42"/>
  <c r="D42" i="42"/>
  <c r="C42" i="42"/>
  <c r="B42" i="42"/>
  <c r="D41" i="42"/>
  <c r="H41" i="42" s="1"/>
  <c r="D40" i="42"/>
  <c r="H40" i="42" s="1"/>
  <c r="D39" i="42"/>
  <c r="H39" i="42" s="1"/>
  <c r="D38" i="42"/>
  <c r="H38" i="42" s="1"/>
  <c r="D37" i="42"/>
  <c r="H37" i="42" s="1"/>
  <c r="D36" i="42"/>
  <c r="H36" i="42" s="1"/>
  <c r="D35" i="42"/>
  <c r="H35" i="42" s="1"/>
  <c r="D34" i="42"/>
  <c r="H34" i="42" s="1"/>
  <c r="D33" i="42"/>
  <c r="H33" i="42" s="1"/>
  <c r="D32" i="42"/>
  <c r="H32" i="42" s="1"/>
  <c r="D31" i="42"/>
  <c r="D30" i="42" s="1"/>
  <c r="M30" i="42"/>
  <c r="L30" i="42"/>
  <c r="K30" i="42"/>
  <c r="J30" i="42"/>
  <c r="I30" i="42"/>
  <c r="G30" i="42"/>
  <c r="F30" i="42"/>
  <c r="E30" i="42"/>
  <c r="C30" i="42"/>
  <c r="B30" i="42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H23" i="42" s="1"/>
  <c r="D22" i="42"/>
  <c r="H22" i="42" s="1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D9" i="42" s="1"/>
  <c r="M9" i="42"/>
  <c r="L9" i="42"/>
  <c r="K9" i="42"/>
  <c r="J9" i="42"/>
  <c r="I9" i="42"/>
  <c r="G9" i="42"/>
  <c r="F9" i="42"/>
  <c r="E9" i="42"/>
  <c r="C9" i="42"/>
  <c r="B9" i="42"/>
  <c r="D55" i="6"/>
  <c r="H55" i="6" s="1"/>
  <c r="D54" i="6"/>
  <c r="H54" i="6" s="1"/>
  <c r="D53" i="6"/>
  <c r="H53" i="6" s="1"/>
  <c r="D52" i="6"/>
  <c r="H52" i="6" s="1"/>
  <c r="D51" i="6"/>
  <c r="H51" i="6" s="1"/>
  <c r="D50" i="6"/>
  <c r="H50" i="6" s="1"/>
  <c r="D49" i="6"/>
  <c r="H49" i="6" s="1"/>
  <c r="D48" i="6"/>
  <c r="H48" i="6" s="1"/>
  <c r="D47" i="6"/>
  <c r="H47" i="6" s="1"/>
  <c r="D46" i="6"/>
  <c r="H46" i="6" s="1"/>
  <c r="D45" i="6"/>
  <c r="H45" i="6" s="1"/>
  <c r="D44" i="6"/>
  <c r="H44" i="6" s="1"/>
  <c r="D43" i="6"/>
  <c r="H43" i="6" s="1"/>
  <c r="D42" i="6"/>
  <c r="H42" i="6" s="1"/>
  <c r="D41" i="6"/>
  <c r="H41" i="6" s="1"/>
  <c r="D40" i="6"/>
  <c r="H40" i="6" s="1"/>
  <c r="D39" i="6"/>
  <c r="H39" i="6" s="1"/>
  <c r="D38" i="6"/>
  <c r="H38" i="6" s="1"/>
  <c r="D37" i="6"/>
  <c r="H37" i="6" s="1"/>
  <c r="D36" i="6"/>
  <c r="H36" i="6" s="1"/>
  <c r="H35" i="6" s="1"/>
  <c r="M35" i="6"/>
  <c r="L35" i="6"/>
  <c r="K35" i="6"/>
  <c r="J35" i="6"/>
  <c r="I35" i="6"/>
  <c r="G35" i="6"/>
  <c r="F35" i="6"/>
  <c r="E35" i="6"/>
  <c r="D35" i="6"/>
  <c r="C35" i="6"/>
  <c r="B35" i="6"/>
  <c r="D34" i="6"/>
  <c r="H34" i="6" s="1"/>
  <c r="D33" i="6"/>
  <c r="H33" i="6" s="1"/>
  <c r="D32" i="6"/>
  <c r="H32" i="6" s="1"/>
  <c r="D31" i="6"/>
  <c r="H31" i="6" s="1"/>
  <c r="D30" i="6"/>
  <c r="H30" i="6" s="1"/>
  <c r="D29" i="6"/>
  <c r="H29" i="6" s="1"/>
  <c r="D28" i="6"/>
  <c r="H28" i="6" s="1"/>
  <c r="D27" i="6"/>
  <c r="H27" i="6" s="1"/>
  <c r="D26" i="6"/>
  <c r="H26" i="6" s="1"/>
  <c r="D25" i="6"/>
  <c r="H25" i="6" s="1"/>
  <c r="D24" i="6"/>
  <c r="H24" i="6" s="1"/>
  <c r="D23" i="6"/>
  <c r="H23" i="6" s="1"/>
  <c r="D22" i="6"/>
  <c r="H22" i="6" s="1"/>
  <c r="D21" i="6"/>
  <c r="H21" i="6" s="1"/>
  <c r="D20" i="6"/>
  <c r="H20" i="6" s="1"/>
  <c r="D19" i="6"/>
  <c r="H19" i="6" s="1"/>
  <c r="D18" i="6"/>
  <c r="H18" i="6" s="1"/>
  <c r="D17" i="6"/>
  <c r="H17" i="6" s="1"/>
  <c r="D16" i="6"/>
  <c r="H16" i="6" s="1"/>
  <c r="D15" i="6"/>
  <c r="H15" i="6" s="1"/>
  <c r="D14" i="6"/>
  <c r="H14" i="6" s="1"/>
  <c r="D13" i="6"/>
  <c r="H13" i="6" s="1"/>
  <c r="D12" i="6"/>
  <c r="H12" i="6" s="1"/>
  <c r="D11" i="6"/>
  <c r="D10" i="6" s="1"/>
  <c r="M10" i="6"/>
  <c r="L10" i="6"/>
  <c r="K10" i="6"/>
  <c r="J10" i="6"/>
  <c r="I10" i="6"/>
  <c r="G10" i="6"/>
  <c r="F10" i="6"/>
  <c r="E10" i="6"/>
  <c r="C10" i="6"/>
  <c r="B10" i="6"/>
  <c r="D34" i="37" l="1"/>
  <c r="D37" i="37"/>
  <c r="G30" i="37"/>
  <c r="E30" i="37" s="1"/>
  <c r="D30" i="37" s="1"/>
  <c r="I30" i="37"/>
  <c r="H30" i="37" s="1"/>
  <c r="D6" i="20"/>
  <c r="H6" i="20"/>
  <c r="H45" i="44"/>
  <c r="H9" i="44"/>
  <c r="H32" i="44"/>
  <c r="H31" i="44" s="1"/>
  <c r="H45" i="43"/>
  <c r="H9" i="43"/>
  <c r="H42" i="42"/>
  <c r="H10" i="42"/>
  <c r="H9" i="42" s="1"/>
  <c r="H31" i="42"/>
  <c r="H30" i="42" s="1"/>
  <c r="H11" i="6"/>
  <c r="H10" i="6" s="1"/>
  <c r="C6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21" authorId="0" shapeId="0" xr:uid="{8A501797-4A58-45B7-95DE-A0924A8AF45F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22" authorId="0" shapeId="0" xr:uid="{A524084E-CFD7-4EA9-BE46-80CCED8B0DAF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<sst xmlns="http://schemas.openxmlformats.org/spreadsheetml/2006/main" count="1828" uniqueCount="1047">
  <si>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</si>
  <si>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</si>
  <si>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</si>
  <si>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</si>
  <si>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</si>
  <si>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</si>
  <si>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</si>
  <si>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</si>
  <si>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</si>
  <si>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</si>
  <si>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</si>
  <si>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</si>
  <si>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</si>
  <si>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</si>
  <si>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</si>
  <si>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</si>
  <si>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</si>
  <si>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</si>
  <si>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</si>
  <si>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</si>
  <si>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</si>
  <si>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</si>
  <si>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</si>
  <si>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</si>
  <si>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</si>
  <si>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</si>
  <si>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</si>
  <si>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</si>
  <si>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</si>
  <si>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</si>
  <si>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</si>
  <si>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</si>
  <si>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</si>
  <si>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</si>
  <si>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</si>
  <si>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</si>
  <si>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</si>
  <si>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</si>
  <si>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</si>
  <si>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</si>
  <si>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</si>
  <si>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</si>
  <si>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</si>
  <si>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</si>
  <si>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</si>
  <si>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</si>
  <si>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</si>
  <si>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</si>
  <si>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</si>
  <si>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</si>
  <si>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</si>
  <si>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</si>
  <si>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</si>
  <si>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</si>
  <si>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</si>
  <si>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</si>
  <si>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</si>
  <si>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</si>
  <si>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</si>
  <si>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</si>
  <si>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</si>
  <si>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</si>
  <si>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AŚ Białystok</t>
  </si>
  <si>
    <t>AŚ Hajnówka</t>
  </si>
  <si>
    <t>AŚ Suwałki</t>
  </si>
  <si>
    <t>OKRĘG BYDGOSKI</t>
  </si>
  <si>
    <t>AŚ Bydgoszcz</t>
  </si>
  <si>
    <t>szpital</t>
  </si>
  <si>
    <t>OZ Bydgoszcz</t>
  </si>
  <si>
    <t>OTZS Sucha</t>
  </si>
  <si>
    <t>ZK Koronowo</t>
  </si>
  <si>
    <t>ZK Potulice</t>
  </si>
  <si>
    <t>OZ Potulice</t>
  </si>
  <si>
    <t>OZ Strzelewo</t>
  </si>
  <si>
    <t>ZK Włocławek</t>
  </si>
  <si>
    <t>AŚ Elbląg</t>
  </si>
  <si>
    <t>AŚ Gdańsk</t>
  </si>
  <si>
    <t>AŚ Wejherowo</t>
  </si>
  <si>
    <t>AŚ Starogard Gdański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</si>
  <si>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</si>
  <si>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</si>
  <si>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</si>
  <si>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</si>
  <si>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</si>
  <si>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</si>
  <si>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</si>
  <si>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</si>
  <si>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</si>
  <si>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</si>
  <si>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</si>
  <si>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</si>
  <si>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</si>
  <si>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</si>
  <si>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</si>
  <si>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</si>
  <si>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OKRĘG KOSZALIŃSKI</t>
  </si>
  <si>
    <t>AŚ Koszalin</t>
  </si>
  <si>
    <t>AŚ Słupsk</t>
  </si>
  <si>
    <t>OZ Ustka</t>
  </si>
  <si>
    <t>ZK Czarne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</si>
  <si>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</si>
  <si>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</si>
  <si>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</si>
  <si>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</si>
  <si>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</si>
  <si>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</si>
  <si>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</si>
  <si>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</si>
  <si>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</si>
  <si>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</si>
  <si>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</si>
  <si>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</si>
  <si>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</si>
  <si>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</si>
  <si>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</si>
  <si>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</si>
  <si>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</si>
  <si>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</si>
  <si>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</si>
  <si>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</si>
  <si>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</si>
  <si>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</si>
  <si>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</si>
  <si>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</si>
  <si>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</si>
  <si>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</si>
  <si>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</si>
  <si>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</si>
  <si>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</si>
  <si>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</si>
  <si>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</si>
  <si>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</si>
  <si>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</si>
  <si>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</si>
  <si>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</si>
  <si>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</si>
  <si>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</si>
  <si>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</si>
  <si>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</si>
  <si>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</si>
  <si>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</si>
  <si>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</si>
  <si>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</si>
  <si>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</si>
  <si>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</si>
  <si>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</si>
  <si>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</si>
  <si>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</si>
  <si>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</si>
  <si>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</si>
  <si>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</si>
  <si>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</si>
  <si>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</si>
  <si>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</si>
  <si>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</si>
  <si>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</si>
  <si>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</si>
  <si>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Przemyśl</t>
  </si>
  <si>
    <t>ZK Rzeszów</t>
  </si>
  <si>
    <t>OZ Jabłonki</t>
  </si>
  <si>
    <t>OZ Średnia Wieś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</si>
  <si>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</si>
  <si>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</si>
  <si>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</si>
  <si>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</si>
  <si>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</si>
  <si>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</si>
  <si>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</si>
  <si>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</si>
  <si>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</si>
  <si>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</si>
  <si>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</si>
  <si>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</si>
  <si>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</si>
  <si>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</si>
  <si>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</si>
  <si>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</si>
  <si>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</si>
  <si>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</si>
  <si>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</si>
  <si>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</si>
  <si>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</si>
  <si>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</si>
  <si>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</si>
  <si>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</si>
  <si>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</si>
  <si>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</si>
  <si>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</si>
  <si>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</si>
  <si>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</si>
  <si>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</si>
  <si>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</si>
  <si>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</si>
  <si>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</si>
  <si>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</si>
  <si>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</si>
  <si>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</si>
  <si>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</si>
  <si>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</si>
  <si>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</si>
  <si>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</si>
  <si>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</si>
  <si>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</si>
  <si>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</si>
  <si>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</si>
  <si>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</si>
  <si>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</si>
  <si>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</si>
  <si>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</si>
  <si>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</si>
  <si>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</si>
  <si>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</si>
  <si>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</si>
  <si>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</si>
  <si>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</si>
  <si>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</si>
  <si>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</si>
  <si>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</si>
  <si>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</si>
  <si>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</si>
  <si>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</si>
  <si>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</si>
  <si>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</si>
  <si>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</si>
  <si>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</si>
  <si>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</si>
  <si>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</si>
  <si>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</si>
  <si>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</si>
  <si>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</si>
  <si>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</si>
  <si>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</si>
  <si>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</si>
  <si>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</si>
  <si>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</si>
  <si>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</si>
  <si>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</si>
  <si>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</si>
  <si>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</si>
  <si>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</si>
  <si>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</si>
  <si>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</si>
  <si>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</si>
  <si>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</si>
  <si>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</si>
  <si>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</si>
  <si>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</si>
  <si>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</si>
  <si>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</si>
  <si>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</si>
  <si>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</si>
  <si>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</si>
  <si>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</si>
  <si>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</si>
  <si>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</si>
  <si>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</si>
  <si>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</si>
  <si>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</si>
  <si>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</si>
  <si>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</si>
  <si>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</si>
  <si>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</si>
  <si>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</si>
  <si>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</si>
  <si>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</si>
  <si>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</si>
  <si>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</si>
  <si>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</si>
  <si>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</si>
  <si>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</si>
  <si>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</si>
  <si>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 xml:space="preserve">      - pożar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</si>
  <si>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</si>
  <si>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</si>
  <si>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</si>
  <si>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</si>
  <si>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</si>
  <si>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</si>
  <si>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</si>
  <si>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</si>
  <si>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</si>
  <si>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</si>
  <si>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</si>
  <si>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</si>
  <si>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</si>
  <si>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</si>
  <si>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</si>
  <si>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</si>
  <si>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</si>
  <si>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</si>
  <si>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</si>
  <si>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</si>
  <si>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</si>
  <si>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</si>
  <si>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</si>
  <si>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</si>
  <si>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</si>
  <si>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</si>
  <si>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</si>
  <si>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</si>
  <si>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</si>
  <si>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</si>
  <si>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</si>
  <si>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</si>
  <si>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</si>
  <si>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</si>
  <si>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</si>
  <si>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</si>
  <si>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</si>
  <si>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</si>
  <si>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</si>
  <si>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</si>
  <si>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</si>
  <si>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</si>
  <si>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</si>
  <si>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</si>
  <si>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</si>
  <si>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</si>
  <si>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</si>
  <si>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</si>
  <si>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</si>
  <si>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</si>
  <si>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</si>
  <si>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</si>
  <si>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</si>
  <si>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</si>
  <si>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</si>
  <si>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</si>
  <si>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</si>
  <si>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</si>
  <si>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</si>
  <si>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</si>
  <si>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</si>
  <si>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</si>
  <si>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</si>
  <si>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</si>
  <si>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</si>
  <si>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</si>
  <si>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AŚ Wrocław</t>
  </si>
  <si>
    <t xml:space="preserve">ZK Nr 1 Grudziądz </t>
  </si>
  <si>
    <t xml:space="preserve">ZK Nr 1 Łódź </t>
  </si>
  <si>
    <t>ZK Nr 1 Strzelce Opolskie</t>
  </si>
  <si>
    <t xml:space="preserve">ZK Nr 1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</si>
  <si>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</si>
  <si>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</si>
  <si>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</si>
  <si>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</si>
  <si>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</si>
  <si>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</si>
  <si>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</si>
  <si>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</si>
  <si>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</si>
  <si>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</si>
  <si>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</si>
  <si>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</si>
  <si>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</si>
  <si>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</si>
  <si>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</si>
  <si>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</si>
  <si>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</si>
  <si>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</si>
  <si>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</si>
  <si>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</si>
  <si>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</si>
  <si>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</si>
  <si>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</si>
  <si>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</si>
  <si>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</si>
  <si>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</si>
  <si>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</si>
  <si>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</si>
  <si>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</si>
  <si>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</si>
  <si>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</si>
  <si>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>Grecja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</si>
  <si>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</si>
  <si>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</si>
  <si>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</si>
  <si>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</si>
  <si>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</si>
  <si>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</si>
  <si>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</si>
  <si>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</si>
  <si>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</si>
  <si>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</si>
  <si>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</si>
  <si>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</si>
  <si>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</si>
  <si>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</si>
  <si>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</si>
  <si>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</si>
  <si>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</si>
  <si>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</si>
  <si>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</si>
  <si>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</si>
  <si>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</si>
  <si>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</si>
  <si>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</si>
  <si>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</si>
  <si>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</si>
  <si>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</si>
  <si>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 xml:space="preserve">      - z konwoju Policji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</si>
  <si>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</si>
  <si>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</si>
  <si>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</si>
  <si>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</si>
  <si>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</si>
  <si>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</si>
  <si>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</si>
  <si>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</si>
  <si>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</si>
  <si>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- aresztu śledczego</t>
  </si>
  <si>
    <t xml:space="preserve">   - zakładu karnego zamkniętego</t>
  </si>
  <si>
    <t xml:space="preserve">   - zakładu karnego półotwartego</t>
  </si>
  <si>
    <t xml:space="preserve">   - zakładu karnego otwartego</t>
  </si>
  <si>
    <t xml:space="preserve">   SPOD  KONWOJU  SW</t>
  </si>
  <si>
    <t xml:space="preserve">   - uzbrojonego:</t>
  </si>
  <si>
    <t xml:space="preserve">      - w pełnym systemie konwojowania</t>
  </si>
  <si>
    <t xml:space="preserve">      - w zmniejszonym systemie konwojowania</t>
  </si>
  <si>
    <t xml:space="preserve">   - nieuzbrojonego</t>
  </si>
  <si>
    <t xml:space="preserve">   - wzięcie zakładnika</t>
  </si>
  <si>
    <t xml:space="preserve">      - klęska żywiołowa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</si>
  <si>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</si>
  <si>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</si>
  <si>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</si>
  <si>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</si>
  <si>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</si>
  <si>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</si>
  <si>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</si>
  <si>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</si>
  <si>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</si>
  <si>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</si>
  <si>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</si>
  <si>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</si>
  <si>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</si>
  <si>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</si>
  <si>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</si>
  <si>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</si>
  <si>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</si>
  <si>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</si>
  <si>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</si>
  <si>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</si>
  <si>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</si>
  <si>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</si>
  <si>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</si>
  <si>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</si>
  <si>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</si>
  <si>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</si>
  <si>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</si>
  <si>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</si>
  <si>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</si>
  <si>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</si>
  <si>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</si>
  <si>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</si>
  <si>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</si>
  <si>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</si>
  <si>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</si>
  <si>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</si>
  <si>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</si>
  <si>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</si>
  <si>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</si>
  <si>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</si>
  <si>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</si>
  <si>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</si>
  <si>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</si>
  <si>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</si>
  <si>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</si>
  <si>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</si>
  <si>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</si>
  <si>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</si>
  <si>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</si>
  <si>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</si>
  <si>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</si>
  <si>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</si>
  <si>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</si>
  <si>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</si>
  <si>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</si>
  <si>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</si>
  <si>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</si>
  <si>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</si>
  <si>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</si>
  <si>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</si>
  <si>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</si>
  <si>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</si>
  <si>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</si>
  <si>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</si>
  <si>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</si>
  <si>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</si>
  <si>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</si>
  <si>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</si>
  <si>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</si>
  <si>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Izrael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</si>
  <si>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</si>
  <si>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</si>
  <si>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</si>
  <si>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</si>
  <si>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</si>
  <si>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</si>
  <si>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</si>
  <si>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</si>
  <si>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</si>
  <si>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</si>
  <si>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</si>
  <si>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</si>
  <si>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</si>
  <si>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</si>
  <si>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</si>
  <si>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</si>
  <si>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</si>
  <si>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</si>
  <si>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</si>
  <si>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</si>
  <si>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</si>
  <si>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</si>
  <si>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</si>
  <si>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</si>
  <si>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</si>
  <si>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</si>
  <si>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</si>
  <si>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</si>
  <si>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</si>
  <si>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</si>
  <si>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</si>
  <si>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</si>
  <si>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</si>
  <si>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</si>
  <si>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</si>
  <si>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</si>
  <si>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</si>
  <si>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</si>
  <si>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dodatkowe miejsca zakwaterowania, o których mowa w rozporządzeniu Ministra Sprawiedliwości z dnia 25 listopada 2009 r.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</si>
  <si>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</si>
  <si>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</si>
  <si>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</si>
  <si>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</si>
  <si>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</si>
  <si>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</si>
  <si>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</si>
  <si>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</si>
  <si>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</si>
  <si>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</si>
  <si>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</si>
  <si>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</si>
  <si>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</si>
  <si>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</si>
  <si>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</si>
  <si>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</si>
  <si>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</si>
  <si>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</si>
  <si>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</si>
  <si>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</si>
  <si>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</si>
  <si>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</si>
  <si>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</si>
  <si>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</si>
  <si>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</si>
  <si>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</si>
  <si>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</si>
  <si>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</si>
  <si>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</si>
  <si>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</si>
  <si>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</si>
  <si>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</si>
  <si>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</si>
  <si>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</si>
  <si>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</si>
  <si>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</si>
  <si>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</si>
  <si>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</si>
  <si>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</si>
  <si>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</si>
  <si>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</si>
  <si>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</si>
  <si>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</si>
  <si>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</si>
  <si>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</si>
  <si>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</si>
  <si>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</si>
  <si>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</si>
  <si>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</si>
  <si>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</si>
  <si>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</si>
  <si>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</si>
  <si>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</si>
  <si>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</si>
  <si>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</si>
  <si>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</si>
  <si>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</si>
  <si>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</si>
  <si>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</si>
  <si>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</si>
  <si>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</si>
  <si>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</si>
  <si>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</si>
  <si>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</si>
  <si>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</si>
  <si>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</si>
  <si>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</si>
  <si>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</si>
  <si>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</si>
  <si>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</si>
  <si>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</si>
  <si>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 xml:space="preserve">   - zagrożenia zewnętrzne i inne uznane przez Dyrektora</t>
  </si>
  <si>
    <t xml:space="preserve">   - samowolne oddalenie się osadzonego</t>
  </si>
  <si>
    <t>MINISTERSTWO  SPRAWIEDLIWOŚCI</t>
  </si>
  <si>
    <t>CENTRALNY ZARZĄD SŁUŻBY WIĘZIENNEJ</t>
  </si>
  <si>
    <t>Libia</t>
  </si>
  <si>
    <t>OZ Wałowice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</si>
  <si>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</si>
  <si>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</si>
  <si>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</si>
  <si>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</si>
  <si>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</si>
  <si>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</si>
  <si>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</si>
  <si>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</si>
  <si>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</si>
  <si>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</si>
  <si>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</si>
  <si>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</si>
  <si>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</si>
  <si>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</si>
  <si>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</si>
  <si>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</si>
  <si>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</si>
  <si>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</si>
  <si>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</si>
  <si>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</si>
  <si>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 xml:space="preserve">   - bójka lub pobicie </t>
  </si>
  <si>
    <t xml:space="preserve">   - ucieczka lub usiłowanie ucieczki: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</si>
  <si>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</si>
  <si>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</si>
  <si>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</si>
  <si>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</si>
  <si>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</si>
  <si>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</si>
  <si>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</si>
  <si>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</si>
  <si>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</si>
  <si>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23</t>
  </si>
  <si>
    <t>TABL. 24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</si>
  <si>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</si>
  <si>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</si>
  <si>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</si>
  <si>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</si>
  <si>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</si>
  <si>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</si>
  <si>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</si>
  <si>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</si>
  <si>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</si>
  <si>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</si>
  <si>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</si>
  <si>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</si>
  <si>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</si>
  <si>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</si>
  <si>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</si>
  <si>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</si>
  <si>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</si>
  <si>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</si>
  <si>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</si>
  <si>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</si>
  <si>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</si>
  <si>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</si>
  <si>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</si>
  <si>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</si>
  <si>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</si>
  <si>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</si>
  <si>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</si>
  <si>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 xml:space="preserve">   - śmierć f-sza, prac., osadzonego lub ciężkie uszk. ciała</t>
  </si>
  <si>
    <t xml:space="preserve">    na skutek działania f-sza lub innej osoby albo psa służb.</t>
  </si>
  <si>
    <t xml:space="preserve">     za zdarzenia w tym:</t>
  </si>
  <si>
    <t xml:space="preserve">   - napaść na funkcjonariusza lub pracownika w służbie</t>
  </si>
  <si>
    <t xml:space="preserve">   - zachorowanie osadzonych</t>
  </si>
  <si>
    <t xml:space="preserve">   1. ZK Nr 1 Strzelce Op.</t>
  </si>
  <si>
    <t xml:space="preserve">   1. ZK Gorzów Wlkp.</t>
  </si>
  <si>
    <t xml:space="preserve">   2. OZ Choszczno</t>
  </si>
  <si>
    <t xml:space="preserve">o których mowa w rozporządzeniu Ministra Sprawiedliwości z dnia 25 listopada 2009 r. (Dz.U. Nr 202, poz.1564)  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</si>
  <si>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</si>
  <si>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</si>
  <si>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</si>
  <si>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</si>
  <si>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</si>
  <si>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</si>
  <si>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</si>
  <si>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</si>
  <si>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</si>
  <si>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</si>
  <si>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</si>
  <si>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</si>
  <si>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</si>
  <si>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</si>
  <si>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</si>
  <si>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</si>
  <si>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</si>
  <si>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</si>
  <si>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>2. BUNT</t>
  </si>
  <si>
    <t xml:space="preserve">       uniemożliwia zatrudnienie</t>
  </si>
  <si>
    <t>**  - skazani, przebywający w AŚ/ZK, którym zastosowanie tymczasowego aresztowania w drugiej sprawie</t>
  </si>
  <si>
    <t>Chiny</t>
  </si>
  <si>
    <t>Węgry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</si>
  <si>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</si>
  <si>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</si>
  <si>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</si>
  <si>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</si>
  <si>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</si>
  <si>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</si>
  <si>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</si>
  <si>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</si>
  <si>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</si>
  <si>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</si>
  <si>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( Dz.U. 2015, poz. 467 )</t>
  </si>
  <si>
    <t>OZ Ciągowice</t>
  </si>
  <si>
    <t>Tunezja</t>
  </si>
  <si>
    <t>Maroko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</si>
  <si>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</si>
  <si>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</si>
  <si>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</si>
  <si>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</si>
  <si>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</si>
  <si>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</si>
  <si>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</si>
  <si>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</si>
  <si>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</si>
  <si>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</si>
  <si>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</si>
  <si>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</si>
  <si>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</si>
  <si>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</si>
  <si>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</si>
  <si>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</si>
  <si>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</si>
  <si>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rzecz jednostek organizacyjnych SW</t>
  </si>
  <si>
    <t>- art. 123a§1 kkw</t>
  </si>
  <si>
    <t>prace na cele charytatywne i na rzecz OPP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</si>
  <si>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</si>
  <si>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</si>
  <si>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</si>
  <si>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</si>
  <si>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</si>
  <si>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3. NARUSZENIE PORZĄDKU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</si>
  <si>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</si>
  <si>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</si>
  <si>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</si>
  <si>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</si>
  <si>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</si>
  <si>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</si>
  <si>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</si>
  <si>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</si>
  <si>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</si>
  <si>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</si>
  <si>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</si>
  <si>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</si>
  <si>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</si>
  <si>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</si>
  <si>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</si>
  <si>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</si>
  <si>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</si>
  <si>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</si>
  <si>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</si>
  <si>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</si>
  <si>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</si>
  <si>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Lubsko</t>
  </si>
  <si>
    <t>OZ Szamotuły</t>
  </si>
  <si>
    <t xml:space="preserve">OZ Popowo </t>
  </si>
  <si>
    <t>OZ Oleśnica</t>
  </si>
  <si>
    <t xml:space="preserve">   1. AŚ Wrocław</t>
  </si>
  <si>
    <t xml:space="preserve">   2. ZK Głogów</t>
  </si>
  <si>
    <t xml:space="preserve">   3. ZK Kłodzko</t>
  </si>
  <si>
    <t>Kanada</t>
  </si>
  <si>
    <t>Uzbekistan</t>
  </si>
  <si>
    <t>Wielka Brytania</t>
  </si>
  <si>
    <t>Bangladesz</t>
  </si>
  <si>
    <t xml:space="preserve">   4. ZK Strzelin</t>
  </si>
  <si>
    <t>Iran</t>
  </si>
  <si>
    <t xml:space="preserve">   - napaść na jednostkę organizacyjną lub konwój SW</t>
  </si>
  <si>
    <t xml:space="preserve">   - zgwałcenie osadzonego</t>
  </si>
  <si>
    <t xml:space="preserve">   - znęcanie się nad osadzonym</t>
  </si>
  <si>
    <t xml:space="preserve">   - ujawnienie przedmiotu niedozwolonego</t>
  </si>
  <si>
    <t xml:space="preserve">   - usiłowanie popełnienia samobójstwa przez osadzonego</t>
  </si>
  <si>
    <t xml:space="preserve">   - zgon osadzonego </t>
  </si>
  <si>
    <t xml:space="preserve">      - z konwoju innych służb </t>
  </si>
  <si>
    <t xml:space="preserve">   - samobójstwo osadzonego   </t>
  </si>
  <si>
    <t xml:space="preserve"> - nieuzbrojonego</t>
  </si>
  <si>
    <t>Kolumbia</t>
  </si>
  <si>
    <t>Norwegia</t>
  </si>
  <si>
    <t xml:space="preserve">   </t>
  </si>
  <si>
    <t>Turkmenistan</t>
  </si>
  <si>
    <t>Kamerun</t>
  </si>
  <si>
    <t>Irak</t>
  </si>
  <si>
    <t>Opracowała: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</si>
  <si>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</si>
  <si>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</si>
  <si>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</si>
  <si>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</si>
  <si>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</si>
  <si>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</si>
  <si>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</si>
  <si>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</si>
  <si>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t>przyw. przedsięb. państwowe</t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</si>
  <si>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</si>
  <si>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</si>
  <si>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</si>
  <si>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</si>
  <si>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</si>
  <si>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</si>
  <si>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</si>
  <si>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Tadżykistan</t>
  </si>
  <si>
    <t>Zimbabwe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</si>
  <si>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</si>
  <si>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</si>
  <si>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</si>
  <si>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 xml:space="preserve">   1. ZK Gębarzewo</t>
  </si>
  <si>
    <t>Szwecja</t>
  </si>
  <si>
    <t>OZ Białystok</t>
  </si>
  <si>
    <t>OZ Grądy - Woniecko</t>
  </si>
  <si>
    <t>OZ Bydgoszcz Fordon</t>
  </si>
  <si>
    <t xml:space="preserve">OZ  Grudziądz </t>
  </si>
  <si>
    <t>OZ Gdańsk Przeróbka</t>
  </si>
  <si>
    <t>OZ Malbork</t>
  </si>
  <si>
    <t>OZ Zabrze</t>
  </si>
  <si>
    <t>OZ Koszalin</t>
  </si>
  <si>
    <t>OZ Kraków Nowa Huta</t>
  </si>
  <si>
    <t>OZ Tarnów Mościce</t>
  </si>
  <si>
    <t xml:space="preserve">OZ  Łódź </t>
  </si>
  <si>
    <t>OZ Sieraków Śląski</t>
  </si>
  <si>
    <t xml:space="preserve">OZ Strzelce Opolskie </t>
  </si>
  <si>
    <t>OZ Koziegłowy</t>
  </si>
  <si>
    <t>OZ Medyka</t>
  </si>
  <si>
    <t>OZ Stargard</t>
  </si>
  <si>
    <t xml:space="preserve">OZ Wrocław </t>
  </si>
  <si>
    <t>TABL. 5  Zaludnienie oddziałów mieszkalnych w aresztach śledczych i zakładach karnych w dn. 31.12.2021 r.,</t>
  </si>
  <si>
    <t>Malta</t>
  </si>
  <si>
    <t>8 - 10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</si>
  <si>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</si>
  <si>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</si>
  <si>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</si>
  <si>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</si>
  <si>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</si>
  <si>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</si>
  <si>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t xml:space="preserve">   1. AŚ Krasnystaw</t>
  </si>
  <si>
    <t xml:space="preserve">   2. AŚ Lublin</t>
  </si>
  <si>
    <t>Liban</t>
  </si>
  <si>
    <t xml:space="preserve">   1. AŚ Sosnowiec</t>
  </si>
  <si>
    <t xml:space="preserve">   2. AŚ Tarnowskie Góry</t>
  </si>
  <si>
    <t xml:space="preserve">   3. AŚ Radom</t>
  </si>
  <si>
    <t xml:space="preserve">   1. AŚ Ostrów Wielkopolski</t>
  </si>
  <si>
    <t xml:space="preserve">   2. ZK Garbalin</t>
  </si>
  <si>
    <t xml:space="preserve">   2. ZK Brzeg</t>
  </si>
  <si>
    <t xml:space="preserve">   1. AŚ Warszawa - Białołęka</t>
  </si>
  <si>
    <t xml:space="preserve">   2. AŚ Warszawa - Grochów</t>
  </si>
  <si>
    <t xml:space="preserve">   1. AŚ Kielce</t>
  </si>
  <si>
    <t xml:space="preserve">   2. ZK Dębica</t>
  </si>
  <si>
    <t>Mongolia</t>
  </si>
  <si>
    <t xml:space="preserve">   3. ZK Rawicz</t>
  </si>
  <si>
    <t xml:space="preserve">   4. OZ Koziegłowy</t>
  </si>
  <si>
    <t>Jordania</t>
  </si>
  <si>
    <t>Szwajcaria</t>
  </si>
  <si>
    <t xml:space="preserve">   3. ZK Łowicz</t>
  </si>
  <si>
    <t xml:space="preserve">   4. ZK Włocławek</t>
  </si>
  <si>
    <t xml:space="preserve">   5. OZ Golesze</t>
  </si>
  <si>
    <t>Rwanda</t>
  </si>
  <si>
    <t>Wiek</t>
  </si>
  <si>
    <t xml:space="preserve">w tym mężczyźni </t>
  </si>
  <si>
    <t>17-21</t>
  </si>
  <si>
    <t>22-26</t>
  </si>
  <si>
    <t>27-31</t>
  </si>
  <si>
    <t>32-36</t>
  </si>
  <si>
    <t>37-41</t>
  </si>
  <si>
    <t>42-46</t>
  </si>
  <si>
    <t>47-51</t>
  </si>
  <si>
    <t>52-56</t>
  </si>
  <si>
    <t>57-61</t>
  </si>
  <si>
    <t>62-66</t>
  </si>
  <si>
    <t>67-71</t>
  </si>
  <si>
    <t>72-76</t>
  </si>
  <si>
    <t>pow. 77</t>
  </si>
  <si>
    <r>
      <t xml:space="preserve">1 </t>
    </r>
    <r>
      <rPr>
        <sz val="10"/>
        <rFont val="Calibri"/>
        <family val="2"/>
        <charset val="238"/>
        <scheme val="minor"/>
      </rPr>
      <t>Dane prezentowane w tablicach nr 16 i 16a zostały przekazane przez Biuro Dozoru Elektronicznego CZSW.</t>
    </r>
  </si>
  <si>
    <t xml:space="preserve">                          w miesiącu sprawozdawczym</t>
  </si>
  <si>
    <t>Wykres  12    Liczba skazanych odbywających karę w SDE  oraz zwolnionych z SDE</t>
  </si>
  <si>
    <t>'Powszechność zatrudnienia i wskaźnik bezrobocia,powszechność zatrudnienia w populacji kwalifikujących się do pracy,</t>
  </si>
  <si>
    <t>Powszechność zatrudnienia w populacji kwalifikujących się do pracy</t>
  </si>
  <si>
    <t>Udział zatrudnienia odpłatnego w ogólnej populacji zatrudnionych</t>
  </si>
  <si>
    <t>[(3+4)/(3+4+6)]</t>
  </si>
  <si>
    <t>[3/(3+4)]</t>
  </si>
  <si>
    <t xml:space="preserve">  % powszechności zatrudnienia w populacji</t>
  </si>
  <si>
    <t xml:space="preserve">   kwalifikujących się do pracy</t>
  </si>
  <si>
    <t>TABL. 20</t>
  </si>
  <si>
    <t>TABL.21</t>
  </si>
  <si>
    <t>TABL. 25</t>
  </si>
  <si>
    <r>
      <t>TABL. 26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</si>
  <si>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27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</si>
  <si>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 30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</si>
  <si>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TABL. 33    Zestawienie zdarzeń nadzwyczajnych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</si>
  <si>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 34   Pozostałe zdarzenia nadzwyczajne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</si>
  <si>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36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</si>
  <si>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0"/>
        <rFont val="Calibri"/>
        <family val="2"/>
        <charset val="238"/>
        <scheme val="minor"/>
      </rPr>
      <t xml:space="preserve">Wykres 15   </t>
    </r>
    <r>
      <rPr>
        <b/>
        <sz val="10"/>
        <rFont val="Calibri"/>
        <family val="2"/>
        <charset val="238"/>
        <scheme val="minor"/>
      </rPr>
      <t xml:space="preserve">Powszechność zatrudnienia oraz powszechność zatrudnienia w populacji kwalifikujących się do pracy </t>
    </r>
  </si>
  <si>
    <t>Odbywający karę w sysemie DE wg wieku i płci</t>
  </si>
  <si>
    <t>TABL. 17  Odbywający karę w SDE wg wieku i płci</t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</si>
  <si>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</si>
  <si>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26 - 32 zostały przekazane przez Biuro Penitencjarne CZSW.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</si>
  <si>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26 - 32 zostały przekazane przez Biuro Penitencjarne CZSW.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</si>
  <si>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 w oparciu o meldunki o zdarzeniach nadzwyczajnych przesłane przez jednostki penitencjarne. 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</si>
  <si>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</si>
  <si>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t>w tym wyznaczono termin stawienia, który upłynął</t>
  </si>
  <si>
    <t xml:space="preserve">liczba </t>
  </si>
  <si>
    <t xml:space="preserve">w dniu </t>
  </si>
  <si>
    <t xml:space="preserve">zakwalifikowań </t>
  </si>
  <si>
    <t xml:space="preserve">   6. OZ Kalisz</t>
  </si>
  <si>
    <t xml:space="preserve">   7. OZ Sieraków Śląski</t>
  </si>
  <si>
    <t>liczba wyroków</t>
  </si>
  <si>
    <t>dotyczy osób</t>
  </si>
  <si>
    <t>zarejestrowane</t>
  </si>
  <si>
    <t>zwrócone do organu zarządzającego wykonanie</t>
  </si>
  <si>
    <t xml:space="preserve">wprowadzone do wykonania </t>
  </si>
  <si>
    <t xml:space="preserve">Wyroki przesłane przez sąd w trybie art. 79 kodeksu karnego wykonawczego </t>
  </si>
  <si>
    <t>Irlandia</t>
  </si>
  <si>
    <t xml:space="preserve">   3. ZK Głupczyce</t>
  </si>
  <si>
    <t xml:space="preserve">   4. ZK Jastrzębie - Zdrój</t>
  </si>
  <si>
    <t xml:space="preserve">   1. AŚ Hajnówka</t>
  </si>
  <si>
    <t xml:space="preserve">   3. ZK Łupków</t>
  </si>
  <si>
    <t>31-32</t>
  </si>
  <si>
    <t xml:space="preserve">   4. ZK Biała Podlaska</t>
  </si>
  <si>
    <t xml:space="preserve">   5. ZK Hrubieszów</t>
  </si>
  <si>
    <t xml:space="preserve">   6. ZK Opole Lubelskie</t>
  </si>
  <si>
    <t xml:space="preserve">   8. ZK Żytkowice</t>
  </si>
  <si>
    <t>Etiopia</t>
  </si>
  <si>
    <t>Korea Południowa</t>
  </si>
  <si>
    <t xml:space="preserve">   1. ZK Chełm    </t>
  </si>
  <si>
    <t xml:space="preserve">   4. ZK Uherce Mineralne</t>
  </si>
  <si>
    <t>Afganistan</t>
  </si>
  <si>
    <t>Austria</t>
  </si>
  <si>
    <t>Peru</t>
  </si>
  <si>
    <t xml:space="preserve">   5. ZK Racibórz</t>
  </si>
  <si>
    <t xml:space="preserve">   6. ZK Nr 1 Strzelce Opolskie</t>
  </si>
  <si>
    <t xml:space="preserve">   7. OZ Kędzierzyn - Koźle</t>
  </si>
  <si>
    <t xml:space="preserve">   8. OZ Wąsosz Górny</t>
  </si>
  <si>
    <t xml:space="preserve">   9. OZ Zabrze</t>
  </si>
  <si>
    <t xml:space="preserve">   9. OZ Pionki</t>
  </si>
  <si>
    <t xml:space="preserve">   10. OZ Zabłocie</t>
  </si>
  <si>
    <t xml:space="preserve">   11. OZ Zamość</t>
  </si>
  <si>
    <t>Paragwaj</t>
  </si>
  <si>
    <t xml:space="preserve">   7. ZK Włodawa</t>
  </si>
  <si>
    <t xml:space="preserve">   2. AŚ Elbląg</t>
  </si>
  <si>
    <t xml:space="preserve">   3. ZK Czerwony Bór</t>
  </si>
  <si>
    <t xml:space="preserve">   4. ZK Iława</t>
  </si>
  <si>
    <t xml:space="preserve">   5. OZ Białystok</t>
  </si>
  <si>
    <t xml:space="preserve"> w kodeksie karnym wykonawczym z 1997 roku</t>
  </si>
  <si>
    <t xml:space="preserve">   6. OZ Braniewo</t>
  </si>
  <si>
    <t xml:space="preserve">   7. OZ Grądy Woniecko</t>
  </si>
  <si>
    <t xml:space="preserve">   8. OZ Olsztyn</t>
  </si>
  <si>
    <t>Finlandia</t>
  </si>
  <si>
    <t>Tajwan</t>
  </si>
  <si>
    <t xml:space="preserve">   5. ZK Wołów</t>
  </si>
  <si>
    <t xml:space="preserve">   6. ZK Nr 1 Wrocław</t>
  </si>
  <si>
    <t xml:space="preserve">   7. ZK Zaręba</t>
  </si>
  <si>
    <t xml:space="preserve">   8. OZ Grodków</t>
  </si>
  <si>
    <t xml:space="preserve">   9. OZ Piława Dolna</t>
  </si>
  <si>
    <t xml:space="preserve">   10. OZ Wrocław</t>
  </si>
  <si>
    <t xml:space="preserve">   5. OZ Medyka</t>
  </si>
  <si>
    <t xml:space="preserve">   6.OZ Moszczaniec</t>
  </si>
  <si>
    <t xml:space="preserve">   7. OZ Średnia Wieś</t>
  </si>
  <si>
    <t>1. ppłk Maja Milewska</t>
  </si>
  <si>
    <t>listopad</t>
  </si>
  <si>
    <t>Senegal</t>
  </si>
  <si>
    <t xml:space="preserve">   1. AŚ Szczecin</t>
  </si>
  <si>
    <t xml:space="preserve">   2. ZK Gorzów Wielkopolski</t>
  </si>
  <si>
    <t xml:space="preserve">   3. OZ Koszlin</t>
  </si>
  <si>
    <t xml:space="preserve">   4. OZ Opatówek</t>
  </si>
  <si>
    <t xml:space="preserve">   5. OZ Płoty</t>
  </si>
  <si>
    <t xml:space="preserve">   6. OZ Szczecinek</t>
  </si>
  <si>
    <t xml:space="preserve">   7. OZ Słońsk</t>
  </si>
  <si>
    <t xml:space="preserve">   8. OZ Ustka</t>
  </si>
  <si>
    <t xml:space="preserve">   9. OZ Złotów</t>
  </si>
  <si>
    <t xml:space="preserve">   3. AŚ Grójec</t>
  </si>
  <si>
    <t xml:space="preserve">   4. AŚ Warszawa - Służewiec</t>
  </si>
  <si>
    <t xml:space="preserve">   5. ZK Przytuły Stare</t>
  </si>
  <si>
    <t xml:space="preserve">   6. OZ Bemowo</t>
  </si>
  <si>
    <t xml:space="preserve">   7. OZ Stawiszyn   </t>
  </si>
  <si>
    <t xml:space="preserve">   8. OZ Płońsk</t>
  </si>
  <si>
    <t>od 01.01.2023 r. do 31.12.2023 r.</t>
  </si>
  <si>
    <t>Struktura populacji osadzonych kobiet i mężczyzn w dniu 31.12.2023 r.</t>
  </si>
  <si>
    <t>Struktura populacji osadzonych kobiet w dniu 31.12.2023 r.</t>
  </si>
  <si>
    <t>Osadzeni przebywający w poszczególnych okręgach - stan ewidencyjny w dniu 31.12.2023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</si>
  <si>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31.12.2022 do 31.12.2023</t>
    </r>
  </si>
  <si>
    <t>Zaludnienie aresztów śledczych i zakładów karnych w dniu 31 grudnia 2023 r. (bez miejsc dodatkowych)</t>
  </si>
  <si>
    <t>grudzień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</si>
  <si>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01.12.2022 do 31.12.2023 r.</t>
    </r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</si>
  <si>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31.12.2022 do 31.12.2023</t>
    </r>
  </si>
  <si>
    <t xml:space="preserve">    stan w dniu 31.12.2023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</si>
  <si>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31.12.2022 do 31.12.2023</t>
    </r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</si>
  <si>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grudniu 2023 r. </t>
    </r>
  </si>
  <si>
    <t xml:space="preserve">                      od 01.12.2022 do 31.12.2023</t>
  </si>
  <si>
    <t>Sudan</t>
  </si>
  <si>
    <t>TABL. 18 Cudzoziemcy przebywający w AŚ i ZK w dniu 31.12.2023 r.</t>
  </si>
  <si>
    <r>
      <rPr>
        <b/>
        <u/>
        <sz val="10"/>
        <rFont val="Calibri"/>
        <family val="2"/>
        <charset val="238"/>
        <scheme val="minor"/>
      </rPr>
      <t>Wykres  13</t>
    </r>
    <r>
      <rPr>
        <b/>
        <sz val="10"/>
        <rFont val="Calibri"/>
        <family val="2"/>
        <charset val="238"/>
        <scheme val="minor"/>
      </rPr>
      <t xml:space="preserve">  Cudzoziemcy przebywający w AŚ i ZK w okresie od 31.12.2022 do 31.12.2023</t>
    </r>
  </si>
  <si>
    <t/>
  </si>
  <si>
    <t>31.12.2023r</t>
  </si>
  <si>
    <t>Skazani na karę dożywotniego pozbawienia wolności wg stanu w dniu  31.12.2023r.*</t>
  </si>
  <si>
    <t>wg aktualnego statusu prawnego (stan w dniu 31.12.2023 r.)</t>
  </si>
  <si>
    <t>Osadzeni zobowiązani do świadczeń alimentacyjnych w listopadzie 2023 r.</t>
  </si>
  <si>
    <r>
      <t xml:space="preserve"> udział zatrudnienia odpłatnego w ogólnej populacji zatrudnionych wg okręgów, stan ewidencyjnyna dzień 31.12.2023 r. 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</si>
  <si>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b/>
        <u/>
        <sz val="11"/>
        <rFont val="Calibri"/>
        <family val="2"/>
        <charset val="238"/>
        <scheme val="minor"/>
      </rPr>
      <t>Wykres 14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31.12.2022 do 31.12.2023</t>
    </r>
  </si>
  <si>
    <r>
      <t xml:space="preserve">     </t>
    </r>
    <r>
      <rPr>
        <b/>
        <sz val="10"/>
        <rFont val="Calibri"/>
        <family val="2"/>
        <charset val="238"/>
        <scheme val="minor"/>
      </rPr>
      <t xml:space="preserve">                skazanych i ukaranych w okresie od 31.12.2022 do 31.12.2023</t>
    </r>
  </si>
  <si>
    <r>
      <rPr>
        <b/>
        <u/>
        <sz val="10"/>
        <rFont val="Calibri"/>
        <family val="2"/>
        <charset val="238"/>
        <scheme val="minor"/>
      </rPr>
      <t xml:space="preserve">Wykres  16 </t>
    </r>
    <r>
      <rPr>
        <b/>
        <sz val="10"/>
        <rFont val="Calibri"/>
        <family val="2"/>
        <charset val="238"/>
        <scheme val="minor"/>
      </rPr>
      <t xml:space="preserve">  Wskaźnik bezrobocia skazanych w okresie od 31.12.2022 do 31.12.2023</t>
    </r>
  </si>
  <si>
    <r>
      <t>Zatrudnienie odpłatne osadzonych w listopadzie 2023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</si>
  <si>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listopad  =     160 godzin</t>
    </r>
  </si>
  <si>
    <r>
      <t>Zatrudnienie osadzonych w listopadzie 2023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</si>
  <si>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       powinien przepracować w ciągu miesiąca                   normatyw  za listopad =   160 godzin</t>
  </si>
  <si>
    <t xml:space="preserve">TABL.  3  Liczba tymczasowo aresztowanych, skazanych i ukaranych w poszczególnych aresztach śledczych i zakładach karnych w dniu 31.12.2023 r. </t>
  </si>
  <si>
    <t xml:space="preserve">               i ruch osadzonych w grudniu 2023 r.</t>
  </si>
  <si>
    <t>TABL. 5  Zaludnienie oddziałów mieszkalnych w aresztach śledczych i zakładach karnych w dn. 31.12.2023 r.,</t>
  </si>
  <si>
    <t>TABL. 5  Zaludnienie oddziałów mieszkalnych w aresztach śledczych i zakładach karnych w dn. 31.12.2023r.,</t>
  </si>
  <si>
    <t xml:space="preserve">     BIS.0332.15.2023.MM                                                                                   </t>
  </si>
  <si>
    <t xml:space="preserve">      Grudzień 2023 r.</t>
  </si>
  <si>
    <t xml:space="preserve">   01.01 - 31.12.23 r.</t>
  </si>
  <si>
    <t xml:space="preserve">     Grudzień 2023 r.</t>
  </si>
  <si>
    <r>
      <t>TABL.  35   Osadzeni, którzy dokonali ucieczki, ujęci i nieujęci w okresie od 01.01.23 r. do 31.12.2023 r.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</si>
  <si>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2"/>
        <rFont val="Calibri"/>
        <family val="2"/>
        <charset val="238"/>
        <scheme val="minor"/>
      </rPr>
      <t xml:space="preserve">Wykres  17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01.12.22 do 31.12.2023</t>
    </r>
  </si>
  <si>
    <t xml:space="preserve">                   Grudzień 2023 r.</t>
  </si>
  <si>
    <t xml:space="preserve">              01.01 - 31.12.23 r.</t>
  </si>
  <si>
    <t xml:space="preserve">                  Grudzień 2023 r.</t>
  </si>
  <si>
    <t xml:space="preserve">                01.01 - 31.12.23 r.</t>
  </si>
  <si>
    <t xml:space="preserve">                  Grudzień 2023 r. </t>
  </si>
  <si>
    <t xml:space="preserve">                 01.01 - 31.12.23 r.</t>
  </si>
  <si>
    <t xml:space="preserve">   1. AŚ Bydgoszcz</t>
  </si>
  <si>
    <t xml:space="preserve">   2. AŚ Gdańsk</t>
  </si>
  <si>
    <t xml:space="preserve">   3. AŚ Starogard Gdański</t>
  </si>
  <si>
    <t xml:space="preserve">   4. AŚ Wejherowo</t>
  </si>
  <si>
    <t xml:space="preserve">   5. ZK Nr 1 Grudziądz</t>
  </si>
  <si>
    <t xml:space="preserve">   6. ZK Inowrocław</t>
  </si>
  <si>
    <t xml:space="preserve">   7. ZK Koronowo</t>
  </si>
  <si>
    <t xml:space="preserve">   8. ZK Kwidzyń</t>
  </si>
  <si>
    <t xml:space="preserve">   9. OZ Bydgoszcz - Fordon</t>
  </si>
  <si>
    <t xml:space="preserve">   10. OZ Gdańsk - Przeróbka</t>
  </si>
  <si>
    <t xml:space="preserve">   11. OZ Malbork</t>
  </si>
  <si>
    <t xml:space="preserve">   12. OZ Toruń</t>
  </si>
  <si>
    <t xml:space="preserve">   1. AŚ Kraków</t>
  </si>
  <si>
    <t xml:space="preserve">   2. ZK Tarnów</t>
  </si>
  <si>
    <t xml:space="preserve">   3. ZK Trzebinia</t>
  </si>
  <si>
    <t xml:space="preserve">   4. ZK Wojkowice</t>
  </si>
  <si>
    <t xml:space="preserve">   5. ZK Nowy Sącz</t>
  </si>
  <si>
    <t xml:space="preserve">   6. ZK Nowy Wiśnicz</t>
  </si>
  <si>
    <t xml:space="preserve">   7. OZ Ciągowice</t>
  </si>
  <si>
    <t xml:space="preserve">   8. OZ Kraków Nowa - Huta </t>
  </si>
  <si>
    <t xml:space="preserve">   9.  OZ Tarnów - Mościce</t>
  </si>
  <si>
    <t>Warszawa, 16.01.2024 r.</t>
  </si>
  <si>
    <t>grudzień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</si>
</sst>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1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13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8" fillId="0" borderId="60" xfId="0" applyFont="1" applyBorder="1"/>
    <xf numFmtId="0" fontId="8" fillId="0" borderId="8" xfId="0" applyFont="1" applyBorder="1"/>
    <xf numFmtId="0" fontId="17" fillId="0" borderId="0" xfId="0" applyFont="1"/>
    <xf numFmtId="0" fontId="19" fillId="0" borderId="0" xfId="0" applyFont="1"/>
    <xf numFmtId="0" fontId="17" fillId="0" borderId="0" xfId="3" applyFont="1" applyAlignment="1">
      <alignment horizontal="left"/>
    </xf>
    <xf numFmtId="0" fontId="19" fillId="0" borderId="0" xfId="3" applyFont="1"/>
    <xf numFmtId="0" fontId="17" fillId="0" borderId="0" xfId="3" applyFont="1"/>
    <xf numFmtId="0" fontId="17" fillId="0" borderId="0" xfId="3" quotePrefix="1" applyFont="1" applyAlignment="1">
      <alignment horizontal="left"/>
    </xf>
    <xf numFmtId="0" fontId="22" fillId="0" borderId="0" xfId="3" applyFont="1"/>
    <xf numFmtId="0" fontId="23" fillId="0" borderId="0" xfId="3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43" fontId="17" fillId="0" borderId="0" xfId="1" applyFont="1"/>
    <xf numFmtId="0" fontId="17" fillId="0" borderId="8" xfId="0" applyFont="1" applyFill="1" applyBorder="1"/>
    <xf numFmtId="0" fontId="25" fillId="0" borderId="0" xfId="0" applyFont="1" applyBorder="1"/>
    <xf numFmtId="164" fontId="17" fillId="0" borderId="0" xfId="2" applyNumberFormat="1" applyFont="1"/>
    <xf numFmtId="0" fontId="17" fillId="0" borderId="0" xfId="0" applyFont="1" applyBorder="1"/>
    <xf numFmtId="0" fontId="17" fillId="0" borderId="1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7" fillId="0" borderId="1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24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readingOrder="1"/>
    </xf>
    <xf numFmtId="0" fontId="17" fillId="0" borderId="3" xfId="0" applyFont="1" applyFill="1" applyBorder="1"/>
    <xf numFmtId="0" fontId="17" fillId="0" borderId="24" xfId="0" applyFont="1" applyBorder="1"/>
    <xf numFmtId="1" fontId="17" fillId="0" borderId="24" xfId="0" applyNumberFormat="1" applyFont="1" applyBorder="1"/>
    <xf numFmtId="1" fontId="17" fillId="0" borderId="8" xfId="0" applyNumberFormat="1" applyFont="1" applyBorder="1"/>
    <xf numFmtId="1" fontId="17" fillId="0" borderId="9" xfId="0" applyNumberFormat="1" applyFont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9" xfId="0" applyFont="1" applyFill="1" applyBorder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7" fillId="0" borderId="3" xfId="0" applyFont="1" applyBorder="1"/>
    <xf numFmtId="0" fontId="12" fillId="0" borderId="0" xfId="0" quotePrefix="1" applyFont="1" applyAlignment="1">
      <alignment vertical="center"/>
    </xf>
    <xf numFmtId="0" fontId="31" fillId="0" borderId="0" xfId="0" applyFont="1"/>
    <xf numFmtId="0" fontId="12" fillId="0" borderId="0" xfId="0" applyFont="1" applyAlignment="1">
      <alignment vertical="center"/>
    </xf>
    <xf numFmtId="3" fontId="17" fillId="0" borderId="3" xfId="0" applyNumberFormat="1" applyFont="1" applyBorder="1"/>
    <xf numFmtId="0" fontId="25" fillId="0" borderId="0" xfId="0" applyFont="1"/>
    <xf numFmtId="164" fontId="17" fillId="0" borderId="9" xfId="0" applyNumberFormat="1" applyFont="1" applyBorder="1"/>
    <xf numFmtId="3" fontId="17" fillId="0" borderId="9" xfId="0" applyNumberFormat="1" applyFont="1" applyBorder="1"/>
    <xf numFmtId="0" fontId="17" fillId="0" borderId="0" xfId="0" applyFont="1" applyFill="1"/>
    <xf numFmtId="0" fontId="27" fillId="0" borderId="0" xfId="0" applyFont="1" applyFill="1"/>
    <xf numFmtId="0" fontId="17" fillId="0" borderId="8" xfId="0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17" fillId="0" borderId="5" xfId="0" applyFont="1" applyBorder="1"/>
    <xf numFmtId="0" fontId="17" fillId="0" borderId="0" xfId="0" applyFont="1" applyAlignment="1">
      <alignment horizontal="right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7" fillId="0" borderId="0" xfId="0" applyFont="1" applyFill="1" applyBorder="1"/>
    <xf numFmtId="0" fontId="25" fillId="0" borderId="3" xfId="0" applyFont="1" applyFill="1" applyBorder="1"/>
    <xf numFmtId="0" fontId="35" fillId="0" borderId="0" xfId="0" applyFont="1"/>
    <xf numFmtId="0" fontId="24" fillId="0" borderId="0" xfId="0" applyFont="1" applyFill="1" applyBorder="1"/>
    <xf numFmtId="0" fontId="17" fillId="0" borderId="14" xfId="0" applyFont="1" applyFill="1" applyBorder="1"/>
    <xf numFmtId="0" fontId="24" fillId="0" borderId="0" xfId="0" quotePrefix="1" applyFont="1" applyFill="1" applyAlignment="1">
      <alignment horizontal="left"/>
    </xf>
    <xf numFmtId="0" fontId="25" fillId="0" borderId="0" xfId="0" applyFont="1" applyFill="1" applyBorder="1"/>
    <xf numFmtId="0" fontId="3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4" xfId="0" applyFont="1" applyFill="1" applyBorder="1"/>
    <xf numFmtId="0" fontId="25" fillId="0" borderId="14" xfId="0" applyFont="1" applyFill="1" applyBorder="1"/>
    <xf numFmtId="0" fontId="25" fillId="7" borderId="7" xfId="0" applyFont="1" applyFill="1" applyBorder="1" applyAlignment="1">
      <alignment horizontal="center"/>
    </xf>
    <xf numFmtId="0" fontId="17" fillId="0" borderId="17" xfId="0" applyFont="1" applyBorder="1"/>
    <xf numFmtId="0" fontId="25" fillId="7" borderId="9" xfId="0" applyFont="1" applyFill="1" applyBorder="1" applyAlignment="1">
      <alignment horizontal="center"/>
    </xf>
    <xf numFmtId="0" fontId="17" fillId="0" borderId="60" xfId="0" applyFont="1" applyBorder="1"/>
    <xf numFmtId="0" fontId="17" fillId="0" borderId="15" xfId="0" applyFont="1" applyBorder="1"/>
    <xf numFmtId="0" fontId="25" fillId="0" borderId="0" xfId="0" applyFont="1" applyFill="1"/>
    <xf numFmtId="0" fontId="24" fillId="0" borderId="0" xfId="0" applyFont="1" applyFill="1"/>
    <xf numFmtId="0" fontId="25" fillId="0" borderId="15" xfId="0" applyFont="1" applyFill="1" applyBorder="1" applyAlignment="1">
      <alignment vertical="center"/>
    </xf>
    <xf numFmtId="0" fontId="24" fillId="0" borderId="10" xfId="0" applyFont="1" applyFill="1" applyBorder="1"/>
    <xf numFmtId="0" fontId="19" fillId="0" borderId="8" xfId="0" applyFont="1" applyFill="1" applyBorder="1"/>
    <xf numFmtId="0" fontId="25" fillId="0" borderId="14" xfId="0" applyFont="1" applyFill="1" applyBorder="1" applyAlignment="1">
      <alignment vertical="center"/>
    </xf>
    <xf numFmtId="0" fontId="17" fillId="0" borderId="14" xfId="0" applyFont="1" applyBorder="1"/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0" xfId="0" applyFont="1"/>
    <xf numFmtId="0" fontId="25" fillId="7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5" fillId="7" borderId="5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7" fillId="7" borderId="3" xfId="0" applyFont="1" applyFill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0" fontId="17" fillId="0" borderId="24" xfId="0" applyFont="1" applyFill="1" applyBorder="1"/>
    <xf numFmtId="2" fontId="17" fillId="0" borderId="24" xfId="0" applyNumberFormat="1" applyFont="1" applyFill="1" applyBorder="1"/>
    <xf numFmtId="2" fontId="17" fillId="0" borderId="3" xfId="1" applyNumberFormat="1" applyFont="1" applyFill="1" applyBorder="1"/>
    <xf numFmtId="0" fontId="24" fillId="0" borderId="0" xfId="0" applyFont="1" applyAlignment="1">
      <alignment horizontal="left"/>
    </xf>
    <xf numFmtId="164" fontId="17" fillId="0" borderId="7" xfId="2" applyNumberFormat="1" applyFont="1" applyFill="1" applyBorder="1"/>
    <xf numFmtId="164" fontId="17" fillId="0" borderId="7" xfId="2" applyNumberFormat="1" applyFont="1" applyBorder="1"/>
    <xf numFmtId="164" fontId="17" fillId="0" borderId="9" xfId="2" applyNumberFormat="1" applyFont="1" applyFill="1" applyBorder="1"/>
    <xf numFmtId="164" fontId="17" fillId="0" borderId="9" xfId="2" applyNumberFormat="1" applyFont="1" applyBorder="1"/>
    <xf numFmtId="0" fontId="36" fillId="0" borderId="0" xfId="0" applyFont="1"/>
    <xf numFmtId="0" fontId="19" fillId="0" borderId="0" xfId="0" applyFont="1" applyFill="1"/>
    <xf numFmtId="0" fontId="32" fillId="0" borderId="8" xfId="0" applyFont="1" applyBorder="1"/>
    <xf numFmtId="166" fontId="32" fillId="0" borderId="8" xfId="0" applyNumberFormat="1" applyFont="1" applyBorder="1"/>
    <xf numFmtId="2" fontId="32" fillId="0" borderId="8" xfId="0" applyNumberFormat="1" applyFont="1" applyBorder="1"/>
    <xf numFmtId="1" fontId="32" fillId="0" borderId="8" xfId="0" applyNumberFormat="1" applyFont="1" applyBorder="1"/>
    <xf numFmtId="2" fontId="32" fillId="0" borderId="9" xfId="0" applyNumberFormat="1" applyFont="1" applyBorder="1"/>
    <xf numFmtId="0" fontId="28" fillId="0" borderId="1" xfId="0" applyFont="1" applyFill="1" applyBorder="1"/>
    <xf numFmtId="0" fontId="28" fillId="0" borderId="1" xfId="0" applyFont="1" applyBorder="1"/>
    <xf numFmtId="166" fontId="28" fillId="0" borderId="1" xfId="0" applyNumberFormat="1" applyFont="1" applyBorder="1"/>
    <xf numFmtId="2" fontId="28" fillId="0" borderId="1" xfId="2" applyNumberFormat="1" applyFont="1" applyBorder="1"/>
    <xf numFmtId="1" fontId="28" fillId="0" borderId="1" xfId="2" applyNumberFormat="1" applyFont="1" applyBorder="1"/>
    <xf numFmtId="2" fontId="28" fillId="0" borderId="1" xfId="0" applyNumberFormat="1" applyFont="1" applyBorder="1"/>
    <xf numFmtId="2" fontId="28" fillId="0" borderId="7" xfId="0" applyNumberFormat="1" applyFont="1" applyBorder="1"/>
    <xf numFmtId="2" fontId="28" fillId="0" borderId="1" xfId="2" applyNumberFormat="1" applyFont="1" applyFill="1" applyBorder="1"/>
    <xf numFmtId="0" fontId="28" fillId="0" borderId="8" xfId="0" applyFont="1" applyFill="1" applyBorder="1"/>
    <xf numFmtId="0" fontId="28" fillId="0" borderId="8" xfId="0" applyFont="1" applyBorder="1"/>
    <xf numFmtId="166" fontId="28" fillId="0" borderId="8" xfId="0" applyNumberFormat="1" applyFont="1" applyBorder="1"/>
    <xf numFmtId="2" fontId="28" fillId="0" borderId="8" xfId="2" applyNumberFormat="1" applyFont="1" applyBorder="1"/>
    <xf numFmtId="1" fontId="28" fillId="0" borderId="8" xfId="2" applyNumberFormat="1" applyFont="1" applyBorder="1"/>
    <xf numFmtId="2" fontId="28" fillId="0" borderId="8" xfId="0" applyNumberFormat="1" applyFont="1" applyBorder="1"/>
    <xf numFmtId="2" fontId="28" fillId="0" borderId="9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0" fontId="41" fillId="0" borderId="0" xfId="0" quotePrefix="1" applyFont="1" applyAlignment="1">
      <alignment horizontal="left"/>
    </xf>
    <xf numFmtId="165" fontId="17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2" fontId="28" fillId="0" borderId="7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right"/>
    </xf>
    <xf numFmtId="165" fontId="32" fillId="0" borderId="15" xfId="0" applyNumberFormat="1" applyFont="1" applyBorder="1"/>
    <xf numFmtId="165" fontId="28" fillId="0" borderId="10" xfId="0" applyNumberFormat="1" applyFont="1" applyBorder="1"/>
    <xf numFmtId="1" fontId="28" fillId="0" borderId="7" xfId="0" applyNumberFormat="1" applyFont="1" applyBorder="1"/>
    <xf numFmtId="165" fontId="28" fillId="0" borderId="7" xfId="0" applyNumberFormat="1" applyFont="1" applyBorder="1"/>
    <xf numFmtId="0" fontId="28" fillId="0" borderId="7" xfId="0" applyFont="1" applyFill="1" applyBorder="1"/>
    <xf numFmtId="0" fontId="28" fillId="0" borderId="7" xfId="0" applyFont="1" applyBorder="1"/>
    <xf numFmtId="0" fontId="28" fillId="0" borderId="9" xfId="0" applyFont="1" applyBorder="1"/>
    <xf numFmtId="0" fontId="28" fillId="0" borderId="0" xfId="0" quotePrefix="1" applyFont="1" applyFill="1" applyBorder="1"/>
    <xf numFmtId="0" fontId="28" fillId="0" borderId="0" xfId="0" applyFont="1" applyFill="1" applyBorder="1"/>
    <xf numFmtId="0" fontId="28" fillId="0" borderId="0" xfId="0" quotePrefix="1" applyFont="1" applyAlignment="1">
      <alignment horizontal="left"/>
    </xf>
    <xf numFmtId="0" fontId="17" fillId="2" borderId="61" xfId="0" applyFont="1" applyFill="1" applyBorder="1"/>
    <xf numFmtId="0" fontId="17" fillId="2" borderId="62" xfId="0" applyFont="1" applyFill="1" applyBorder="1"/>
    <xf numFmtId="0" fontId="17" fillId="2" borderId="53" xfId="0" applyFont="1" applyFill="1" applyBorder="1"/>
    <xf numFmtId="0" fontId="12" fillId="2" borderId="63" xfId="0" applyFont="1" applyFill="1" applyBorder="1" applyAlignment="1"/>
    <xf numFmtId="0" fontId="12" fillId="2" borderId="65" xfId="0" applyFont="1" applyFill="1" applyBorder="1" applyAlignment="1"/>
    <xf numFmtId="0" fontId="12" fillId="2" borderId="64" xfId="0" quotePrefix="1" applyFont="1" applyFill="1" applyBorder="1" applyAlignment="1"/>
    <xf numFmtId="0" fontId="12" fillId="2" borderId="67" xfId="0" quotePrefix="1" applyFont="1" applyFill="1" applyBorder="1" applyAlignment="1"/>
    <xf numFmtId="0" fontId="42" fillId="2" borderId="68" xfId="0" applyFont="1" applyFill="1" applyBorder="1" applyAlignment="1">
      <alignment horizontal="centerContinuous"/>
    </xf>
    <xf numFmtId="0" fontId="17" fillId="2" borderId="10" xfId="0" applyFont="1" applyFill="1" applyBorder="1" applyAlignment="1">
      <alignment horizontal="centerContinuous"/>
    </xf>
    <xf numFmtId="0" fontId="25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69" xfId="0" applyFont="1" applyFill="1" applyBorder="1" applyAlignment="1">
      <alignment horizontal="center"/>
    </xf>
    <xf numFmtId="0" fontId="17" fillId="2" borderId="68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43" fillId="2" borderId="68" xfId="0" applyFont="1" applyFill="1" applyBorder="1"/>
    <xf numFmtId="0" fontId="43" fillId="2" borderId="0" xfId="0" applyFont="1" applyFill="1" applyBorder="1"/>
    <xf numFmtId="0" fontId="43" fillId="2" borderId="10" xfId="0" applyFont="1" applyFill="1" applyBorder="1"/>
    <xf numFmtId="0" fontId="44" fillId="2" borderId="10" xfId="0" applyFont="1" applyFill="1" applyBorder="1" applyAlignment="1">
      <alignment horizontal="center"/>
    </xf>
    <xf numFmtId="0" fontId="44" fillId="2" borderId="7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2" borderId="70" xfId="0" applyFont="1" applyFill="1" applyBorder="1" applyAlignment="1">
      <alignment horizontal="right"/>
    </xf>
    <xf numFmtId="0" fontId="17" fillId="2" borderId="13" xfId="0" applyFont="1" applyFill="1" applyBorder="1" applyAlignment="1">
      <alignment horizontal="right"/>
    </xf>
    <xf numFmtId="0" fontId="39" fillId="0" borderId="0" xfId="0" applyFont="1" applyAlignment="1">
      <alignment horizontal="left" wrapText="1"/>
    </xf>
    <xf numFmtId="0" fontId="12" fillId="2" borderId="66" xfId="0" quotePrefix="1" applyFont="1" applyFill="1" applyBorder="1" applyAlignment="1"/>
    <xf numFmtId="0" fontId="12" fillId="8" borderId="71" xfId="0" applyFont="1" applyFill="1" applyBorder="1" applyAlignment="1">
      <alignment horizontal="centerContinuous"/>
    </xf>
    <xf numFmtId="0" fontId="36" fillId="8" borderId="25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25" fillId="2" borderId="68" xfId="0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5" fillId="2" borderId="70" xfId="0" applyFont="1" applyFill="1" applyBorder="1" applyAlignment="1">
      <alignment horizontal="left"/>
    </xf>
    <xf numFmtId="0" fontId="17" fillId="0" borderId="68" xfId="0" applyFont="1" applyBorder="1"/>
    <xf numFmtId="0" fontId="17" fillId="0" borderId="95" xfId="0" applyFont="1" applyBorder="1"/>
    <xf numFmtId="0" fontId="17" fillId="2" borderId="58" xfId="0" applyFont="1" applyFill="1" applyBorder="1"/>
    <xf numFmtId="0" fontId="17" fillId="2" borderId="57" xfId="0" applyFont="1" applyFill="1" applyBorder="1"/>
    <xf numFmtId="0" fontId="17" fillId="2" borderId="102" xfId="0" applyFont="1" applyFill="1" applyBorder="1" applyAlignment="1">
      <alignment horizontal="left"/>
    </xf>
    <xf numFmtId="0" fontId="17" fillId="2" borderId="100" xfId="0" applyFont="1" applyFill="1" applyBorder="1" applyAlignment="1">
      <alignment horizontal="left"/>
    </xf>
    <xf numFmtId="0" fontId="17" fillId="2" borderId="62" xfId="0" applyFont="1" applyFill="1" applyBorder="1" applyAlignment="1">
      <alignment horizontal="centerContinuous" vertical="center"/>
    </xf>
    <xf numFmtId="0" fontId="25" fillId="2" borderId="50" xfId="0" applyFont="1" applyFill="1" applyBorder="1" applyAlignment="1">
      <alignment horizontal="center"/>
    </xf>
    <xf numFmtId="0" fontId="25" fillId="2" borderId="64" xfId="0" applyFont="1" applyFill="1" applyBorder="1" applyAlignment="1">
      <alignment horizontal="centerContinuous"/>
    </xf>
    <xf numFmtId="0" fontId="25" fillId="2" borderId="64" xfId="0" applyFont="1" applyFill="1" applyBorder="1" applyAlignment="1">
      <alignment horizontal="centerContinuous" vertical="center"/>
    </xf>
    <xf numFmtId="0" fontId="25" fillId="2" borderId="98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Continuous" vertical="center"/>
    </xf>
    <xf numFmtId="0" fontId="25" fillId="2" borderId="0" xfId="0" applyFont="1" applyFill="1" applyBorder="1" applyAlignment="1">
      <alignment horizontal="center"/>
    </xf>
    <xf numFmtId="0" fontId="25" fillId="2" borderId="88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17" fillId="2" borderId="68" xfId="0" quotePrefix="1" applyFont="1" applyFill="1" applyBorder="1"/>
    <xf numFmtId="0" fontId="17" fillId="2" borderId="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88" xfId="0" applyFont="1" applyFill="1" applyBorder="1" applyAlignment="1">
      <alignment horizontal="left"/>
    </xf>
    <xf numFmtId="49" fontId="17" fillId="2" borderId="68" xfId="0" applyNumberFormat="1" applyFont="1" applyFill="1" applyBorder="1"/>
    <xf numFmtId="0" fontId="17" fillId="2" borderId="95" xfId="0" quotePrefix="1" applyFont="1" applyFill="1" applyBorder="1"/>
    <xf numFmtId="0" fontId="17" fillId="2" borderId="59" xfId="0" applyFont="1" applyFill="1" applyBorder="1" applyAlignment="1">
      <alignment horizontal="right"/>
    </xf>
    <xf numFmtId="0" fontId="17" fillId="2" borderId="58" xfId="0" applyFont="1" applyFill="1" applyBorder="1" applyAlignment="1">
      <alignment horizontal="right"/>
    </xf>
    <xf numFmtId="0" fontId="17" fillId="2" borderId="100" xfId="0" applyFont="1" applyFill="1" applyBorder="1" applyAlignment="1">
      <alignment horizontal="right"/>
    </xf>
    <xf numFmtId="0" fontId="46" fillId="0" borderId="0" xfId="0" applyFont="1"/>
    <xf numFmtId="0" fontId="28" fillId="2" borderId="61" xfId="0" applyFont="1" applyFill="1" applyBorder="1"/>
    <xf numFmtId="0" fontId="28" fillId="2" borderId="62" xfId="0" applyFont="1" applyFill="1" applyBorder="1"/>
    <xf numFmtId="0" fontId="28" fillId="2" borderId="53" xfId="0" applyFont="1" applyFill="1" applyBorder="1"/>
    <xf numFmtId="0" fontId="12" fillId="2" borderId="64" xfId="0" applyFont="1" applyFill="1" applyBorder="1" applyAlignment="1"/>
    <xf numFmtId="0" fontId="28" fillId="2" borderId="0" xfId="0" applyFont="1" applyFill="1" applyAlignment="1">
      <alignment horizontal="centerContinuous"/>
    </xf>
    <xf numFmtId="0" fontId="28" fillId="2" borderId="10" xfId="0" applyFont="1" applyFill="1" applyBorder="1" applyAlignment="1">
      <alignment horizontal="centerContinuous"/>
    </xf>
    <xf numFmtId="0" fontId="31" fillId="2" borderId="14" xfId="0" applyFont="1" applyFill="1" applyBorder="1" applyAlignment="1">
      <alignment horizontal="centerContinuous"/>
    </xf>
    <xf numFmtId="0" fontId="29" fillId="2" borderId="15" xfId="0" applyFont="1" applyFill="1" applyBorder="1" applyAlignment="1">
      <alignment horizontal="centerContinuous"/>
    </xf>
    <xf numFmtId="0" fontId="29" fillId="2" borderId="14" xfId="0" applyFont="1" applyFill="1" applyBorder="1" applyAlignment="1">
      <alignment horizontal="centerContinuous"/>
    </xf>
    <xf numFmtId="0" fontId="31" fillId="2" borderId="16" xfId="0" applyFont="1" applyFill="1" applyBorder="1" applyAlignment="1">
      <alignment horizontal="centerContinuous"/>
    </xf>
    <xf numFmtId="0" fontId="29" fillId="2" borderId="76" xfId="0" applyFont="1" applyFill="1" applyBorder="1" applyAlignment="1">
      <alignment horizontal="centerContinuous"/>
    </xf>
    <xf numFmtId="0" fontId="42" fillId="2" borderId="68" xfId="0" applyFont="1" applyFill="1" applyBorder="1" applyAlignment="1">
      <alignment horizontal="centerContinuous" vertical="top"/>
    </xf>
    <xf numFmtId="0" fontId="31" fillId="2" borderId="0" xfId="0" applyFont="1" applyFill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88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3" fillId="2" borderId="7" xfId="0" applyFont="1" applyFill="1" applyBorder="1"/>
    <xf numFmtId="0" fontId="43" fillId="2" borderId="1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center"/>
    </xf>
    <xf numFmtId="0" fontId="43" fillId="2" borderId="18" xfId="0" applyFont="1" applyFill="1" applyBorder="1"/>
    <xf numFmtId="0" fontId="43" fillId="2" borderId="70" xfId="0" applyFont="1" applyFill="1" applyBorder="1" applyAlignment="1">
      <alignment horizontal="center"/>
    </xf>
    <xf numFmtId="0" fontId="17" fillId="0" borderId="68" xfId="0" quotePrefix="1" applyFont="1" applyBorder="1"/>
    <xf numFmtId="0" fontId="17" fillId="3" borderId="0" xfId="0" applyFont="1" applyFill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0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25" fillId="2" borderId="18" xfId="0" applyFont="1" applyFill="1" applyBorder="1" applyAlignment="1">
      <alignment horizontal="center"/>
    </xf>
    <xf numFmtId="0" fontId="32" fillId="2" borderId="76" xfId="0" applyFont="1" applyFill="1" applyBorder="1" applyAlignment="1">
      <alignment horizontal="centerContinuous"/>
    </xf>
    <xf numFmtId="0" fontId="32" fillId="2" borderId="0" xfId="0" applyFont="1" applyFill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44" fillId="2" borderId="0" xfId="0" applyFont="1" applyFill="1" applyBorder="1"/>
    <xf numFmtId="0" fontId="44" fillId="2" borderId="7" xfId="0" applyFont="1" applyFill="1" applyBorder="1"/>
    <xf numFmtId="0" fontId="44" fillId="2" borderId="18" xfId="0" applyFont="1" applyFill="1" applyBorder="1"/>
    <xf numFmtId="0" fontId="28" fillId="2" borderId="75" xfId="0" applyFont="1" applyFill="1" applyBorder="1"/>
    <xf numFmtId="0" fontId="28" fillId="2" borderId="2" xfId="0" applyFont="1" applyFill="1" applyBorder="1"/>
    <xf numFmtId="0" fontId="28" fillId="2" borderId="26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26" xfId="0" applyFont="1" applyFill="1" applyBorder="1" applyAlignment="1">
      <alignment horizontal="right"/>
    </xf>
    <xf numFmtId="0" fontId="28" fillId="2" borderId="41" xfId="0" applyFont="1" applyFill="1" applyBorder="1" applyAlignment="1">
      <alignment horizontal="right"/>
    </xf>
    <xf numFmtId="0" fontId="28" fillId="2" borderId="77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Continuous"/>
    </xf>
    <xf numFmtId="0" fontId="25" fillId="3" borderId="19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centerContinuous"/>
    </xf>
    <xf numFmtId="0" fontId="17" fillId="3" borderId="19" xfId="0" applyFont="1" applyFill="1" applyBorder="1" applyAlignment="1">
      <alignment horizontal="centerContinuous"/>
    </xf>
    <xf numFmtId="0" fontId="25" fillId="3" borderId="20" xfId="0" applyFont="1" applyFill="1" applyBorder="1" applyAlignment="1">
      <alignment horizontal="centerContinuous"/>
    </xf>
    <xf numFmtId="0" fontId="17" fillId="3" borderId="69" xfId="0" applyFont="1" applyFill="1" applyBorder="1" applyAlignment="1">
      <alignment horizontal="centerContinuous"/>
    </xf>
    <xf numFmtId="0" fontId="17" fillId="2" borderId="101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25" fillId="3" borderId="0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25" fillId="3" borderId="18" xfId="0" applyFont="1" applyFill="1" applyBorder="1" applyAlignment="1">
      <alignment horizontal="centerContinuous"/>
    </xf>
    <xf numFmtId="0" fontId="17" fillId="3" borderId="70" xfId="0" applyFont="1" applyFill="1" applyBorder="1" applyAlignment="1">
      <alignment horizontal="centerContinuous"/>
    </xf>
    <xf numFmtId="0" fontId="12" fillId="8" borderId="101" xfId="0" applyFont="1" applyFill="1" applyBorder="1" applyAlignment="1">
      <alignment horizontal="centerContinuous"/>
    </xf>
    <xf numFmtId="0" fontId="36" fillId="8" borderId="21" xfId="0" applyFont="1" applyFill="1" applyBorder="1" applyAlignment="1">
      <alignment horizontal="centerContinuous"/>
    </xf>
    <xf numFmtId="0" fontId="36" fillId="8" borderId="22" xfId="0" applyFont="1" applyFill="1" applyBorder="1" applyAlignment="1">
      <alignment horizontal="centerContinuous"/>
    </xf>
    <xf numFmtId="0" fontId="28" fillId="2" borderId="80" xfId="0" applyFont="1" applyFill="1" applyBorder="1"/>
    <xf numFmtId="0" fontId="28" fillId="2" borderId="81" xfId="0" applyFont="1" applyFill="1" applyBorder="1"/>
    <xf numFmtId="0" fontId="28" fillId="2" borderId="82" xfId="0" applyFont="1" applyFill="1" applyBorder="1"/>
    <xf numFmtId="0" fontId="28" fillId="2" borderId="81" xfId="0" applyFont="1" applyFill="1" applyBorder="1" applyAlignment="1">
      <alignment horizontal="left"/>
    </xf>
    <xf numFmtId="0" fontId="28" fillId="0" borderId="81" xfId="0" applyFont="1" applyBorder="1" applyAlignment="1">
      <alignment horizontal="right"/>
    </xf>
    <xf numFmtId="0" fontId="28" fillId="0" borderId="84" xfId="0" applyFont="1" applyBorder="1" applyAlignment="1">
      <alignment horizontal="right"/>
    </xf>
    <xf numFmtId="0" fontId="28" fillId="2" borderId="80" xfId="0" applyFont="1" applyFill="1" applyBorder="1" applyAlignment="1"/>
    <xf numFmtId="0" fontId="28" fillId="2" borderId="81" xfId="0" applyFont="1" applyFill="1" applyBorder="1" applyAlignment="1"/>
    <xf numFmtId="0" fontId="28" fillId="2" borderId="82" xfId="0" applyFont="1" applyFill="1" applyBorder="1" applyAlignment="1"/>
    <xf numFmtId="0" fontId="28" fillId="2" borderId="103" xfId="0" applyFont="1" applyFill="1" applyBorder="1" applyAlignment="1"/>
    <xf numFmtId="0" fontId="28" fillId="2" borderId="84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8" fillId="2" borderId="95" xfId="0" applyFont="1" applyFill="1" applyBorder="1"/>
    <xf numFmtId="0" fontId="28" fillId="2" borderId="58" xfId="0" applyFont="1" applyFill="1" applyBorder="1"/>
    <xf numFmtId="0" fontId="28" fillId="2" borderId="57" xfId="0" applyFont="1" applyFill="1" applyBorder="1"/>
    <xf numFmtId="0" fontId="28" fillId="2" borderId="58" xfId="0" applyFont="1" applyFill="1" applyBorder="1" applyAlignment="1">
      <alignment horizontal="left"/>
    </xf>
    <xf numFmtId="0" fontId="28" fillId="0" borderId="58" xfId="0" applyFont="1" applyBorder="1"/>
    <xf numFmtId="0" fontId="28" fillId="0" borderId="97" xfId="0" applyFont="1" applyBorder="1"/>
    <xf numFmtId="0" fontId="17" fillId="0" borderId="0" xfId="0" applyFont="1" applyBorder="1" applyProtection="1">
      <protection locked="0"/>
    </xf>
    <xf numFmtId="0" fontId="12" fillId="2" borderId="66" xfId="0" applyFont="1" applyFill="1" applyBorder="1" applyAlignment="1"/>
    <xf numFmtId="0" fontId="28" fillId="2" borderId="68" xfId="0" applyFont="1" applyFill="1" applyBorder="1"/>
    <xf numFmtId="0" fontId="28" fillId="2" borderId="0" xfId="0" applyFont="1" applyFill="1" applyBorder="1"/>
    <xf numFmtId="0" fontId="28" fillId="2" borderId="10" xfId="0" applyFont="1" applyFill="1" applyBorder="1"/>
    <xf numFmtId="0" fontId="28" fillId="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28" fillId="0" borderId="70" xfId="0" applyFont="1" applyBorder="1"/>
    <xf numFmtId="0" fontId="28" fillId="2" borderId="24" xfId="0" applyFont="1" applyFill="1" applyBorder="1" applyAlignment="1">
      <alignment horizontal="left"/>
    </xf>
    <xf numFmtId="0" fontId="28" fillId="0" borderId="37" xfId="0" applyFont="1" applyBorder="1" applyAlignment="1">
      <alignment horizontal="right"/>
    </xf>
    <xf numFmtId="0" fontId="28" fillId="0" borderId="77" xfId="0" applyFont="1" applyBorder="1"/>
    <xf numFmtId="0" fontId="28" fillId="0" borderId="11" xfId="0" applyFont="1" applyBorder="1" applyAlignment="1">
      <alignment horizontal="right"/>
    </xf>
    <xf numFmtId="0" fontId="28" fillId="0" borderId="69" xfId="0" applyFont="1" applyBorder="1"/>
    <xf numFmtId="0" fontId="28" fillId="2" borderId="78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12" xfId="0" applyFont="1" applyFill="1" applyBorder="1"/>
    <xf numFmtId="0" fontId="28" fillId="0" borderId="13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0" borderId="77" xfId="0" applyFont="1" applyBorder="1" applyAlignment="1">
      <alignment horizontal="right"/>
    </xf>
    <xf numFmtId="0" fontId="28" fillId="0" borderId="69" xfId="0" applyFont="1" applyBorder="1" applyAlignment="1">
      <alignment horizontal="right"/>
    </xf>
    <xf numFmtId="0" fontId="28" fillId="2" borderId="19" xfId="0" applyFont="1" applyFill="1" applyBorder="1"/>
    <xf numFmtId="0" fontId="28" fillId="2" borderId="4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11" borderId="4" xfId="0" applyFont="1" applyFill="1" applyBorder="1"/>
    <xf numFmtId="0" fontId="17" fillId="11" borderId="19" xfId="0" applyFont="1" applyFill="1" applyBorder="1"/>
    <xf numFmtId="0" fontId="17" fillId="11" borderId="12" xfId="0" applyFont="1" applyFill="1" applyBorder="1"/>
    <xf numFmtId="0" fontId="17" fillId="11" borderId="14" xfId="0" applyFont="1" applyFill="1" applyBorder="1"/>
    <xf numFmtId="0" fontId="17" fillId="11" borderId="15" xfId="0" applyFont="1" applyFill="1" applyBorder="1"/>
    <xf numFmtId="0" fontId="17" fillId="11" borderId="24" xfId="0" applyFont="1" applyFill="1" applyBorder="1"/>
    <xf numFmtId="0" fontId="17" fillId="11" borderId="2" xfId="0" applyFont="1" applyFill="1" applyBorder="1"/>
    <xf numFmtId="0" fontId="17" fillId="11" borderId="26" xfId="0" applyFont="1" applyFill="1" applyBorder="1"/>
    <xf numFmtId="0" fontId="17" fillId="11" borderId="1" xfId="0" applyFont="1" applyFill="1" applyBorder="1"/>
    <xf numFmtId="0" fontId="17" fillId="11" borderId="0" xfId="0" applyFont="1" applyFill="1" applyBorder="1"/>
    <xf numFmtId="0" fontId="17" fillId="11" borderId="10" xfId="0" applyFont="1" applyFill="1" applyBorder="1"/>
    <xf numFmtId="0" fontId="17" fillId="11" borderId="8" xfId="0" applyFont="1" applyFill="1" applyBorder="1"/>
    <xf numFmtId="0" fontId="17" fillId="0" borderId="0" xfId="0" applyFont="1" applyFill="1" applyBorder="1" applyAlignment="1">
      <alignment horizontal="left" wrapText="1"/>
    </xf>
    <xf numFmtId="0" fontId="17" fillId="11" borderId="3" xfId="0" applyFont="1" applyFill="1" applyBorder="1" applyAlignment="1">
      <alignment horizontal="center"/>
    </xf>
    <xf numFmtId="0" fontId="17" fillId="11" borderId="4" xfId="0" applyFont="1" applyFill="1" applyBorder="1"/>
    <xf numFmtId="0" fontId="17" fillId="11" borderId="4" xfId="0" quotePrefix="1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1" borderId="4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25" fillId="11" borderId="8" xfId="0" applyFont="1" applyFill="1" applyBorder="1"/>
    <xf numFmtId="0" fontId="25" fillId="11" borderId="9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left"/>
    </xf>
    <xf numFmtId="0" fontId="29" fillId="11" borderId="7" xfId="0" applyFont="1" applyFill="1" applyBorder="1"/>
    <xf numFmtId="0" fontId="29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center"/>
    </xf>
    <xf numFmtId="0" fontId="29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left"/>
    </xf>
    <xf numFmtId="0" fontId="28" fillId="11" borderId="8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left"/>
    </xf>
    <xf numFmtId="0" fontId="17" fillId="11" borderId="7" xfId="0" applyFont="1" applyFill="1" applyBorder="1"/>
    <xf numFmtId="0" fontId="17" fillId="11" borderId="7" xfId="0" applyFont="1" applyFill="1" applyBorder="1" applyAlignment="1">
      <alignment horizontal="left"/>
    </xf>
    <xf numFmtId="0" fontId="17" fillId="11" borderId="9" xfId="0" applyFont="1" applyFill="1" applyBorder="1"/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 wrapText="1"/>
    </xf>
    <xf numFmtId="0" fontId="25" fillId="11" borderId="2" xfId="0" applyFont="1" applyFill="1" applyBorder="1"/>
    <xf numFmtId="0" fontId="17" fillId="11" borderId="15" xfId="0" applyFont="1" applyFill="1" applyBorder="1" applyAlignment="1">
      <alignment vertical="center"/>
    </xf>
    <xf numFmtId="0" fontId="24" fillId="11" borderId="1" xfId="0" applyFont="1" applyFill="1" applyBorder="1"/>
    <xf numFmtId="0" fontId="24" fillId="11" borderId="14" xfId="0" applyFont="1" applyFill="1" applyBorder="1"/>
    <xf numFmtId="0" fontId="24" fillId="11" borderId="0" xfId="0" applyFont="1" applyFill="1" applyBorder="1"/>
    <xf numFmtId="0" fontId="25" fillId="11" borderId="1" xfId="0" applyFont="1" applyFill="1" applyBorder="1" applyAlignment="1">
      <alignment horizontal="center"/>
    </xf>
    <xf numFmtId="0" fontId="17" fillId="11" borderId="1" xfId="0" quotePrefix="1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center"/>
    </xf>
    <xf numFmtId="0" fontId="17" fillId="11" borderId="44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4" fillId="11" borderId="19" xfId="0" applyFont="1" applyFill="1" applyBorder="1"/>
    <xf numFmtId="0" fontId="24" fillId="11" borderId="0" xfId="0" quotePrefix="1" applyFont="1" applyFill="1" applyBorder="1"/>
    <xf numFmtId="0" fontId="29" fillId="11" borderId="0" xfId="0" applyFont="1" applyFill="1" applyBorder="1"/>
    <xf numFmtId="0" fontId="29" fillId="11" borderId="10" xfId="0" applyFont="1" applyFill="1" applyBorder="1"/>
    <xf numFmtId="0" fontId="29" fillId="11" borderId="8" xfId="0" applyFont="1" applyFill="1" applyBorder="1"/>
    <xf numFmtId="0" fontId="29" fillId="11" borderId="15" xfId="0" applyFont="1" applyFill="1" applyBorder="1"/>
    <xf numFmtId="0" fontId="27" fillId="11" borderId="24" xfId="0" applyFont="1" applyFill="1" applyBorder="1"/>
    <xf numFmtId="0" fontId="17" fillId="11" borderId="3" xfId="0" quotePrefix="1" applyFont="1" applyFill="1" applyBorder="1" applyAlignment="1">
      <alignment vertical="center"/>
    </xf>
    <xf numFmtId="0" fontId="24" fillId="11" borderId="15" xfId="0" applyFont="1" applyFill="1" applyBorder="1"/>
    <xf numFmtId="0" fontId="36" fillId="11" borderId="4" xfId="0" applyFont="1" applyFill="1" applyBorder="1"/>
    <xf numFmtId="0" fontId="36" fillId="11" borderId="26" xfId="0" applyFont="1" applyFill="1" applyBorder="1"/>
    <xf numFmtId="0" fontId="17" fillId="11" borderId="4" xfId="0" applyFont="1" applyFill="1" applyBorder="1" applyAlignment="1">
      <alignment vertical="center"/>
    </xf>
    <xf numFmtId="0" fontId="17" fillId="11" borderId="19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11" borderId="9" xfId="0" applyFont="1" applyFill="1" applyBorder="1" applyAlignment="1">
      <alignment vertical="center"/>
    </xf>
    <xf numFmtId="0" fontId="25" fillId="11" borderId="19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/>
    </xf>
    <xf numFmtId="0" fontId="17" fillId="11" borderId="2" xfId="0" quotePrefix="1" applyFont="1" applyFill="1" applyBorder="1" applyAlignment="1">
      <alignment horizontal="left"/>
    </xf>
    <xf numFmtId="0" fontId="17" fillId="11" borderId="8" xfId="0" applyFont="1" applyFill="1" applyBorder="1" applyAlignment="1">
      <alignment horizontal="left"/>
    </xf>
    <xf numFmtId="16" fontId="17" fillId="11" borderId="9" xfId="0" applyNumberFormat="1" applyFont="1" applyFill="1" applyBorder="1" applyAlignment="1">
      <alignment horizontal="center"/>
    </xf>
    <xf numFmtId="0" fontId="17" fillId="11" borderId="9" xfId="0" applyNumberFormat="1" applyFont="1" applyFill="1" applyBorder="1" applyAlignment="1">
      <alignment horizontal="center"/>
    </xf>
    <xf numFmtId="164" fontId="17" fillId="11" borderId="3" xfId="2" applyNumberFormat="1" applyFont="1" applyFill="1" applyBorder="1"/>
    <xf numFmtId="164" fontId="17" fillId="11" borderId="9" xfId="2" applyNumberFormat="1" applyFont="1" applyFill="1" applyBorder="1"/>
    <xf numFmtId="0" fontId="28" fillId="11" borderId="1" xfId="0" quotePrefix="1" applyFont="1" applyFill="1" applyBorder="1"/>
    <xf numFmtId="0" fontId="28" fillId="11" borderId="10" xfId="0" applyFont="1" applyFill="1" applyBorder="1"/>
    <xf numFmtId="0" fontId="28" fillId="11" borderId="8" xfId="0" quotePrefix="1" applyFont="1" applyFill="1" applyBorder="1"/>
    <xf numFmtId="0" fontId="28" fillId="11" borderId="15" xfId="0" applyFont="1" applyFill="1" applyBorder="1"/>
    <xf numFmtId="0" fontId="32" fillId="11" borderId="8" xfId="0" applyFont="1" applyFill="1" applyBorder="1"/>
    <xf numFmtId="0" fontId="32" fillId="11" borderId="14" xfId="0" applyFont="1" applyFill="1" applyBorder="1"/>
    <xf numFmtId="0" fontId="28" fillId="11" borderId="1" xfId="0" applyFont="1" applyFill="1" applyBorder="1"/>
    <xf numFmtId="0" fontId="28" fillId="11" borderId="0" xfId="0" applyFont="1" applyFill="1" applyBorder="1"/>
    <xf numFmtId="0" fontId="28" fillId="11" borderId="1" xfId="0" applyFont="1" applyFill="1" applyBorder="1" applyAlignment="1">
      <alignment horizontal="left"/>
    </xf>
    <xf numFmtId="0" fontId="28" fillId="11" borderId="4" xfId="0" applyFont="1" applyFill="1" applyBorder="1"/>
    <xf numFmtId="0" fontId="28" fillId="11" borderId="19" xfId="0" applyFont="1" applyFill="1" applyBorder="1"/>
    <xf numFmtId="0" fontId="28" fillId="11" borderId="24" xfId="0" quotePrefix="1" applyFont="1" applyFill="1" applyBorder="1" applyAlignment="1">
      <alignment horizontal="left"/>
    </xf>
    <xf numFmtId="0" fontId="28" fillId="11" borderId="2" xfId="0" applyFont="1" applyFill="1" applyBorder="1"/>
    <xf numFmtId="0" fontId="28" fillId="11" borderId="4" xfId="0" applyFont="1" applyFill="1" applyBorder="1" applyAlignment="1">
      <alignment horizontal="center"/>
    </xf>
    <xf numFmtId="0" fontId="28" fillId="11" borderId="8" xfId="0" quotePrefix="1" applyFont="1" applyFill="1" applyBorder="1" applyAlignment="1">
      <alignment horizontal="center"/>
    </xf>
    <xf numFmtId="0" fontId="28" fillId="11" borderId="14" xfId="0" applyFont="1" applyFill="1" applyBorder="1"/>
    <xf numFmtId="0" fontId="28" fillId="11" borderId="7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center"/>
    </xf>
    <xf numFmtId="16" fontId="28" fillId="11" borderId="1" xfId="0" applyNumberFormat="1" applyFont="1" applyFill="1" applyBorder="1" applyAlignment="1">
      <alignment horizontal="center"/>
    </xf>
    <xf numFmtId="0" fontId="28" fillId="11" borderId="8" xfId="0" applyFont="1" applyFill="1" applyBorder="1"/>
    <xf numFmtId="16" fontId="28" fillId="11" borderId="8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1" xfId="0" applyNumberFormat="1" applyFont="1" applyFill="1" applyBorder="1" applyAlignment="1">
      <alignment horizontal="center"/>
    </xf>
    <xf numFmtId="0" fontId="28" fillId="11" borderId="52" xfId="0" applyFont="1" applyFill="1" applyBorder="1"/>
    <xf numFmtId="0" fontId="28" fillId="11" borderId="53" xfId="0" applyFont="1" applyFill="1" applyBorder="1"/>
    <xf numFmtId="0" fontId="28" fillId="11" borderId="57" xfId="0" applyFont="1" applyFill="1" applyBorder="1"/>
    <xf numFmtId="0" fontId="28" fillId="11" borderId="50" xfId="0" applyFont="1" applyFill="1" applyBorder="1"/>
    <xf numFmtId="0" fontId="28" fillId="11" borderId="7" xfId="0" applyFont="1" applyFill="1" applyBorder="1"/>
    <xf numFmtId="0" fontId="28" fillId="11" borderId="8" xfId="0" applyNumberFormat="1" applyFont="1" applyFill="1" applyBorder="1" applyAlignment="1">
      <alignment horizontal="center"/>
    </xf>
    <xf numFmtId="0" fontId="17" fillId="12" borderId="79" xfId="0" applyFont="1" applyFill="1" applyBorder="1"/>
    <xf numFmtId="0" fontId="17" fillId="12" borderId="14" xfId="0" applyFont="1" applyFill="1" applyBorder="1"/>
    <xf numFmtId="0" fontId="17" fillId="12" borderId="15" xfId="0" applyFont="1" applyFill="1" applyBorder="1"/>
    <xf numFmtId="0" fontId="17" fillId="12" borderId="9" xfId="0" applyFont="1" applyFill="1" applyBorder="1" applyAlignment="1">
      <alignment horizontal="center"/>
    </xf>
    <xf numFmtId="0" fontId="17" fillId="12" borderId="44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8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/>
    </xf>
    <xf numFmtId="0" fontId="17" fillId="13" borderId="3" xfId="0" applyFont="1" applyFill="1" applyBorder="1" applyAlignment="1">
      <alignment horizontal="center"/>
    </xf>
    <xf numFmtId="0" fontId="17" fillId="13" borderId="75" xfId="0" applyFont="1" applyFill="1" applyBorder="1"/>
    <xf numFmtId="0" fontId="17" fillId="13" borderId="2" xfId="0" applyFont="1" applyFill="1" applyBorder="1"/>
    <xf numFmtId="0" fontId="17" fillId="13" borderId="26" xfId="0" applyFont="1" applyFill="1" applyBorder="1"/>
    <xf numFmtId="0" fontId="17" fillId="13" borderId="54" xfId="0" applyFont="1" applyFill="1" applyBorder="1" applyAlignment="1">
      <alignment horizontal="center"/>
    </xf>
    <xf numFmtId="0" fontId="17" fillId="13" borderId="87" xfId="0" applyFont="1" applyFill="1" applyBorder="1" applyAlignment="1">
      <alignment horizontal="center"/>
    </xf>
    <xf numFmtId="0" fontId="17" fillId="11" borderId="75" xfId="0" applyFont="1" applyFill="1" applyBorder="1"/>
    <xf numFmtId="0" fontId="17" fillId="11" borderId="87" xfId="0" applyFont="1" applyFill="1" applyBorder="1" applyAlignment="1">
      <alignment horizontal="center"/>
    </xf>
    <xf numFmtId="0" fontId="17" fillId="11" borderId="0" xfId="0" applyFont="1" applyFill="1" applyAlignment="1">
      <alignment horizontal="left"/>
    </xf>
    <xf numFmtId="0" fontId="17" fillId="11" borderId="58" xfId="0" applyFont="1" applyFill="1" applyBorder="1" applyAlignment="1">
      <alignment horizontal="right"/>
    </xf>
    <xf numFmtId="0" fontId="25" fillId="11" borderId="38" xfId="0" applyFont="1" applyFill="1" applyBorder="1" applyAlignment="1">
      <alignment horizontal="left"/>
    </xf>
    <xf numFmtId="0" fontId="17" fillId="11" borderId="96" xfId="0" applyFont="1" applyFill="1" applyBorder="1" applyAlignment="1">
      <alignment horizontal="left"/>
    </xf>
    <xf numFmtId="0" fontId="25" fillId="11" borderId="7" xfId="0" applyFont="1" applyFill="1" applyBorder="1" applyAlignment="1">
      <alignment horizontal="left"/>
    </xf>
    <xf numFmtId="0" fontId="17" fillId="11" borderId="59" xfId="0" applyFont="1" applyFill="1" applyBorder="1" applyAlignment="1">
      <alignment horizontal="left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7" xfId="0" applyFont="1" applyFill="1" applyBorder="1" applyAlignment="1">
      <alignment horizontal="center" vertical="center"/>
    </xf>
    <xf numFmtId="0" fontId="36" fillId="11" borderId="77" xfId="0" applyFont="1" applyFill="1" applyBorder="1" applyAlignment="1">
      <alignment horizontal="center" vertical="center"/>
    </xf>
    <xf numFmtId="0" fontId="36" fillId="11" borderId="2" xfId="0" applyFont="1" applyFill="1" applyBorder="1"/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6" xfId="0" applyFont="1" applyFill="1" applyBorder="1" applyAlignment="1">
      <alignment horizontal="center"/>
    </xf>
    <xf numFmtId="0" fontId="36" fillId="11" borderId="41" xfId="0" applyFont="1" applyFill="1" applyBorder="1" applyAlignment="1">
      <alignment horizontal="center"/>
    </xf>
    <xf numFmtId="0" fontId="36" fillId="11" borderId="77" xfId="0" applyFont="1" applyFill="1" applyBorder="1" applyAlignment="1">
      <alignment horizontal="center"/>
    </xf>
    <xf numFmtId="0" fontId="17" fillId="11" borderId="79" xfId="0" applyFont="1" applyFill="1" applyBorder="1"/>
    <xf numFmtId="0" fontId="28" fillId="11" borderId="3" xfId="0" applyFont="1" applyFill="1" applyBorder="1" applyAlignment="1">
      <alignment horizontal="right"/>
    </xf>
    <xf numFmtId="0" fontId="28" fillId="11" borderId="81" xfId="0" applyFont="1" applyFill="1" applyBorder="1" applyAlignment="1">
      <alignment horizontal="left"/>
    </xf>
    <xf numFmtId="0" fontId="28" fillId="11" borderId="82" xfId="0" applyFont="1" applyFill="1" applyBorder="1" applyAlignment="1">
      <alignment horizontal="right"/>
    </xf>
    <xf numFmtId="0" fontId="28" fillId="11" borderId="83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/>
    </xf>
    <xf numFmtId="0" fontId="28" fillId="11" borderId="81" xfId="0" applyFont="1" applyFill="1" applyBorder="1" applyAlignment="1"/>
    <xf numFmtId="0" fontId="28" fillId="11" borderId="82" xfId="0" applyFont="1" applyFill="1" applyBorder="1" applyAlignment="1"/>
    <xf numFmtId="0" fontId="28" fillId="11" borderId="0" xfId="0" applyFont="1" applyFill="1" applyBorder="1" applyAlignment="1">
      <alignment horizontal="left"/>
    </xf>
    <xf numFmtId="0" fontId="28" fillId="11" borderId="12" xfId="0" applyFont="1" applyFill="1" applyBorder="1" applyAlignment="1">
      <alignment horizontal="right"/>
    </xf>
    <xf numFmtId="0" fontId="28" fillId="11" borderId="41" xfId="0" applyFont="1" applyFill="1" applyBorder="1" applyAlignment="1">
      <alignment horizontal="left"/>
    </xf>
    <xf numFmtId="0" fontId="28" fillId="11" borderId="19" xfId="0" applyFont="1" applyFill="1" applyBorder="1" applyAlignment="1">
      <alignment horizontal="left"/>
    </xf>
    <xf numFmtId="0" fontId="28" fillId="11" borderId="26" xfId="0" applyFont="1" applyFill="1" applyBorder="1" applyAlignment="1">
      <alignment horizontal="right"/>
    </xf>
    <xf numFmtId="0" fontId="28" fillId="11" borderId="10" xfId="0" applyFont="1" applyFill="1" applyBorder="1" applyAlignment="1">
      <alignment horizontal="right"/>
    </xf>
    <xf numFmtId="0" fontId="28" fillId="11" borderId="18" xfId="0" applyFont="1" applyFill="1" applyBorder="1" applyAlignment="1">
      <alignment horizontal="left"/>
    </xf>
    <xf numFmtId="0" fontId="28" fillId="11" borderId="20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58" xfId="0" applyFont="1" applyFill="1" applyBorder="1" applyAlignment="1">
      <alignment horizontal="left"/>
    </xf>
    <xf numFmtId="0" fontId="28" fillId="11" borderId="57" xfId="0" applyFont="1" applyFill="1" applyBorder="1" applyAlignment="1">
      <alignment horizontal="right"/>
    </xf>
    <xf numFmtId="0" fontId="28" fillId="11" borderId="104" xfId="0" applyFont="1" applyFill="1" applyBorder="1" applyAlignment="1">
      <alignment horizontal="left"/>
    </xf>
    <xf numFmtId="0" fontId="17" fillId="11" borderId="14" xfId="0" applyFont="1" applyFill="1" applyBorder="1" applyAlignment="1">
      <alignment horizontal="centerContinuous"/>
    </xf>
    <xf numFmtId="0" fontId="17" fillId="11" borderId="15" xfId="0" applyFont="1" applyFill="1" applyBorder="1" applyAlignment="1">
      <alignment horizontal="centerContinuous"/>
    </xf>
    <xf numFmtId="0" fontId="17" fillId="11" borderId="16" xfId="0" applyFont="1" applyFill="1" applyBorder="1" applyAlignment="1">
      <alignment horizontal="centerContinuous"/>
    </xf>
    <xf numFmtId="0" fontId="17" fillId="11" borderId="76" xfId="0" applyFont="1" applyFill="1" applyBorder="1" applyAlignment="1">
      <alignment horizontal="centerContinuous"/>
    </xf>
    <xf numFmtId="0" fontId="28" fillId="11" borderId="4" xfId="0" applyFont="1" applyFill="1" applyBorder="1" applyAlignment="1">
      <alignment horizontal="left"/>
    </xf>
    <xf numFmtId="0" fontId="17" fillId="11" borderId="16" xfId="0" applyFont="1" applyFill="1" applyBorder="1" applyAlignment="1">
      <alignment horizontal="center"/>
    </xf>
    <xf numFmtId="0" fontId="17" fillId="11" borderId="0" xfId="0" applyFont="1" applyFill="1" applyAlignment="1">
      <alignment horizontal="right"/>
    </xf>
    <xf numFmtId="0" fontId="24" fillId="11" borderId="79" xfId="0" applyFont="1" applyFill="1" applyBorder="1"/>
    <xf numFmtId="0" fontId="17" fillId="14" borderId="7" xfId="0" applyFont="1" applyFill="1" applyBorder="1" applyAlignment="1">
      <alignment horizontal="left"/>
    </xf>
    <xf numFmtId="165" fontId="28" fillId="0" borderId="5" xfId="0" applyNumberFormat="1" applyFont="1" applyBorder="1"/>
    <xf numFmtId="165" fontId="28" fillId="0" borderId="15" xfId="0" applyNumberFormat="1" applyFont="1" applyBorder="1"/>
    <xf numFmtId="0" fontId="12" fillId="2" borderId="6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76" xfId="0" applyFont="1" applyFill="1" applyBorder="1" applyAlignment="1">
      <alignment horizontal="center"/>
    </xf>
    <xf numFmtId="0" fontId="13" fillId="0" borderId="0" xfId="4" applyFill="1" applyAlignment="1" applyProtection="1"/>
    <xf numFmtId="0" fontId="13" fillId="0" borderId="0" xfId="4" quotePrefix="1" applyFill="1" applyAlignment="1" applyProtection="1"/>
    <xf numFmtId="14" fontId="17" fillId="11" borderId="8" xfId="0" applyNumberFormat="1" applyFont="1" applyFill="1" applyBorder="1" applyAlignment="1">
      <alignment horizontal="center"/>
    </xf>
    <xf numFmtId="0" fontId="17" fillId="11" borderId="9" xfId="0" quotePrefix="1" applyFont="1" applyFill="1" applyBorder="1" applyAlignment="1">
      <alignment horizontal="center"/>
    </xf>
    <xf numFmtId="0" fontId="25" fillId="0" borderId="1" xfId="0" applyFont="1" applyFill="1" applyBorder="1"/>
    <xf numFmtId="10" fontId="25" fillId="0" borderId="1" xfId="0" applyNumberFormat="1" applyFont="1" applyFill="1" applyBorder="1"/>
    <xf numFmtId="10" fontId="25" fillId="0" borderId="7" xfId="0" applyNumberFormat="1" applyFont="1" applyFill="1" applyBorder="1"/>
    <xf numFmtId="10" fontId="17" fillId="0" borderId="8" xfId="0" applyNumberFormat="1" applyFont="1" applyFill="1" applyBorder="1"/>
    <xf numFmtId="10" fontId="17" fillId="0" borderId="9" xfId="0" applyNumberFormat="1" applyFont="1" applyFill="1" applyBorder="1"/>
    <xf numFmtId="0" fontId="25" fillId="11" borderId="1" xfId="0" applyFont="1" applyFill="1" applyBorder="1"/>
    <xf numFmtId="0" fontId="25" fillId="11" borderId="0" xfId="0" applyFont="1" applyFill="1" applyBorder="1"/>
    <xf numFmtId="0" fontId="25" fillId="0" borderId="1" xfId="0" applyFont="1" applyFill="1" applyBorder="1" applyAlignment="1">
      <alignment horizontal="right"/>
    </xf>
    <xf numFmtId="10" fontId="25" fillId="0" borderId="1" xfId="2" applyNumberFormat="1" applyFont="1" applyFill="1" applyBorder="1"/>
    <xf numFmtId="10" fontId="25" fillId="0" borderId="7" xfId="2" applyNumberFormat="1" applyFont="1" applyFill="1" applyBorder="1"/>
    <xf numFmtId="10" fontId="17" fillId="0" borderId="1" xfId="2" applyNumberFormat="1" applyFont="1" applyFill="1" applyBorder="1"/>
    <xf numFmtId="10" fontId="17" fillId="0" borderId="7" xfId="2" applyNumberFormat="1" applyFont="1" applyFill="1" applyBorder="1"/>
    <xf numFmtId="10" fontId="17" fillId="0" borderId="8" xfId="2" applyNumberFormat="1" applyFont="1" applyFill="1" applyBorder="1"/>
    <xf numFmtId="10" fontId="17" fillId="0" borderId="9" xfId="2" applyNumberFormat="1" applyFont="1" applyFill="1" applyBorder="1"/>
    <xf numFmtId="14" fontId="17" fillId="11" borderId="3" xfId="0" applyNumberFormat="1" applyFont="1" applyFill="1" applyBorder="1" applyAlignment="1">
      <alignment horizontal="center"/>
    </xf>
    <xf numFmtId="0" fontId="25" fillId="11" borderId="8" xfId="0" quotePrefix="1" applyFont="1" applyFill="1" applyBorder="1" applyAlignment="1">
      <alignment horizontal="left"/>
    </xf>
    <xf numFmtId="0" fontId="25" fillId="0" borderId="1" xfId="0" applyFont="1" applyBorder="1"/>
    <xf numFmtId="0" fontId="17" fillId="11" borderId="8" xfId="0" quotePrefix="1" applyFont="1" applyFill="1" applyBorder="1" applyAlignment="1">
      <alignment horizontal="left"/>
    </xf>
    <xf numFmtId="0" fontId="25" fillId="0" borderId="8" xfId="0" applyFont="1" applyBorder="1"/>
    <xf numFmtId="0" fontId="25" fillId="11" borderId="24" xfId="0" applyFont="1" applyFill="1" applyBorder="1"/>
    <xf numFmtId="0" fontId="17" fillId="11" borderId="7" xfId="0" quotePrefix="1" applyFont="1" applyFill="1" applyBorder="1" applyAlignment="1">
      <alignment horizontal="right"/>
    </xf>
    <xf numFmtId="0" fontId="17" fillId="4" borderId="1" xfId="0" applyFont="1" applyFill="1" applyBorder="1"/>
    <xf numFmtId="0" fontId="17" fillId="4" borderId="7" xfId="0" applyFont="1" applyFill="1" applyBorder="1"/>
    <xf numFmtId="0" fontId="30" fillId="11" borderId="7" xfId="0" quotePrefix="1" applyFont="1" applyFill="1" applyBorder="1" applyAlignment="1">
      <alignment horizontal="right"/>
    </xf>
    <xf numFmtId="0" fontId="17" fillId="6" borderId="1" xfId="0" applyFont="1" applyFill="1" applyBorder="1"/>
    <xf numFmtId="0" fontId="17" fillId="6" borderId="7" xfId="0" applyFont="1" applyFill="1" applyBorder="1"/>
    <xf numFmtId="0" fontId="30" fillId="11" borderId="7" xfId="0" applyFont="1" applyFill="1" applyBorder="1" applyAlignment="1">
      <alignment horizontal="right"/>
    </xf>
    <xf numFmtId="0" fontId="17" fillId="11" borderId="7" xfId="0" quotePrefix="1" applyFont="1" applyFill="1" applyBorder="1"/>
    <xf numFmtId="0" fontId="17" fillId="6" borderId="8" xfId="0" applyFont="1" applyFill="1" applyBorder="1"/>
    <xf numFmtId="0" fontId="17" fillId="6" borderId="9" xfId="0" applyFont="1" applyFill="1" applyBorder="1"/>
    <xf numFmtId="0" fontId="25" fillId="11" borderId="3" xfId="0" applyFont="1" applyFill="1" applyBorder="1"/>
    <xf numFmtId="0" fontId="17" fillId="0" borderId="7" xfId="0" applyFont="1" applyFill="1" applyBorder="1"/>
    <xf numFmtId="0" fontId="17" fillId="0" borderId="1" xfId="0" applyFont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right"/>
    </xf>
    <xf numFmtId="0" fontId="17" fillId="4" borderId="8" xfId="0" applyFont="1" applyFill="1" applyBorder="1"/>
    <xf numFmtId="0" fontId="17" fillId="4" borderId="9" xfId="0" applyFont="1" applyFill="1" applyBorder="1"/>
    <xf numFmtId="0" fontId="17" fillId="0" borderId="1" xfId="0" quotePrefix="1" applyFont="1" applyBorder="1" applyAlignment="1">
      <alignment horizontal="right"/>
    </xf>
    <xf numFmtId="0" fontId="17" fillId="0" borderId="1" xfId="1" applyNumberFormat="1" applyFont="1" applyBorder="1"/>
    <xf numFmtId="1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3" borderId="1" xfId="0" applyFont="1" applyFill="1" applyBorder="1"/>
    <xf numFmtId="0" fontId="17" fillId="3" borderId="7" xfId="0" applyFont="1" applyFill="1" applyBorder="1"/>
    <xf numFmtId="0" fontId="30" fillId="11" borderId="9" xfId="0" applyFont="1" applyFill="1" applyBorder="1" applyAlignment="1">
      <alignment horizontal="right"/>
    </xf>
    <xf numFmtId="0" fontId="17" fillId="6" borderId="3" xfId="0" applyFont="1" applyFill="1" applyBorder="1"/>
    <xf numFmtId="1" fontId="17" fillId="0" borderId="3" xfId="0" applyNumberFormat="1" applyFont="1" applyBorder="1"/>
    <xf numFmtId="165" fontId="17" fillId="0" borderId="3" xfId="0" applyNumberFormat="1" applyFont="1" applyBorder="1"/>
    <xf numFmtId="165" fontId="17" fillId="0" borderId="9" xfId="0" applyNumberFormat="1" applyFont="1" applyBorder="1"/>
    <xf numFmtId="165" fontId="25" fillId="11" borderId="5" xfId="0" applyNumberFormat="1" applyFont="1" applyFill="1" applyBorder="1"/>
    <xf numFmtId="165" fontId="17" fillId="0" borderId="5" xfId="0" applyNumberFormat="1" applyFont="1" applyFill="1" applyBorder="1"/>
    <xf numFmtId="165" fontId="17" fillId="0" borderId="7" xfId="0" applyNumberFormat="1" applyFont="1" applyFill="1" applyBorder="1"/>
    <xf numFmtId="165" fontId="25" fillId="11" borderId="3" xfId="0" applyNumberFormat="1" applyFont="1" applyFill="1" applyBorder="1"/>
    <xf numFmtId="165" fontId="17" fillId="0" borderId="9" xfId="0" applyNumberFormat="1" applyFont="1" applyFill="1" applyBorder="1"/>
    <xf numFmtId="0" fontId="29" fillId="11" borderId="8" xfId="0" applyFont="1" applyFill="1" applyBorder="1" applyAlignment="1">
      <alignment horizontal="center" vertical="center" wrapText="1"/>
    </xf>
    <xf numFmtId="0" fontId="25" fillId="11" borderId="24" xfId="0" quotePrefix="1" applyFont="1" applyFill="1" applyBorder="1" applyAlignment="1">
      <alignment horizontal="left"/>
    </xf>
    <xf numFmtId="0" fontId="25" fillId="0" borderId="24" xfId="0" applyFont="1" applyBorder="1"/>
    <xf numFmtId="0" fontId="25" fillId="0" borderId="3" xfId="0" applyFont="1" applyBorder="1"/>
    <xf numFmtId="0" fontId="25" fillId="11" borderId="9" xfId="0" quotePrefix="1" applyFont="1" applyFill="1" applyBorder="1" applyAlignment="1">
      <alignment horizontal="left"/>
    </xf>
    <xf numFmtId="0" fontId="17" fillId="11" borderId="9" xfId="0" quotePrefix="1" applyFont="1" applyFill="1" applyBorder="1" applyAlignment="1">
      <alignment horizontal="left"/>
    </xf>
    <xf numFmtId="14" fontId="17" fillId="11" borderId="9" xfId="0" applyNumberFormat="1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/>
    </xf>
    <xf numFmtId="0" fontId="25" fillId="11" borderId="26" xfId="0" applyFont="1" applyFill="1" applyBorder="1"/>
    <xf numFmtId="0" fontId="17" fillId="11" borderId="3" xfId="0" applyFont="1" applyFill="1" applyBorder="1"/>
    <xf numFmtId="0" fontId="17" fillId="11" borderId="1" xfId="0" quotePrefix="1" applyFont="1" applyFill="1" applyBorder="1"/>
    <xf numFmtId="0" fontId="17" fillId="0" borderId="5" xfId="0" applyFont="1" applyFill="1" applyBorder="1"/>
    <xf numFmtId="0" fontId="25" fillId="11" borderId="24" xfId="0" applyFont="1" applyFill="1" applyBorder="1" applyAlignment="1">
      <alignment horizontal="left"/>
    </xf>
    <xf numFmtId="0" fontId="17" fillId="11" borderId="8" xfId="0" quotePrefix="1" applyFont="1" applyFill="1" applyBorder="1"/>
    <xf numFmtId="0" fontId="36" fillId="11" borderId="12" xfId="0" applyFont="1" applyFill="1" applyBorder="1"/>
    <xf numFmtId="0" fontId="36" fillId="11" borderId="10" xfId="0" applyFont="1" applyFill="1" applyBorder="1"/>
    <xf numFmtId="0" fontId="24" fillId="0" borderId="32" xfId="0" applyFont="1" applyBorder="1"/>
    <xf numFmtId="0" fontId="36" fillId="0" borderId="30" xfId="0" applyFont="1" applyBorder="1"/>
    <xf numFmtId="0" fontId="27" fillId="0" borderId="31" xfId="0" applyFont="1" applyBorder="1" applyAlignment="1">
      <alignment horizontal="right"/>
    </xf>
    <xf numFmtId="0" fontId="27" fillId="0" borderId="31" xfId="0" applyFont="1" applyFill="1" applyBorder="1" applyAlignment="1">
      <alignment horizontal="right"/>
    </xf>
    <xf numFmtId="164" fontId="27" fillId="0" borderId="31" xfId="2" applyNumberFormat="1" applyFont="1" applyBorder="1" applyAlignment="1">
      <alignment horizontal="center"/>
    </xf>
    <xf numFmtId="0" fontId="27" fillId="0" borderId="32" xfId="0" applyFont="1" applyBorder="1" applyAlignment="1">
      <alignment horizontal="right"/>
    </xf>
    <xf numFmtId="0" fontId="27" fillId="0" borderId="30" xfId="0" applyFont="1" applyBorder="1" applyAlignment="1">
      <alignment horizontal="right"/>
    </xf>
    <xf numFmtId="0" fontId="24" fillId="11" borderId="12" xfId="0" applyFont="1" applyFill="1" applyBorder="1"/>
    <xf numFmtId="0" fontId="24" fillId="0" borderId="12" xfId="0" applyFont="1" applyFill="1" applyBorder="1"/>
    <xf numFmtId="0" fontId="24" fillId="11" borderId="7" xfId="0" applyFont="1" applyFill="1" applyBorder="1"/>
    <xf numFmtId="164" fontId="27" fillId="0" borderId="7" xfId="2" applyNumberFormat="1" applyFont="1" applyBorder="1" applyAlignment="1">
      <alignment horizontal="center"/>
    </xf>
    <xf numFmtId="0" fontId="24" fillId="11" borderId="10" xfId="0" applyFont="1" applyFill="1" applyBorder="1"/>
    <xf numFmtId="0" fontId="17" fillId="10" borderId="10" xfId="0" applyFont="1" applyFill="1" applyBorder="1"/>
    <xf numFmtId="0" fontId="17" fillId="11" borderId="56" xfId="0" applyFont="1" applyFill="1" applyBorder="1"/>
    <xf numFmtId="0" fontId="24" fillId="11" borderId="57" xfId="0" applyFont="1" applyFill="1" applyBorder="1"/>
    <xf numFmtId="0" fontId="24" fillId="0" borderId="58" xfId="0" applyFont="1" applyFill="1" applyBorder="1" applyAlignment="1">
      <alignment horizontal="right"/>
    </xf>
    <xf numFmtId="0" fontId="24" fillId="11" borderId="59" xfId="0" applyFont="1" applyFill="1" applyBorder="1"/>
    <xf numFmtId="164" fontId="27" fillId="0" borderId="59" xfId="2" applyNumberFormat="1" applyFont="1" applyBorder="1" applyAlignment="1">
      <alignment horizontal="center"/>
    </xf>
    <xf numFmtId="0" fontId="24" fillId="10" borderId="56" xfId="0" applyFont="1" applyFill="1" applyBorder="1"/>
    <xf numFmtId="0" fontId="24" fillId="10" borderId="59" xfId="0" applyFont="1" applyFill="1" applyBorder="1"/>
    <xf numFmtId="0" fontId="24" fillId="10" borderId="57" xfId="0" applyFont="1" applyFill="1" applyBorder="1"/>
    <xf numFmtId="0" fontId="17" fillId="10" borderId="59" xfId="0" applyFont="1" applyFill="1" applyBorder="1"/>
    <xf numFmtId="0" fontId="27" fillId="0" borderId="8" xfId="0" applyFont="1" applyBorder="1" applyAlignment="1">
      <alignment horizontal="center"/>
    </xf>
    <xf numFmtId="0" fontId="24" fillId="0" borderId="15" xfId="0" applyFont="1" applyBorder="1"/>
    <xf numFmtId="0" fontId="27" fillId="0" borderId="9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7" fillId="10" borderId="51" xfId="0" applyFont="1" applyFill="1" applyBorder="1"/>
    <xf numFmtId="0" fontId="24" fillId="11" borderId="5" xfId="0" applyFont="1" applyFill="1" applyBorder="1"/>
    <xf numFmtId="0" fontId="27" fillId="0" borderId="7" xfId="0" applyFont="1" applyBorder="1" applyAlignment="1">
      <alignment horizontal="center"/>
    </xf>
    <xf numFmtId="0" fontId="24" fillId="11" borderId="9" xfId="0" applyFont="1" applyFill="1" applyBorder="1"/>
    <xf numFmtId="164" fontId="27" fillId="0" borderId="7" xfId="2" applyNumberFormat="1" applyFont="1" applyBorder="1"/>
    <xf numFmtId="0" fontId="17" fillId="10" borderId="45" xfId="0" applyFont="1" applyFill="1" applyBorder="1"/>
    <xf numFmtId="0" fontId="27" fillId="0" borderId="42" xfId="0" applyFont="1" applyBorder="1" applyAlignment="1">
      <alignment horizontal="center"/>
    </xf>
    <xf numFmtId="0" fontId="24" fillId="0" borderId="35" xfId="0" applyFont="1" applyBorder="1"/>
    <xf numFmtId="0" fontId="27" fillId="0" borderId="33" xfId="0" applyFont="1" applyBorder="1" applyAlignment="1">
      <alignment horizontal="right"/>
    </xf>
    <xf numFmtId="0" fontId="24" fillId="0" borderId="34" xfId="0" applyFont="1" applyBorder="1"/>
    <xf numFmtId="0" fontId="17" fillId="10" borderId="33" xfId="0" applyFont="1" applyFill="1" applyBorder="1"/>
    <xf numFmtId="0" fontId="24" fillId="0" borderId="7" xfId="0" applyFont="1" applyBorder="1"/>
    <xf numFmtId="0" fontId="27" fillId="0" borderId="46" xfId="0" applyFont="1" applyBorder="1"/>
    <xf numFmtId="0" fontId="17" fillId="11" borderId="23" xfId="0" applyFont="1" applyFill="1" applyBorder="1"/>
    <xf numFmtId="0" fontId="24" fillId="11" borderId="22" xfId="0" applyFont="1" applyFill="1" applyBorder="1"/>
    <xf numFmtId="0" fontId="24" fillId="0" borderId="21" xfId="0" applyFont="1" applyFill="1" applyBorder="1"/>
    <xf numFmtId="0" fontId="24" fillId="11" borderId="45" xfId="0" applyFont="1" applyFill="1" applyBorder="1"/>
    <xf numFmtId="0" fontId="24" fillId="0" borderId="45" xfId="0" applyFont="1" applyBorder="1"/>
    <xf numFmtId="0" fontId="27" fillId="0" borderId="33" xfId="0" applyFont="1" applyFill="1" applyBorder="1" applyAlignment="1"/>
    <xf numFmtId="164" fontId="27" fillId="0" borderId="33" xfId="0" applyNumberFormat="1" applyFont="1" applyBorder="1" applyAlignment="1">
      <alignment horizontal="center"/>
    </xf>
    <xf numFmtId="0" fontId="27" fillId="0" borderId="15" xfId="0" applyFont="1" applyFill="1" applyBorder="1"/>
    <xf numFmtId="0" fontId="27" fillId="11" borderId="8" xfId="0" applyFont="1" applyFill="1" applyBorder="1"/>
    <xf numFmtId="0" fontId="24" fillId="0" borderId="10" xfId="0" applyFont="1" applyBorder="1" applyAlignment="1">
      <alignment horizontal="right"/>
    </xf>
    <xf numFmtId="0" fontId="24" fillId="11" borderId="8" xfId="0" applyFont="1" applyFill="1" applyBorder="1"/>
    <xf numFmtId="0" fontId="24" fillId="0" borderId="15" xfId="0" applyFont="1" applyBorder="1" applyAlignment="1">
      <alignment horizontal="right"/>
    </xf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center"/>
    </xf>
    <xf numFmtId="0" fontId="17" fillId="11" borderId="3" xfId="0" quotePrefix="1" applyFont="1" applyFill="1" applyBorder="1" applyAlignment="1">
      <alignment horizontal="center"/>
    </xf>
    <xf numFmtId="0" fontId="17" fillId="11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5" fillId="0" borderId="26" xfId="0" applyFont="1" applyFill="1" applyBorder="1"/>
    <xf numFmtId="0" fontId="17" fillId="11" borderId="5" xfId="0" applyFont="1" applyFill="1" applyBorder="1"/>
    <xf numFmtId="0" fontId="25" fillId="11" borderId="10" xfId="0" applyFont="1" applyFill="1" applyBorder="1"/>
    <xf numFmtId="0" fontId="25" fillId="0" borderId="2" xfId="0" applyFont="1" applyFill="1" applyBorder="1"/>
    <xf numFmtId="0" fontId="24" fillId="11" borderId="24" xfId="0" applyFont="1" applyFill="1" applyBorder="1" applyAlignment="1">
      <alignment vertical="center"/>
    </xf>
    <xf numFmtId="0" fontId="24" fillId="11" borderId="2" xfId="0" applyFont="1" applyFill="1" applyBorder="1"/>
    <xf numFmtId="0" fontId="24" fillId="11" borderId="2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7" fillId="11" borderId="9" xfId="0" applyFont="1" applyFill="1" applyBorder="1"/>
    <xf numFmtId="0" fontId="27" fillId="11" borderId="1" xfId="0" quotePrefix="1" applyFont="1" applyFill="1" applyBorder="1" applyAlignment="1">
      <alignment horizontal="left"/>
    </xf>
    <xf numFmtId="0" fontId="27" fillId="11" borderId="0" xfId="0" applyFont="1" applyFill="1" applyBorder="1"/>
    <xf numFmtId="0" fontId="27" fillId="0" borderId="1" xfId="0" applyFont="1" applyBorder="1"/>
    <xf numFmtId="0" fontId="27" fillId="0" borderId="7" xfId="0" applyFont="1" applyBorder="1"/>
    <xf numFmtId="0" fontId="24" fillId="11" borderId="1" xfId="0" quotePrefix="1" applyFont="1" applyFill="1" applyBorder="1" applyAlignment="1">
      <alignment horizontal="left"/>
    </xf>
    <xf numFmtId="0" fontId="24" fillId="0" borderId="1" xfId="0" applyFont="1" applyBorder="1"/>
    <xf numFmtId="0" fontId="27" fillId="11" borderId="1" xfId="0" applyFont="1" applyFill="1" applyBorder="1"/>
    <xf numFmtId="0" fontId="24" fillId="11" borderId="8" xfId="0" quotePrefix="1" applyFont="1" applyFill="1" applyBorder="1" applyAlignment="1">
      <alignment horizontal="left"/>
    </xf>
    <xf numFmtId="0" fontId="24" fillId="0" borderId="8" xfId="0" applyFont="1" applyBorder="1"/>
    <xf numFmtId="0" fontId="24" fillId="0" borderId="9" xfId="0" applyFont="1" applyBorder="1"/>
    <xf numFmtId="0" fontId="17" fillId="11" borderId="15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vertical="center"/>
    </xf>
    <xf numFmtId="0" fontId="27" fillId="0" borderId="3" xfId="0" applyFont="1" applyBorder="1"/>
    <xf numFmtId="0" fontId="24" fillId="11" borderId="7" xfId="0" quotePrefix="1" applyFont="1" applyFill="1" applyBorder="1" applyAlignment="1">
      <alignment horizontal="left"/>
    </xf>
    <xf numFmtId="0" fontId="17" fillId="11" borderId="5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/>
    </xf>
    <xf numFmtId="14" fontId="17" fillId="11" borderId="3" xfId="0" applyNumberFormat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vertical="center"/>
    </xf>
    <xf numFmtId="0" fontId="17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24" fillId="11" borderId="7" xfId="0" applyFont="1" applyFill="1" applyBorder="1" applyAlignment="1">
      <alignment horizontal="left"/>
    </xf>
    <xf numFmtId="0" fontId="17" fillId="0" borderId="15" xfId="0" applyFont="1" applyBorder="1" applyAlignment="1"/>
    <xf numFmtId="0" fontId="17" fillId="0" borderId="15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/>
    <xf numFmtId="0" fontId="27" fillId="0" borderId="3" xfId="0" applyFont="1" applyBorder="1" applyAlignment="1"/>
    <xf numFmtId="0" fontId="24" fillId="0" borderId="15" xfId="0" applyFont="1" applyFill="1" applyBorder="1"/>
    <xf numFmtId="0" fontId="17" fillId="11" borderId="2" xfId="0" applyFont="1" applyFill="1" applyBorder="1" applyAlignment="1"/>
    <xf numFmtId="0" fontId="24" fillId="11" borderId="5" xfId="0" applyFont="1" applyFill="1" applyBorder="1" applyAlignment="1">
      <alignment horizontal="center"/>
    </xf>
    <xf numFmtId="0" fontId="17" fillId="0" borderId="28" xfId="0" applyFont="1" applyFill="1" applyBorder="1"/>
    <xf numFmtId="0" fontId="25" fillId="0" borderId="25" xfId="0" applyFont="1" applyFill="1" applyBorder="1"/>
    <xf numFmtId="0" fontId="24" fillId="11" borderId="4" xfId="0" quotePrefix="1" applyFont="1" applyFill="1" applyBorder="1" applyAlignment="1">
      <alignment horizontal="left"/>
    </xf>
    <xf numFmtId="14" fontId="17" fillId="11" borderId="5" xfId="0" applyNumberFormat="1" applyFont="1" applyFill="1" applyBorder="1" applyAlignment="1">
      <alignment horizontal="center"/>
    </xf>
    <xf numFmtId="0" fontId="12" fillId="11" borderId="24" xfId="0" quotePrefix="1" applyFont="1" applyFill="1" applyBorder="1" applyAlignment="1">
      <alignment horizontal="left"/>
    </xf>
    <xf numFmtId="0" fontId="36" fillId="11" borderId="1" xfId="0" quotePrefix="1" applyFont="1" applyFill="1" applyBorder="1" applyAlignment="1">
      <alignment horizontal="left"/>
    </xf>
    <xf numFmtId="0" fontId="25" fillId="0" borderId="7" xfId="0" applyFont="1" applyBorder="1"/>
    <xf numFmtId="0" fontId="36" fillId="11" borderId="1" xfId="0" applyFont="1" applyFill="1" applyBorder="1"/>
    <xf numFmtId="0" fontId="36" fillId="11" borderId="8" xfId="0" quotePrefix="1" applyFont="1" applyFill="1" applyBorder="1" applyAlignment="1">
      <alignment horizontal="left"/>
    </xf>
    <xf numFmtId="0" fontId="36" fillId="11" borderId="15" xfId="0" applyFont="1" applyFill="1" applyBorder="1"/>
    <xf numFmtId="0" fontId="25" fillId="0" borderId="9" xfId="0" applyFont="1" applyBorder="1"/>
    <xf numFmtId="0" fontId="25" fillId="11" borderId="7" xfId="0" applyFont="1" applyFill="1" applyBorder="1"/>
    <xf numFmtId="0" fontId="17" fillId="0" borderId="7" xfId="0" applyFont="1" applyBorder="1" applyAlignment="1">
      <alignment vertical="center"/>
    </xf>
    <xf numFmtId="0" fontId="17" fillId="11" borderId="0" xfId="0" quotePrefix="1" applyFont="1" applyFill="1" applyBorder="1" applyAlignment="1">
      <alignment wrapText="1"/>
    </xf>
    <xf numFmtId="0" fontId="17" fillId="11" borderId="10" xfId="0" quotePrefix="1" applyFont="1" applyFill="1" applyBorder="1" applyAlignment="1">
      <alignment wrapText="1"/>
    </xf>
    <xf numFmtId="0" fontId="17" fillId="11" borderId="23" xfId="0" applyFont="1" applyFill="1" applyBorder="1" applyAlignment="1">
      <alignment horizontal="left"/>
    </xf>
    <xf numFmtId="0" fontId="17" fillId="11" borderId="21" xfId="0" quotePrefix="1" applyFont="1" applyFill="1" applyBorder="1" applyAlignment="1">
      <alignment wrapText="1"/>
    </xf>
    <xf numFmtId="0" fontId="17" fillId="0" borderId="23" xfId="0" applyFont="1" applyBorder="1"/>
    <xf numFmtId="0" fontId="17" fillId="0" borderId="45" xfId="0" applyFont="1" applyBorder="1"/>
    <xf numFmtId="0" fontId="29" fillId="11" borderId="1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left"/>
    </xf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11" borderId="14" xfId="0" applyFont="1" applyFill="1" applyBorder="1"/>
    <xf numFmtId="0" fontId="17" fillId="11" borderId="14" xfId="0" quotePrefix="1" applyFont="1" applyFill="1" applyBorder="1" applyAlignment="1">
      <alignment horizontal="left"/>
    </xf>
    <xf numFmtId="0" fontId="48" fillId="2" borderId="2" xfId="0" applyFont="1" applyFill="1" applyBorder="1"/>
    <xf numFmtId="164" fontId="49" fillId="0" borderId="8" xfId="2" applyNumberFormat="1" applyFont="1" applyFill="1" applyBorder="1"/>
    <xf numFmtId="0" fontId="27" fillId="11" borderId="3" xfId="0" applyFont="1" applyFill="1" applyBorder="1" applyAlignment="1">
      <alignment horizontal="center" vertical="center"/>
    </xf>
    <xf numFmtId="14" fontId="17" fillId="11" borderId="3" xfId="0" applyNumberFormat="1" applyFont="1" applyFill="1" applyBorder="1" applyAlignment="1">
      <alignment horizontal="center" vertical="center"/>
    </xf>
    <xf numFmtId="14" fontId="17" fillId="11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7" fillId="0" borderId="3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3" fillId="0" borderId="0" xfId="4" applyFill="1" applyAlignment="1" applyProtection="1"/>
    <xf numFmtId="16" fontId="28" fillId="11" borderId="9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164" fontId="49" fillId="0" borderId="1" xfId="2" quotePrefix="1" applyNumberFormat="1" applyFont="1" applyFill="1" applyBorder="1" applyAlignment="1">
      <alignment horizontal="right"/>
    </xf>
    <xf numFmtId="0" fontId="17" fillId="11" borderId="7" xfId="0" applyFont="1" applyFill="1" applyBorder="1" applyAlignment="1">
      <alignment horizontal="right"/>
    </xf>
    <xf numFmtId="0" fontId="17" fillId="11" borderId="9" xfId="0" applyFont="1" applyFill="1" applyBorder="1" applyAlignment="1">
      <alignment horizontal="right"/>
    </xf>
    <xf numFmtId="0" fontId="17" fillId="11" borderId="12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11" borderId="24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vertical="center"/>
    </xf>
    <xf numFmtId="0" fontId="17" fillId="11" borderId="30" xfId="0" applyFont="1" applyFill="1" applyBorder="1"/>
    <xf numFmtId="0" fontId="17" fillId="11" borderId="35" xfId="0" applyFont="1" applyFill="1" applyBorder="1"/>
    <xf numFmtId="0" fontId="17" fillId="0" borderId="25" xfId="0" applyFont="1" applyFill="1" applyBorder="1"/>
    <xf numFmtId="0" fontId="17" fillId="0" borderId="27" xfId="0" applyFont="1" applyBorder="1"/>
    <xf numFmtId="0" fontId="17" fillId="11" borderId="0" xfId="0" applyFont="1" applyFill="1"/>
    <xf numFmtId="0" fontId="24" fillId="11" borderId="4" xfId="0" applyFont="1" applyFill="1" applyBorder="1" applyAlignment="1">
      <alignment horizontal="center" wrapText="1"/>
    </xf>
    <xf numFmtId="0" fontId="17" fillId="11" borderId="4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wrapText="1"/>
    </xf>
    <xf numFmtId="0" fontId="24" fillId="11" borderId="24" xfId="0" applyFont="1" applyFill="1" applyBorder="1"/>
    <xf numFmtId="0" fontId="29" fillId="11" borderId="5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164" fontId="49" fillId="0" borderId="7" xfId="2" applyNumberFormat="1" applyFont="1" applyFill="1" applyBorder="1" applyAlignment="1"/>
    <xf numFmtId="164" fontId="17" fillId="0" borderId="7" xfId="2" applyNumberFormat="1" applyFont="1" applyBorder="1" applyAlignment="1"/>
    <xf numFmtId="164" fontId="49" fillId="0" borderId="9" xfId="2" applyNumberFormat="1" applyFont="1" applyFill="1" applyBorder="1" applyAlignment="1"/>
    <xf numFmtId="164" fontId="17" fillId="0" borderId="9" xfId="2" applyNumberFormat="1" applyFont="1" applyBorder="1" applyAlignment="1"/>
    <xf numFmtId="0" fontId="17" fillId="15" borderId="3" xfId="0" applyFont="1" applyFill="1" applyBorder="1"/>
    <xf numFmtId="0" fontId="12" fillId="0" borderId="1" xfId="0" applyFont="1" applyFill="1" applyBorder="1"/>
    <xf numFmtId="0" fontId="17" fillId="0" borderId="30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2" fillId="0" borderId="28" xfId="0" applyFont="1" applyBorder="1"/>
    <xf numFmtId="0" fontId="12" fillId="0" borderId="29" xfId="0" applyFont="1" applyBorder="1"/>
    <xf numFmtId="0" fontId="36" fillId="0" borderId="1" xfId="0" applyFont="1" applyBorder="1"/>
    <xf numFmtId="0" fontId="36" fillId="0" borderId="7" xfId="0" applyFont="1" applyBorder="1"/>
    <xf numFmtId="0" fontId="36" fillId="11" borderId="24" xfId="0" applyFont="1" applyFill="1" applyBorder="1"/>
    <xf numFmtId="0" fontId="36" fillId="0" borderId="4" xfId="0" applyFont="1" applyBorder="1"/>
    <xf numFmtId="0" fontId="36" fillId="0" borderId="5" xfId="0" applyFont="1" applyBorder="1"/>
    <xf numFmtId="0" fontId="36" fillId="0" borderId="9" xfId="0" applyFont="1" applyBorder="1"/>
    <xf numFmtId="0" fontId="36" fillId="0" borderId="24" xfId="0" applyFont="1" applyBorder="1"/>
    <xf numFmtId="0" fontId="36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17" fillId="11" borderId="24" xfId="0" applyFont="1" applyFill="1" applyBorder="1" applyAlignment="1"/>
    <xf numFmtId="0" fontId="25" fillId="0" borderId="24" xfId="0" applyFont="1" applyFill="1" applyBorder="1"/>
    <xf numFmtId="0" fontId="24" fillId="16" borderId="3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4" fillId="16" borderId="5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4" fillId="16" borderId="7" xfId="0" applyFont="1" applyFill="1" applyBorder="1" applyAlignment="1">
      <alignment horizontal="right" vertical="center"/>
    </xf>
    <xf numFmtId="0" fontId="24" fillId="16" borderId="9" xfId="0" applyFont="1" applyFill="1" applyBorder="1" applyAlignment="1">
      <alignment horizontal="right" vertical="center"/>
    </xf>
    <xf numFmtId="0" fontId="13" fillId="0" borderId="0" xfId="4" applyFill="1" applyAlignment="1" applyProtection="1">
      <alignment horizontal="right"/>
    </xf>
    <xf numFmtId="0" fontId="24" fillId="11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right"/>
    </xf>
    <xf numFmtId="0" fontId="17" fillId="3" borderId="70" xfId="0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0" fontId="17" fillId="3" borderId="7" xfId="0" applyFont="1" applyFill="1" applyBorder="1" applyAlignment="1">
      <alignment horizontal="right"/>
    </xf>
    <xf numFmtId="0" fontId="17" fillId="0" borderId="17" xfId="0" applyFont="1" applyFill="1" applyBorder="1"/>
    <xf numFmtId="0" fontId="27" fillId="0" borderId="12" xfId="0" applyFont="1" applyFill="1" applyBorder="1"/>
    <xf numFmtId="0" fontId="17" fillId="11" borderId="3" xfId="0" quotePrefix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0" fontId="13" fillId="0" borderId="0" xfId="4" quotePrefix="1" applyFill="1" applyAlignment="1" applyProtection="1">
      <alignment horizontal="left" vertical="center"/>
    </xf>
    <xf numFmtId="0" fontId="13" fillId="0" borderId="0" xfId="4" applyFill="1" applyAlignment="1" applyProtection="1">
      <alignment horizontal="left"/>
    </xf>
    <xf numFmtId="0" fontId="13" fillId="0" borderId="0" xfId="4" quotePrefix="1" applyFill="1" applyAlignment="1" applyProtection="1">
      <alignment horizontal="left"/>
    </xf>
    <xf numFmtId="0" fontId="7" fillId="0" borderId="0" xfId="0" applyFont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25" fillId="11" borderId="3" xfId="0" applyFont="1" applyFill="1" applyBorder="1" applyAlignment="1">
      <alignment horizontal="left"/>
    </xf>
    <xf numFmtId="0" fontId="25" fillId="11" borderId="9" xfId="0" applyFont="1" applyFill="1" applyBorder="1" applyAlignment="1">
      <alignment horizontal="left"/>
    </xf>
    <xf numFmtId="0" fontId="19" fillId="0" borderId="1" xfId="0" applyFont="1" applyBorder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7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0" xfId="0" quotePrefix="1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50" fillId="0" borderId="12" xfId="0" applyFont="1" applyFill="1" applyBorder="1"/>
    <xf numFmtId="1" fontId="25" fillId="11" borderId="8" xfId="0" applyNumberFormat="1" applyFont="1" applyFill="1" applyBorder="1"/>
    <xf numFmtId="0" fontId="17" fillId="11" borderId="3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4" borderId="7" xfId="0" applyFont="1" applyFill="1" applyBorder="1" applyAlignment="1">
      <alignment horizontal="right"/>
    </xf>
    <xf numFmtId="0" fontId="17" fillId="11" borderId="38" xfId="0" applyFont="1" applyFill="1" applyBorder="1" applyAlignment="1">
      <alignment horizontal="right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25" fillId="2" borderId="61" xfId="0" applyFont="1" applyFill="1" applyBorder="1"/>
    <xf numFmtId="0" fontId="25" fillId="2" borderId="62" xfId="0" applyFont="1" applyFill="1" applyBorder="1"/>
    <xf numFmtId="0" fontId="25" fillId="2" borderId="53" xfId="0" applyFont="1" applyFill="1" applyBorder="1"/>
    <xf numFmtId="0" fontId="25" fillId="2" borderId="63" xfId="0" applyFont="1" applyFill="1" applyBorder="1" applyAlignment="1"/>
    <xf numFmtId="0" fontId="25" fillId="2" borderId="65" xfId="0" applyFont="1" applyFill="1" applyBorder="1" applyAlignment="1"/>
    <xf numFmtId="0" fontId="25" fillId="2" borderId="64" xfId="0" quotePrefix="1" applyFont="1" applyFill="1" applyBorder="1" applyAlignment="1"/>
    <xf numFmtId="0" fontId="25" fillId="2" borderId="67" xfId="0" quotePrefix="1" applyFont="1" applyFill="1" applyBorder="1" applyAlignment="1"/>
    <xf numFmtId="0" fontId="25" fillId="2" borderId="68" xfId="0" applyFont="1" applyFill="1" applyBorder="1" applyAlignment="1">
      <alignment horizontal="centerContinuous"/>
    </xf>
    <xf numFmtId="0" fontId="25" fillId="2" borderId="0" xfId="0" applyFont="1" applyFill="1" applyBorder="1" applyAlignment="1">
      <alignment horizontal="centerContinuous"/>
    </xf>
    <xf numFmtId="0" fontId="25" fillId="2" borderId="10" xfId="0" applyFont="1" applyFill="1" applyBorder="1" applyAlignment="1">
      <alignment horizontal="centerContinuous"/>
    </xf>
    <xf numFmtId="0" fontId="25" fillId="2" borderId="10" xfId="0" applyFont="1" applyFill="1" applyBorder="1"/>
    <xf numFmtId="0" fontId="25" fillId="8" borderId="73" xfId="0" applyFont="1" applyFill="1" applyBorder="1"/>
    <xf numFmtId="0" fontId="17" fillId="8" borderId="6" xfId="0" applyFont="1" applyFill="1" applyBorder="1"/>
    <xf numFmtId="0" fontId="17" fillId="8" borderId="35" xfId="0" applyFont="1" applyFill="1" applyBorder="1"/>
    <xf numFmtId="0" fontId="25" fillId="8" borderId="33" xfId="0" applyFont="1" applyFill="1" applyBorder="1" applyAlignment="1">
      <alignment horizontal="center"/>
    </xf>
    <xf numFmtId="0" fontId="25" fillId="8" borderId="55" xfId="0" applyFont="1" applyFill="1" applyBorder="1" applyAlignment="1">
      <alignment horizontal="center"/>
    </xf>
    <xf numFmtId="0" fontId="25" fillId="8" borderId="35" xfId="0" applyFont="1" applyFill="1" applyBorder="1" applyAlignment="1">
      <alignment horizontal="center"/>
    </xf>
    <xf numFmtId="0" fontId="25" fillId="8" borderId="85" xfId="0" applyFont="1" applyFill="1" applyBorder="1" applyAlignment="1">
      <alignment horizontal="center"/>
    </xf>
    <xf numFmtId="0" fontId="25" fillId="9" borderId="71" xfId="0" applyFont="1" applyFill="1" applyBorder="1"/>
    <xf numFmtId="0" fontId="17" fillId="9" borderId="25" xfId="0" applyFont="1" applyFill="1" applyBorder="1"/>
    <xf numFmtId="0" fontId="25" fillId="9" borderId="29" xfId="0" applyFont="1" applyFill="1" applyBorder="1" applyAlignment="1">
      <alignment horizontal="center"/>
    </xf>
    <xf numFmtId="0" fontId="25" fillId="9" borderId="39" xfId="0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9" borderId="72" xfId="0" applyFont="1" applyFill="1" applyBorder="1" applyAlignment="1">
      <alignment horizontal="center"/>
    </xf>
    <xf numFmtId="0" fontId="25" fillId="9" borderId="79" xfId="0" applyFont="1" applyFill="1" applyBorder="1"/>
    <xf numFmtId="0" fontId="17" fillId="9" borderId="14" xfId="0" applyFont="1" applyFill="1" applyBorder="1"/>
    <xf numFmtId="0" fontId="25" fillId="9" borderId="9" xfId="0" applyFont="1" applyFill="1" applyBorder="1" applyAlignment="1">
      <alignment horizontal="center"/>
    </xf>
    <xf numFmtId="0" fontId="25" fillId="9" borderId="44" xfId="0" applyFont="1" applyFill="1" applyBorder="1" applyAlignment="1">
      <alignment horizontal="center"/>
    </xf>
    <xf numFmtId="0" fontId="25" fillId="9" borderId="15" xfId="0" applyFont="1" applyFill="1" applyBorder="1" applyAlignment="1">
      <alignment horizontal="center"/>
    </xf>
    <xf numFmtId="0" fontId="25" fillId="9" borderId="86" xfId="0" applyFont="1" applyFill="1" applyBorder="1" applyAlignment="1">
      <alignment horizontal="center"/>
    </xf>
    <xf numFmtId="0" fontId="25" fillId="8" borderId="89" xfId="0" applyFont="1" applyFill="1" applyBorder="1" applyAlignment="1">
      <alignment horizontal="centerContinuous"/>
    </xf>
    <xf numFmtId="0" fontId="17" fillId="8" borderId="90" xfId="0" applyFont="1" applyFill="1" applyBorder="1" applyAlignment="1">
      <alignment horizontal="centerContinuous"/>
    </xf>
    <xf numFmtId="0" fontId="25" fillId="8" borderId="91" xfId="0" applyFont="1" applyFill="1" applyBorder="1" applyAlignment="1">
      <alignment horizontal="center"/>
    </xf>
    <xf numFmtId="0" fontId="25" fillId="8" borderId="92" xfId="0" applyFont="1" applyFill="1" applyBorder="1" applyAlignment="1">
      <alignment horizontal="center"/>
    </xf>
    <xf numFmtId="0" fontId="25" fillId="8" borderId="93" xfId="0" applyFont="1" applyFill="1" applyBorder="1" applyAlignment="1">
      <alignment horizontal="center"/>
    </xf>
    <xf numFmtId="0" fontId="25" fillId="8" borderId="94" xfId="0" applyFont="1" applyFill="1" applyBorder="1" applyAlignment="1">
      <alignment horizontal="center"/>
    </xf>
    <xf numFmtId="0" fontId="25" fillId="2" borderId="66" xfId="0" quotePrefix="1" applyFont="1" applyFill="1" applyBorder="1" applyAlignment="1"/>
    <xf numFmtId="0" fontId="25" fillId="8" borderId="71" xfId="0" applyFont="1" applyFill="1" applyBorder="1" applyAlignment="1">
      <alignment horizontal="centerContinuous"/>
    </xf>
    <xf numFmtId="0" fontId="17" fillId="8" borderId="25" xfId="0" applyFont="1" applyFill="1" applyBorder="1" applyAlignment="1">
      <alignment horizontal="centerContinuous"/>
    </xf>
    <xf numFmtId="0" fontId="17" fillId="8" borderId="27" xfId="0" applyFont="1" applyFill="1" applyBorder="1" applyAlignment="1">
      <alignment horizontal="centerContinuous"/>
    </xf>
    <xf numFmtId="0" fontId="25" fillId="8" borderId="29" xfId="0" applyFont="1" applyFill="1" applyBorder="1" applyAlignment="1">
      <alignment horizontal="center"/>
    </xf>
    <xf numFmtId="0" fontId="25" fillId="8" borderId="39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/>
    </xf>
    <xf numFmtId="0" fontId="25" fillId="8" borderId="72" xfId="0" applyFont="1" applyFill="1" applyBorder="1" applyAlignment="1">
      <alignment horizontal="center"/>
    </xf>
    <xf numFmtId="0" fontId="25" fillId="2" borderId="61" xfId="0" applyFont="1" applyFill="1" applyBorder="1" applyAlignment="1">
      <alignment horizontal="centerContinuous" vertical="center"/>
    </xf>
    <xf numFmtId="0" fontId="25" fillId="2" borderId="68" xfId="0" applyFont="1" applyFill="1" applyBorder="1" applyAlignment="1">
      <alignment horizontal="centerContinuous" vertical="center"/>
    </xf>
    <xf numFmtId="0" fontId="17" fillId="2" borderId="68" xfId="0" applyFont="1" applyFill="1" applyBorder="1" applyAlignment="1">
      <alignment horizontal="centerContinuous" vertical="center"/>
    </xf>
    <xf numFmtId="0" fontId="25" fillId="8" borderId="25" xfId="0" applyFont="1" applyFill="1" applyBorder="1" applyAlignment="1">
      <alignment horizontal="center"/>
    </xf>
    <xf numFmtId="0" fontId="25" fillId="8" borderId="99" xfId="0" applyFont="1" applyFill="1" applyBorder="1" applyAlignment="1">
      <alignment horizontal="center"/>
    </xf>
    <xf numFmtId="0" fontId="17" fillId="0" borderId="0" xfId="3" applyFont="1" applyAlignment="1">
      <alignment horizontal="center"/>
    </xf>
    <xf numFmtId="0" fontId="16" fillId="0" borderId="0" xfId="3" quotePrefix="1" applyFont="1" applyAlignment="1">
      <alignment horizontal="center"/>
    </xf>
    <xf numFmtId="0" fontId="18" fillId="0" borderId="0" xfId="3" quotePrefix="1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4" applyFill="1" applyAlignment="1" applyProtection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1" borderId="9" xfId="0" applyFont="1" applyFill="1" applyBorder="1" applyAlignment="1">
      <alignment horizontal="center" vertical="top" wrapText="1"/>
    </xf>
    <xf numFmtId="0" fontId="29" fillId="11" borderId="24" xfId="0" quotePrefix="1" applyFont="1" applyFill="1" applyBorder="1" applyAlignment="1">
      <alignment horizontal="center"/>
    </xf>
    <xf numFmtId="0" fontId="29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5" xfId="0" applyFont="1" applyFill="1" applyBorder="1" applyAlignment="1"/>
    <xf numFmtId="0" fontId="17" fillId="11" borderId="9" xfId="0" applyFont="1" applyFill="1" applyBorder="1" applyAlignment="1"/>
    <xf numFmtId="0" fontId="17" fillId="11" borderId="4" xfId="0" applyFont="1" applyFill="1" applyBorder="1" applyAlignment="1"/>
    <xf numFmtId="0" fontId="17" fillId="11" borderId="19" xfId="0" applyFont="1" applyFill="1" applyBorder="1" applyAlignment="1"/>
    <xf numFmtId="0" fontId="17" fillId="11" borderId="12" xfId="0" applyFont="1" applyFill="1" applyBorder="1" applyAlignment="1"/>
    <xf numFmtId="0" fontId="17" fillId="11" borderId="8" xfId="0" applyFont="1" applyFill="1" applyBorder="1" applyAlignment="1"/>
    <xf numFmtId="0" fontId="17" fillId="11" borderId="14" xfId="0" applyFont="1" applyFill="1" applyBorder="1" applyAlignment="1"/>
    <xf numFmtId="0" fontId="17" fillId="11" borderId="15" xfId="0" applyFont="1" applyFill="1" applyBorder="1" applyAlignment="1"/>
    <xf numFmtId="0" fontId="17" fillId="11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/>
    <xf numFmtId="0" fontId="17" fillId="11" borderId="3" xfId="0" applyFont="1" applyFill="1" applyBorder="1" applyAlignment="1">
      <alignment horizontal="right"/>
    </xf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/>
    <xf numFmtId="0" fontId="17" fillId="11" borderId="24" xfId="0" quotePrefix="1" applyFont="1" applyFill="1" applyBorder="1" applyAlignment="1">
      <alignment horizontal="center" vertical="center"/>
    </xf>
    <xf numFmtId="0" fontId="17" fillId="11" borderId="26" xfId="0" quotePrefix="1" applyFont="1" applyFill="1" applyBorder="1" applyAlignment="1">
      <alignment horizontal="center" vertical="center"/>
    </xf>
    <xf numFmtId="0" fontId="17" fillId="11" borderId="5" xfId="0" quotePrefix="1" applyFont="1" applyFill="1" applyBorder="1" applyAlignment="1">
      <alignment horizontal="center" vertical="center"/>
    </xf>
    <xf numFmtId="0" fontId="17" fillId="11" borderId="7" xfId="0" quotePrefix="1" applyFont="1" applyFill="1" applyBorder="1" applyAlignment="1">
      <alignment horizontal="center" vertical="center"/>
    </xf>
    <xf numFmtId="0" fontId="17" fillId="11" borderId="9" xfId="0" quotePrefix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/>
    </xf>
    <xf numFmtId="0" fontId="27" fillId="11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1" fillId="11" borderId="42" xfId="0" applyFont="1" applyFill="1" applyBorder="1" applyAlignment="1">
      <alignment horizontal="left" wrapText="1"/>
    </xf>
    <xf numFmtId="0" fontId="31" fillId="11" borderId="35" xfId="0" applyFont="1" applyFill="1" applyBorder="1" applyAlignment="1">
      <alignment horizontal="left" wrapText="1"/>
    </xf>
    <xf numFmtId="0" fontId="27" fillId="10" borderId="42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35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vertical="center"/>
    </xf>
    <xf numFmtId="0" fontId="24" fillId="11" borderId="26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7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0" fontId="24" fillId="11" borderId="24" xfId="0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24" fillId="11" borderId="26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12" xfId="0" applyFont="1" applyFill="1" applyBorder="1" applyAlignment="1">
      <alignment horizontal="center"/>
    </xf>
    <xf numFmtId="0" fontId="17" fillId="11" borderId="2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 wrapText="1"/>
    </xf>
    <xf numFmtId="0" fontId="17" fillId="11" borderId="2" xfId="0" applyFont="1" applyFill="1" applyBorder="1" applyAlignment="1">
      <alignment horizontal="left" wrapText="1"/>
    </xf>
    <xf numFmtId="0" fontId="17" fillId="11" borderId="24" xfId="0" applyFont="1" applyFill="1" applyBorder="1" applyAlignment="1">
      <alignment horizontal="left" vertical="center"/>
    </xf>
    <xf numFmtId="0" fontId="17" fillId="11" borderId="26" xfId="0" applyFont="1" applyFill="1" applyBorder="1" applyAlignment="1">
      <alignment horizontal="left" vertical="center"/>
    </xf>
    <xf numFmtId="0" fontId="17" fillId="11" borderId="24" xfId="0" applyFont="1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textRotation="90" wrapText="1"/>
    </xf>
    <xf numFmtId="0" fontId="25" fillId="11" borderId="9" xfId="0" applyFont="1" applyFill="1" applyBorder="1" applyAlignment="1">
      <alignment horizontal="center" vertical="center" textRotation="90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 textRotation="90" wrapText="1"/>
    </xf>
    <xf numFmtId="0" fontId="25" fillId="11" borderId="5" xfId="0" applyFont="1" applyFill="1" applyBorder="1" applyAlignment="1">
      <alignment horizontal="center" vertical="center" textRotation="90"/>
    </xf>
    <xf numFmtId="0" fontId="25" fillId="11" borderId="7" xfId="0" applyFont="1" applyFill="1" applyBorder="1" applyAlignment="1">
      <alignment horizontal="center" vertical="center" textRotation="90"/>
    </xf>
    <xf numFmtId="0" fontId="25" fillId="11" borderId="9" xfId="0" applyFont="1" applyFill="1" applyBorder="1" applyAlignment="1">
      <alignment horizontal="center" vertical="center" textRotation="90"/>
    </xf>
    <xf numFmtId="0" fontId="17" fillId="11" borderId="1" xfId="0" applyFont="1" applyFill="1" applyBorder="1" applyAlignment="1">
      <alignment horizontal="left"/>
    </xf>
    <xf numFmtId="0" fontId="17" fillId="11" borderId="0" xfId="0" quotePrefix="1" applyFont="1" applyFill="1" applyBorder="1" applyAlignment="1">
      <alignment horizontal="left"/>
    </xf>
    <xf numFmtId="0" fontId="17" fillId="11" borderId="10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right"/>
    </xf>
    <xf numFmtId="0" fontId="17" fillId="11" borderId="0" xfId="0" quotePrefix="1" applyFont="1" applyFill="1" applyBorder="1" applyAlignment="1">
      <alignment horizontal="right"/>
    </xf>
    <xf numFmtId="0" fontId="17" fillId="11" borderId="10" xfId="0" quotePrefix="1" applyFont="1" applyFill="1" applyBorder="1" applyAlignment="1">
      <alignment horizontal="right"/>
    </xf>
    <xf numFmtId="0" fontId="17" fillId="11" borderId="1" xfId="0" quotePrefix="1" applyFont="1" applyFill="1" applyBorder="1" applyAlignment="1">
      <alignment horizontal="left" wrapText="1"/>
    </xf>
    <xf numFmtId="0" fontId="17" fillId="11" borderId="0" xfId="0" quotePrefix="1" applyFont="1" applyFill="1" applyBorder="1" applyAlignment="1">
      <alignment horizontal="left" wrapText="1"/>
    </xf>
    <xf numFmtId="0" fontId="17" fillId="11" borderId="10" xfId="0" quotePrefix="1" applyFont="1" applyFill="1" applyBorder="1" applyAlignment="1">
      <alignment horizontal="left" wrapText="1"/>
    </xf>
    <xf numFmtId="0" fontId="17" fillId="11" borderId="1" xfId="0" quotePrefix="1" applyFont="1" applyFill="1" applyBorder="1" applyAlignment="1">
      <alignment horizontal="right" wrapText="1"/>
    </xf>
    <xf numFmtId="0" fontId="17" fillId="11" borderId="0" xfId="0" quotePrefix="1" applyFont="1" applyFill="1" applyBorder="1" applyAlignment="1">
      <alignment horizontal="right" wrapText="1"/>
    </xf>
    <xf numFmtId="0" fontId="17" fillId="11" borderId="10" xfId="0" quotePrefix="1" applyFont="1" applyFill="1" applyBorder="1" applyAlignment="1">
      <alignment horizontal="right" wrapText="1"/>
    </xf>
    <xf numFmtId="0" fontId="17" fillId="11" borderId="8" xfId="0" applyFont="1" applyFill="1" applyBorder="1" applyAlignment="1">
      <alignment horizontal="right" wrapText="1"/>
    </xf>
    <xf numFmtId="0" fontId="17" fillId="11" borderId="14" xfId="0" quotePrefix="1" applyFont="1" applyFill="1" applyBorder="1" applyAlignment="1">
      <alignment horizontal="right" wrapText="1"/>
    </xf>
    <xf numFmtId="0" fontId="17" fillId="11" borderId="15" xfId="0" quotePrefix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center" wrapText="1"/>
    </xf>
    <xf numFmtId="0" fontId="28" fillId="11" borderId="7" xfId="0" applyFont="1" applyFill="1" applyBorder="1" applyAlignment="1">
      <alignment horizontal="center" wrapText="1"/>
    </xf>
    <xf numFmtId="0" fontId="28" fillId="11" borderId="5" xfId="0" quotePrefix="1" applyFont="1" applyFill="1" applyBorder="1" applyAlignment="1">
      <alignment horizontal="center" wrapText="1"/>
    </xf>
    <xf numFmtId="0" fontId="28" fillId="11" borderId="7" xfId="0" quotePrefix="1" applyFont="1" applyFill="1" applyBorder="1" applyAlignment="1">
      <alignment horizontal="center" wrapText="1"/>
    </xf>
    <xf numFmtId="0" fontId="28" fillId="11" borderId="1" xfId="0" quotePrefix="1" applyFont="1" applyFill="1" applyBorder="1" applyAlignment="1">
      <alignment horizontal="right"/>
    </xf>
    <xf numFmtId="0" fontId="28" fillId="11" borderId="10" xfId="0" quotePrefix="1" applyFont="1" applyFill="1" applyBorder="1" applyAlignment="1">
      <alignment horizontal="right"/>
    </xf>
    <xf numFmtId="0" fontId="28" fillId="11" borderId="1" xfId="0" applyFont="1" applyFill="1" applyBorder="1" applyAlignment="1">
      <alignment horizontal="left" wrapText="1"/>
    </xf>
    <xf numFmtId="0" fontId="28" fillId="11" borderId="10" xfId="0" applyFont="1" applyFill="1" applyBorder="1" applyAlignment="1">
      <alignment horizontal="left" wrapText="1"/>
    </xf>
    <xf numFmtId="0" fontId="25" fillId="7" borderId="47" xfId="0" quotePrefix="1" applyFont="1" applyFill="1" applyBorder="1" applyAlignment="1">
      <alignment horizontal="center"/>
    </xf>
    <xf numFmtId="0" fontId="25" fillId="7" borderId="48" xfId="0" quotePrefix="1" applyFont="1" applyFill="1" applyBorder="1" applyAlignment="1">
      <alignment horizontal="center"/>
    </xf>
    <xf numFmtId="0" fontId="25" fillId="7" borderId="49" xfId="0" quotePrefix="1" applyFont="1" applyFill="1" applyBorder="1" applyAlignment="1">
      <alignment horizontal="center"/>
    </xf>
    <xf numFmtId="0" fontId="28" fillId="11" borderId="4" xfId="0" quotePrefix="1" applyFont="1" applyFill="1" applyBorder="1" applyAlignment="1">
      <alignment horizontal="left" wrapText="1"/>
    </xf>
    <xf numFmtId="0" fontId="28" fillId="11" borderId="12" xfId="0" quotePrefix="1" applyFont="1" applyFill="1" applyBorder="1" applyAlignment="1">
      <alignment horizontal="left" wrapText="1"/>
    </xf>
    <xf numFmtId="0" fontId="25" fillId="7" borderId="47" xfId="0" applyFont="1" applyFill="1" applyBorder="1" applyAlignment="1">
      <alignment horizontal="center"/>
    </xf>
    <xf numFmtId="0" fontId="25" fillId="7" borderId="48" xfId="0" applyFont="1" applyFill="1" applyBorder="1" applyAlignment="1">
      <alignment horizontal="center"/>
    </xf>
    <xf numFmtId="0" fontId="25" fillId="7" borderId="49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right" wrapText="1"/>
    </xf>
    <xf numFmtId="0" fontId="28" fillId="11" borderId="10" xfId="0" applyFont="1" applyFill="1" applyBorder="1" applyAlignment="1">
      <alignment horizontal="right" wrapText="1"/>
    </xf>
    <xf numFmtId="0" fontId="39" fillId="0" borderId="0" xfId="0" applyFont="1" applyAlignment="1">
      <alignment horizontal="left" wrapText="1"/>
    </xf>
    <xf numFmtId="0" fontId="17" fillId="2" borderId="68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right"/>
    </xf>
    <xf numFmtId="0" fontId="17" fillId="11" borderId="38" xfId="0" applyFont="1" applyFill="1" applyBorder="1" applyAlignment="1">
      <alignment horizontal="right"/>
    </xf>
    <xf numFmtId="0" fontId="17" fillId="2" borderId="88" xfId="0" applyFont="1" applyFill="1" applyBorder="1" applyAlignment="1">
      <alignment horizontal="right"/>
    </xf>
    <xf numFmtId="0" fontId="17" fillId="11" borderId="75" xfId="0" applyFont="1" applyFill="1" applyBorder="1" applyAlignment="1">
      <alignment horizontal="left" wrapText="1"/>
    </xf>
    <xf numFmtId="0" fontId="17" fillId="11" borderId="26" xfId="0" applyFont="1" applyFill="1" applyBorder="1" applyAlignment="1">
      <alignment horizontal="left" wrapText="1"/>
    </xf>
    <xf numFmtId="0" fontId="17" fillId="11" borderId="42" xfId="0" applyFont="1" applyFill="1" applyBorder="1" applyAlignment="1">
      <alignment horizontal="center"/>
    </xf>
    <xf numFmtId="0" fontId="17" fillId="11" borderId="74" xfId="0" applyFont="1" applyFill="1" applyBorder="1" applyAlignment="1">
      <alignment horizontal="center"/>
    </xf>
    <xf numFmtId="0" fontId="17" fillId="11" borderId="3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17" fillId="11" borderId="43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39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72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4" fillId="11" borderId="60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76" xfId="0" applyFont="1" applyFill="1" applyBorder="1" applyAlignment="1">
      <alignment horizontal="center"/>
    </xf>
    <xf numFmtId="0" fontId="42" fillId="2" borderId="61" xfId="0" applyFont="1" applyFill="1" applyBorder="1" applyAlignment="1">
      <alignment horizontal="center" vertical="center"/>
    </xf>
    <xf numFmtId="0" fontId="42" fillId="2" borderId="62" xfId="0" applyFont="1" applyFill="1" applyBorder="1" applyAlignment="1">
      <alignment horizontal="center" vertical="center"/>
    </xf>
    <xf numFmtId="0" fontId="42" fillId="2" borderId="53" xfId="0" applyFont="1" applyFill="1" applyBorder="1" applyAlignment="1">
      <alignment horizontal="center" vertical="center"/>
    </xf>
    <xf numFmtId="0" fontId="42" fillId="2" borderId="68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10" xfId="0" applyFont="1" applyFill="1" applyBorder="1" applyAlignment="1">
      <alignment horizontal="center" vertical="center"/>
    </xf>
    <xf numFmtId="0" fontId="17" fillId="11" borderId="41" xfId="0" applyFont="1" applyFill="1" applyBorder="1" applyAlignment="1">
      <alignment horizontal="center"/>
    </xf>
    <xf numFmtId="0" fontId="17" fillId="11" borderId="37" xfId="0" applyFont="1" applyFill="1" applyBorder="1" applyAlignment="1">
      <alignment horizontal="center"/>
    </xf>
    <xf numFmtId="0" fontId="17" fillId="11" borderId="77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69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4" fillId="2" borderId="4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93BC3"/>
      <color rgb="FF00CC00"/>
      <color rgb="FFCCFFCC"/>
      <color rgb="FFE60000"/>
      <color rgb="FF0000FF"/>
      <color rgb="FFD00000"/>
      <color rgb="FFFF0066"/>
      <color rgb="FF00FFCC"/>
      <color rgb="FF00CC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8430</c:v>
                </c:pt>
                <c:pt idx="1">
                  <c:v>64336</c:v>
                </c:pt>
                <c:pt idx="2">
                  <c:v>1056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524</c:v>
                </c:pt>
                <c:pt idx="1">
                  <c:v>3070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[1]Arkusz2!$C$54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[1]Arkusz2!$C$55:$C$67</c:f>
              <c:numCache>
                <c:formatCode>General</c:formatCode>
                <c:ptCount val="13"/>
                <c:pt idx="0">
                  <c:v>71228</c:v>
                </c:pt>
                <c:pt idx="1">
                  <c:v>73174</c:v>
                </c:pt>
                <c:pt idx="2">
                  <c:v>75912</c:v>
                </c:pt>
                <c:pt idx="3">
                  <c:v>78113</c:v>
                </c:pt>
                <c:pt idx="4">
                  <c:v>78013</c:v>
                </c:pt>
                <c:pt idx="5">
                  <c:v>78102</c:v>
                </c:pt>
                <c:pt idx="6">
                  <c:v>77934</c:v>
                </c:pt>
                <c:pt idx="7">
                  <c:v>77241</c:v>
                </c:pt>
                <c:pt idx="8">
                  <c:v>76798</c:v>
                </c:pt>
                <c:pt idx="9">
                  <c:v>76204</c:v>
                </c:pt>
                <c:pt idx="10">
                  <c:v>75126</c:v>
                </c:pt>
                <c:pt idx="11">
                  <c:v>74967</c:v>
                </c:pt>
                <c:pt idx="12">
                  <c:v>74967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80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6669</c:v>
                </c:pt>
                <c:pt idx="1">
                  <c:v>8958</c:v>
                </c:pt>
                <c:pt idx="2">
                  <c:v>9624</c:v>
                </c:pt>
                <c:pt idx="3">
                  <c:v>10581</c:v>
                </c:pt>
                <c:pt idx="4">
                  <c:v>8090</c:v>
                </c:pt>
                <c:pt idx="5">
                  <c:v>8255</c:v>
                </c:pt>
                <c:pt idx="6">
                  <c:v>8106</c:v>
                </c:pt>
                <c:pt idx="7">
                  <c:v>7348</c:v>
                </c:pt>
                <c:pt idx="8">
                  <c:v>7124</c:v>
                </c:pt>
                <c:pt idx="9">
                  <c:v>6966</c:v>
                </c:pt>
                <c:pt idx="10">
                  <c:v>7488</c:v>
                </c:pt>
                <c:pt idx="11">
                  <c:v>7601</c:v>
                </c:pt>
                <c:pt idx="12">
                  <c:v>6684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7299</c:v>
                </c:pt>
                <c:pt idx="1">
                  <c:v>7002</c:v>
                </c:pt>
                <c:pt idx="2">
                  <c:v>6879</c:v>
                </c:pt>
                <c:pt idx="3">
                  <c:v>8378</c:v>
                </c:pt>
                <c:pt idx="4">
                  <c:v>8179</c:v>
                </c:pt>
                <c:pt idx="5">
                  <c:v>8158</c:v>
                </c:pt>
                <c:pt idx="6">
                  <c:v>8252</c:v>
                </c:pt>
                <c:pt idx="7">
                  <c:v>8043</c:v>
                </c:pt>
                <c:pt idx="8">
                  <c:v>7555</c:v>
                </c:pt>
                <c:pt idx="9">
                  <c:v>7546</c:v>
                </c:pt>
                <c:pt idx="10">
                  <c:v>8546</c:v>
                </c:pt>
                <c:pt idx="11">
                  <c:v>7751</c:v>
                </c:pt>
                <c:pt idx="12">
                  <c:v>7819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2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between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18'!$A$49:$A$61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'[1]Arkusz 18'!$B$49:$B$61</c:f>
              <c:numCache>
                <c:formatCode>General</c:formatCode>
                <c:ptCount val="13"/>
                <c:pt idx="0">
                  <c:v>6721</c:v>
                </c:pt>
                <c:pt idx="1">
                  <c:v>8542</c:v>
                </c:pt>
                <c:pt idx="2">
                  <c:v>8943</c:v>
                </c:pt>
                <c:pt idx="3">
                  <c:v>9846</c:v>
                </c:pt>
                <c:pt idx="4">
                  <c:v>7308</c:v>
                </c:pt>
                <c:pt idx="5">
                  <c:v>7732</c:v>
                </c:pt>
                <c:pt idx="6">
                  <c:v>6957</c:v>
                </c:pt>
                <c:pt idx="7">
                  <c:v>6699</c:v>
                </c:pt>
                <c:pt idx="8">
                  <c:v>6813</c:v>
                </c:pt>
                <c:pt idx="9">
                  <c:v>6711</c:v>
                </c:pt>
                <c:pt idx="10">
                  <c:v>6475</c:v>
                </c:pt>
                <c:pt idx="11">
                  <c:v>6766</c:v>
                </c:pt>
                <c:pt idx="12">
                  <c:v>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976</c:v>
                </c:pt>
                <c:pt idx="1">
                  <c:v>69163</c:v>
                </c:pt>
                <c:pt idx="2">
                  <c:v>55</c:v>
                </c:pt>
                <c:pt idx="3">
                  <c:v>3628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30421</c:v>
                </c:pt>
                <c:pt idx="1">
                  <c:v>28707</c:v>
                </c:pt>
                <c:pt idx="2">
                  <c:v>4991</c:v>
                </c:pt>
                <c:pt idx="3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Arkusz10!$B$33:$B$50</c:f>
              <c:numCache>
                <c:formatCode>General</c:formatCode>
                <c:ptCount val="18"/>
              </c:numCache>
            </c:numRef>
          </c:cat>
          <c:val>
            <c:numRef>
              <c:f>Arkusz10!$C$33:$C$50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595</c:v>
                </c:pt>
                <c:pt idx="1">
                  <c:v>24248</c:v>
                </c:pt>
                <c:pt idx="2">
                  <c:v>39276</c:v>
                </c:pt>
                <c:pt idx="3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3387</c:v>
                </c:pt>
                <c:pt idx="1">
                  <c:v>3387</c:v>
                </c:pt>
                <c:pt idx="2">
                  <c:v>2999</c:v>
                </c:pt>
                <c:pt idx="3">
                  <c:v>3613</c:v>
                </c:pt>
                <c:pt idx="4">
                  <c:v>3604</c:v>
                </c:pt>
                <c:pt idx="5">
                  <c:v>3771</c:v>
                </c:pt>
                <c:pt idx="6">
                  <c:v>3662</c:v>
                </c:pt>
                <c:pt idx="7">
                  <c:v>3789</c:v>
                </c:pt>
                <c:pt idx="8">
                  <c:v>3688</c:v>
                </c:pt>
                <c:pt idx="9">
                  <c:v>3503</c:v>
                </c:pt>
                <c:pt idx="10">
                  <c:v>3701</c:v>
                </c:pt>
                <c:pt idx="11">
                  <c:v>3359</c:v>
                </c:pt>
                <c:pt idx="12">
                  <c:v>3505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471</c:v>
                </c:pt>
                <c:pt idx="1">
                  <c:v>391</c:v>
                </c:pt>
                <c:pt idx="2">
                  <c:v>362</c:v>
                </c:pt>
                <c:pt idx="3">
                  <c:v>454</c:v>
                </c:pt>
                <c:pt idx="4">
                  <c:v>384</c:v>
                </c:pt>
                <c:pt idx="5">
                  <c:v>432</c:v>
                </c:pt>
                <c:pt idx="6">
                  <c:v>417</c:v>
                </c:pt>
                <c:pt idx="7">
                  <c:v>382</c:v>
                </c:pt>
                <c:pt idx="8">
                  <c:v>325</c:v>
                </c:pt>
                <c:pt idx="9">
                  <c:v>348</c:v>
                </c:pt>
                <c:pt idx="10">
                  <c:v>414</c:v>
                </c:pt>
                <c:pt idx="11">
                  <c:v>450</c:v>
                </c:pt>
                <c:pt idx="12">
                  <c:v>425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[1]Arkusz24!$A$70:$A$82</c:f>
              <c:strCache>
                <c:ptCount val="13"/>
                <c:pt idx="0">
                  <c:v>grudzień</c:v>
                </c:pt>
                <c:pt idx="1">
                  <c:v>styczeń</c:v>
                </c:pt>
                <c:pt idx="2">
                  <c:v>luty</c:v>
                </c:pt>
                <c:pt idx="3">
                  <c:v>marzec</c:v>
                </c:pt>
                <c:pt idx="4">
                  <c:v>kwiecień</c:v>
                </c:pt>
                <c:pt idx="5">
                  <c:v>maj</c:v>
                </c:pt>
                <c:pt idx="6">
                  <c:v>czerwiec</c:v>
                </c:pt>
                <c:pt idx="7">
                  <c:v>lipiec</c:v>
                </c:pt>
                <c:pt idx="8">
                  <c:v>sierpień</c:v>
                </c:pt>
                <c:pt idx="9">
                  <c:v>wrzesień</c:v>
                </c:pt>
                <c:pt idx="10">
                  <c:v>październik</c:v>
                </c:pt>
                <c:pt idx="11">
                  <c:v>listopad</c:v>
                </c:pt>
                <c:pt idx="12">
                  <c:v>grudzień</c:v>
                </c:pt>
              </c:strCache>
            </c:strRef>
          </c:cat>
          <c:val>
            <c:numRef>
              <c:f>[1]Arkusz24!$B$70:$B$82</c:f>
              <c:numCache>
                <c:formatCode>General</c:formatCode>
                <c:ptCount val="13"/>
                <c:pt idx="0">
                  <c:v>548</c:v>
                </c:pt>
                <c:pt idx="1">
                  <c:v>480</c:v>
                </c:pt>
                <c:pt idx="2">
                  <c:v>513</c:v>
                </c:pt>
                <c:pt idx="3">
                  <c:v>825</c:v>
                </c:pt>
                <c:pt idx="4">
                  <c:v>1057</c:v>
                </c:pt>
                <c:pt idx="5">
                  <c:v>1023</c:v>
                </c:pt>
                <c:pt idx="6">
                  <c:v>1006</c:v>
                </c:pt>
                <c:pt idx="7">
                  <c:v>752</c:v>
                </c:pt>
                <c:pt idx="8">
                  <c:v>781</c:v>
                </c:pt>
                <c:pt idx="9">
                  <c:v>774</c:v>
                </c:pt>
                <c:pt idx="10">
                  <c:v>787</c:v>
                </c:pt>
                <c:pt idx="11">
                  <c:v>788</c:v>
                </c:pt>
                <c:pt idx="12">
                  <c:v>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[1]Arkusz24!$A$7:$A$17</c:f>
              <c:strCache>
                <c:ptCount val="11"/>
                <c:pt idx="0">
                  <c:v>Bydgoszcz</c:v>
                </c:pt>
                <c:pt idx="1">
                  <c:v>Katowice</c:v>
                </c:pt>
                <c:pt idx="2">
                  <c:v>Koszalin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Olsztyn</c:v>
                </c:pt>
                <c:pt idx="7">
                  <c:v>Opole</c:v>
                </c:pt>
                <c:pt idx="8">
                  <c:v>Poznań</c:v>
                </c:pt>
                <c:pt idx="9">
                  <c:v>Rzeszów</c:v>
                </c:pt>
                <c:pt idx="10">
                  <c:v>Warszawa</c:v>
                </c:pt>
              </c:strCache>
            </c:strRef>
          </c:cat>
          <c:val>
            <c:numRef>
              <c:f>[1]Arkusz24!$C$7:$C$17</c:f>
              <c:numCache>
                <c:formatCode>General</c:formatCode>
                <c:ptCount val="11"/>
                <c:pt idx="0">
                  <c:v>63</c:v>
                </c:pt>
                <c:pt idx="1">
                  <c:v>55</c:v>
                </c:pt>
                <c:pt idx="2">
                  <c:v>50</c:v>
                </c:pt>
                <c:pt idx="3">
                  <c:v>63</c:v>
                </c:pt>
                <c:pt idx="4">
                  <c:v>34</c:v>
                </c:pt>
                <c:pt idx="5">
                  <c:v>51</c:v>
                </c:pt>
                <c:pt idx="6">
                  <c:v>100</c:v>
                </c:pt>
                <c:pt idx="7">
                  <c:v>114</c:v>
                </c:pt>
                <c:pt idx="8">
                  <c:v>49</c:v>
                </c:pt>
                <c:pt idx="9">
                  <c:v>34</c:v>
                </c:pt>
                <c:pt idx="1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20770752945217E-2"/>
          <c:y val="2.7846603808417143E-2"/>
          <c:w val="0.91347922924705482"/>
          <c:h val="0.75649456694551753"/>
        </c:manualLayout>
      </c:layout>
      <c:bar3DChart>
        <c:barDir val="col"/>
        <c:grouping val="clustered"/>
        <c:varyColors val="0"/>
        <c:ser>
          <c:idx val="1"/>
          <c:order val="0"/>
          <c:tx>
            <c:v>odbywający karę</c:v>
          </c:tx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 w="165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528</c:v>
                </c:pt>
                <c:pt idx="1">
                  <c:v>658</c:v>
                </c:pt>
                <c:pt idx="2">
                  <c:v>791</c:v>
                </c:pt>
                <c:pt idx="3">
                  <c:v>433</c:v>
                </c:pt>
                <c:pt idx="4">
                  <c:v>670</c:v>
                </c:pt>
                <c:pt idx="5">
                  <c:v>640</c:v>
                </c:pt>
                <c:pt idx="6">
                  <c:v>609</c:v>
                </c:pt>
                <c:pt idx="7">
                  <c:v>188</c:v>
                </c:pt>
                <c:pt idx="8">
                  <c:v>341</c:v>
                </c:pt>
                <c:pt idx="9">
                  <c:v>471</c:v>
                </c:pt>
                <c:pt idx="10">
                  <c:v>1136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B-4857-ACA3-07EA14352969}"/>
            </c:ext>
          </c:extLst>
        </c:ser>
        <c:ser>
          <c:idx val="0"/>
          <c:order val="1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6334991708141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B-4857-ACA3-07EA14352969}"/>
                </c:ext>
              </c:extLst>
            </c:dLbl>
            <c:dLbl>
              <c:idx val="1"/>
              <c:layout>
                <c:manualLayout>
                  <c:x val="1.1055831951354339E-2"/>
                  <c:y val="-4.629629629629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B-4857-ACA3-07EA14352969}"/>
                </c:ext>
              </c:extLst>
            </c:dLbl>
            <c:dLbl>
              <c:idx val="2"/>
              <c:layout>
                <c:manualLayout>
                  <c:x val="4.4223327805419134E-3"/>
                  <c:y val="-8.46257854131887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B-4857-ACA3-07EA14352969}"/>
                </c:ext>
              </c:extLst>
            </c:dLbl>
            <c:dLbl>
              <c:idx val="3"/>
              <c:layout>
                <c:manualLayout>
                  <c:x val="4.4223327805419134E-3"/>
                  <c:y val="4.24377813601066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B-4857-ACA3-07EA14352969}"/>
                </c:ext>
              </c:extLst>
            </c:dLbl>
            <c:dLbl>
              <c:idx val="4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B-4857-ACA3-07EA14352969}"/>
                </c:ext>
              </c:extLst>
            </c:dLbl>
            <c:dLbl>
              <c:idx val="5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B-4857-ACA3-07EA14352969}"/>
                </c:ext>
              </c:extLst>
            </c:dLbl>
            <c:dLbl>
              <c:idx val="6"/>
              <c:layout>
                <c:manualLayout>
                  <c:x val="8.8446655610834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B-4857-ACA3-07EA14352969}"/>
                </c:ext>
              </c:extLst>
            </c:dLbl>
            <c:dLbl>
              <c:idx val="7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B-4857-ACA3-07EA14352969}"/>
                </c:ext>
              </c:extLst>
            </c:dLbl>
            <c:dLbl>
              <c:idx val="8"/>
              <c:layout>
                <c:manualLayout>
                  <c:x val="6.6334991708141651E-3"/>
                  <c:y val="-1.161632068718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B-4857-ACA3-07EA14352969}"/>
                </c:ext>
              </c:extLst>
            </c:dLbl>
            <c:dLbl>
              <c:idx val="9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B-4857-ACA3-07EA14352969}"/>
                </c:ext>
              </c:extLst>
            </c:dLbl>
            <c:dLbl>
              <c:idx val="10"/>
              <c:layout>
                <c:manualLayout>
                  <c:x val="6.6334991708137158E-3"/>
                  <c:y val="-8.43076433627652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B-4857-ACA3-07EA14352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[1]Arkusz3!$E$7:$E$17</c:f>
              <c:numCache>
                <c:formatCode>General</c:formatCode>
                <c:ptCount val="11"/>
                <c:pt idx="0">
                  <c:v>112</c:v>
                </c:pt>
                <c:pt idx="1">
                  <c:v>150</c:v>
                </c:pt>
                <c:pt idx="2">
                  <c:v>148</c:v>
                </c:pt>
                <c:pt idx="3">
                  <c:v>84</c:v>
                </c:pt>
                <c:pt idx="4">
                  <c:v>117</c:v>
                </c:pt>
                <c:pt idx="5">
                  <c:v>126</c:v>
                </c:pt>
                <c:pt idx="6">
                  <c:v>131</c:v>
                </c:pt>
                <c:pt idx="7">
                  <c:v>19</c:v>
                </c:pt>
                <c:pt idx="8">
                  <c:v>67</c:v>
                </c:pt>
                <c:pt idx="9">
                  <c:v>93</c:v>
                </c:pt>
                <c:pt idx="1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BB-4857-ACA3-07EA14352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713216"/>
        <c:axId val="104739584"/>
        <c:axId val="0"/>
      </c:bar3DChart>
      <c:catAx>
        <c:axId val="10471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739584"/>
        <c:crosses val="autoZero"/>
        <c:auto val="1"/>
        <c:lblAlgn val="ctr"/>
        <c:lblOffset val="100"/>
        <c:noMultiLvlLbl val="0"/>
      </c:catAx>
      <c:valAx>
        <c:axId val="104739584"/>
        <c:scaling>
          <c:orientation val="minMax"/>
          <c:max val="1400"/>
        </c:scaling>
        <c:delete val="0"/>
        <c:axPos val="l"/>
        <c:numFmt formatCode="General" sourceLinked="1"/>
        <c:majorTickMark val="out"/>
        <c:minorTickMark val="none"/>
        <c:tickLblPos val="nextTo"/>
        <c:crossAx val="104713216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[1]Arkusz26!$B$58:$B$70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[1]Arkusz26!$C$58:$C$70</c:f>
              <c:numCache>
                <c:formatCode>General</c:formatCode>
                <c:ptCount val="13"/>
                <c:pt idx="0">
                  <c:v>1824</c:v>
                </c:pt>
                <c:pt idx="1">
                  <c:v>1865</c:v>
                </c:pt>
                <c:pt idx="2">
                  <c:v>1918</c:v>
                </c:pt>
                <c:pt idx="3">
                  <c:v>2005</c:v>
                </c:pt>
                <c:pt idx="4">
                  <c:v>2056</c:v>
                </c:pt>
                <c:pt idx="5">
                  <c:v>2119</c:v>
                </c:pt>
                <c:pt idx="6">
                  <c:v>2166</c:v>
                </c:pt>
                <c:pt idx="7">
                  <c:v>2197</c:v>
                </c:pt>
                <c:pt idx="8">
                  <c:v>2294</c:v>
                </c:pt>
                <c:pt idx="9">
                  <c:v>2312</c:v>
                </c:pt>
                <c:pt idx="10">
                  <c:v>2361</c:v>
                </c:pt>
                <c:pt idx="11">
                  <c:v>2359</c:v>
                </c:pt>
                <c:pt idx="12">
                  <c:v>2359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5853960274247987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[1]Arkusz30!$B$51:$B$63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[1]Arkusz30!$C$51:$C$63</c:f>
              <c:numCache>
                <c:formatCode>General</c:formatCode>
                <c:ptCount val="13"/>
                <c:pt idx="0">
                  <c:v>18427</c:v>
                </c:pt>
                <c:pt idx="1">
                  <c:v>18559</c:v>
                </c:pt>
                <c:pt idx="2">
                  <c:v>18838</c:v>
                </c:pt>
                <c:pt idx="3">
                  <c:v>20146</c:v>
                </c:pt>
                <c:pt idx="4">
                  <c:v>20677</c:v>
                </c:pt>
                <c:pt idx="5">
                  <c:v>21061</c:v>
                </c:pt>
                <c:pt idx="6">
                  <c:v>21711</c:v>
                </c:pt>
                <c:pt idx="7">
                  <c:v>21576</c:v>
                </c:pt>
                <c:pt idx="8">
                  <c:v>21528</c:v>
                </c:pt>
                <c:pt idx="9">
                  <c:v>21556</c:v>
                </c:pt>
                <c:pt idx="10">
                  <c:v>21497</c:v>
                </c:pt>
                <c:pt idx="11">
                  <c:v>21782</c:v>
                </c:pt>
                <c:pt idx="12">
                  <c:v>21479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12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6000"/>
          <c:min val="1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1198853798074E-2"/>
          <c:y val="6.914335642293562E-2"/>
          <c:w val="0.87498743336561635"/>
          <c:h val="0.68126587632924607"/>
        </c:manualLayout>
      </c:layout>
      <c:lineChart>
        <c:grouping val="standard"/>
        <c:varyColors val="0"/>
        <c:ser>
          <c:idx val="0"/>
          <c:order val="0"/>
          <c:tx>
            <c:strRef>
              <c:f>[1]Arkusz31!$C$56</c:f>
              <c:strCache>
                <c:ptCount val="1"/>
                <c:pt idx="0">
                  <c:v>powszechność zatrudnienia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[1]Arkusz31!$C$57:$C$69</c:f>
              <c:numCache>
                <c:formatCode>General</c:formatCode>
                <c:ptCount val="13"/>
                <c:pt idx="0">
                  <c:v>63.4</c:v>
                </c:pt>
                <c:pt idx="1">
                  <c:v>61.6</c:v>
                </c:pt>
                <c:pt idx="2">
                  <c:v>60.4</c:v>
                </c:pt>
                <c:pt idx="3">
                  <c:v>60.2</c:v>
                </c:pt>
                <c:pt idx="4">
                  <c:v>60.9</c:v>
                </c:pt>
                <c:pt idx="5">
                  <c:v>60.9</c:v>
                </c:pt>
                <c:pt idx="6">
                  <c:v>61.4</c:v>
                </c:pt>
                <c:pt idx="7">
                  <c:v>62.1</c:v>
                </c:pt>
                <c:pt idx="8">
                  <c:v>62.3</c:v>
                </c:pt>
                <c:pt idx="9">
                  <c:v>62.4</c:v>
                </c:pt>
                <c:pt idx="10">
                  <c:v>62.5</c:v>
                </c:pt>
                <c:pt idx="11">
                  <c:v>62.4</c:v>
                </c:pt>
                <c:pt idx="12">
                  <c:v>62.2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ser>
          <c:idx val="1"/>
          <c:order val="1"/>
          <c:tx>
            <c:strRef>
              <c:f>[1]Arkusz31!$F$56</c:f>
              <c:strCache>
                <c:ptCount val="1"/>
                <c:pt idx="0">
                  <c:v>powszechność zatrudnienia w populacji kwalifikujących się do pracy</c:v>
                </c:pt>
              </c:strCache>
            </c:strRef>
          </c:tx>
          <c:spPr>
            <a:ln>
              <a:solidFill>
                <a:srgbClr val="893BC3"/>
              </a:solidFill>
            </a:ln>
          </c:spPr>
          <c:marker>
            <c:spPr>
              <a:solidFill>
                <a:srgbClr val="893BC3"/>
              </a:solidFill>
              <a:ln>
                <a:solidFill>
                  <a:srgbClr val="893BC3"/>
                </a:solidFill>
              </a:ln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[1]Arkusz31!$F$57:$F$69</c:f>
              <c:numCache>
                <c:formatCode>General</c:formatCode>
                <c:ptCount val="13"/>
                <c:pt idx="1">
                  <c:v>95.9</c:v>
                </c:pt>
                <c:pt idx="2">
                  <c:v>95.8</c:v>
                </c:pt>
                <c:pt idx="3">
                  <c:v>95.5</c:v>
                </c:pt>
                <c:pt idx="4">
                  <c:v>96</c:v>
                </c:pt>
                <c:pt idx="5">
                  <c:v>96.2</c:v>
                </c:pt>
                <c:pt idx="6">
                  <c:v>96.4</c:v>
                </c:pt>
                <c:pt idx="7">
                  <c:v>96.2</c:v>
                </c:pt>
                <c:pt idx="8">
                  <c:v>96.1</c:v>
                </c:pt>
                <c:pt idx="9">
                  <c:v>96.4</c:v>
                </c:pt>
                <c:pt idx="10">
                  <c:v>96.6</c:v>
                </c:pt>
                <c:pt idx="11">
                  <c:v>96.4</c:v>
                </c:pt>
                <c:pt idx="12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0-4DD2-9219-64D54C7D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053733367552036"/>
              <c:y val="0.832593974345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30311221676668E-2"/>
          <c:y val="0.92455985182981104"/>
          <c:w val="0.89999987511419244"/>
          <c:h val="5.9427883027251112E-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6205104236722221"/>
        </c:manualLayout>
      </c:layout>
      <c:lineChart>
        <c:grouping val="standard"/>
        <c:varyColors val="0"/>
        <c:ser>
          <c:idx val="1"/>
          <c:order val="0"/>
          <c:cat>
            <c:numRef>
              <c:f>[1]Arkusz31!$H$57:$H$69</c:f>
              <c:numCache>
                <c:formatCode>General</c:formatCode>
                <c:ptCount val="13"/>
                <c:pt idx="0">
                  <c:v>12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[1]Arkusz31!$I$57:$I$69</c:f>
              <c:numCache>
                <c:formatCode>General</c:formatCode>
                <c:ptCount val="13"/>
                <c:pt idx="0">
                  <c:v>2.5</c:v>
                </c:pt>
                <c:pt idx="1">
                  <c:v>2.7</c:v>
                </c:pt>
                <c:pt idx="2">
                  <c:v>2.7</c:v>
                </c:pt>
                <c:pt idx="3">
                  <c:v>2.8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2.5</c:v>
                </c:pt>
                <c:pt idx="8">
                  <c:v>2.6</c:v>
                </c:pt>
                <c:pt idx="9">
                  <c:v>2.4</c:v>
                </c:pt>
                <c:pt idx="10">
                  <c:v>2.2000000000000002</c:v>
                </c:pt>
                <c:pt idx="11">
                  <c:v>2.2999999999999998</c:v>
                </c:pt>
                <c:pt idx="1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2-4AD0-8F4A-3D52B145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'[2]Str3-4'!$L$60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"/>
              <c:layout>
                <c:manualLayout>
                  <c:x val="6.0805359808933923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4-4412-B3EE-D3C807D6E8D1}"/>
                </c:ext>
              </c:extLst>
            </c:dLbl>
            <c:dLbl>
              <c:idx val="2"/>
              <c:layout>
                <c:manualLayout>
                  <c:x val="1.2161071961786785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4-4412-B3EE-D3C807D6E8D1}"/>
                </c:ext>
              </c:extLst>
            </c:dLbl>
            <c:dLbl>
              <c:idx val="3"/>
              <c:layout>
                <c:manualLayout>
                  <c:x val="1.2161071961786785E-2"/>
                  <c:y val="-4.14972874824249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4-4412-B3EE-D3C807D6E8D1}"/>
                </c:ext>
              </c:extLst>
            </c:dLbl>
            <c:dLbl>
              <c:idx val="4"/>
              <c:layout>
                <c:manualLayout>
                  <c:x val="1.0134226634822283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4-4412-B3EE-D3C807D6E8D1}"/>
                </c:ext>
              </c:extLst>
            </c:dLbl>
            <c:dLbl>
              <c:idx val="5"/>
              <c:layout>
                <c:manualLayout>
                  <c:x val="1.2161071961786785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4-4412-B3EE-D3C807D6E8D1}"/>
                </c:ext>
              </c:extLst>
            </c:dLbl>
            <c:dLbl>
              <c:idx val="6"/>
              <c:layout>
                <c:manualLayout>
                  <c:x val="6.0805359808933923E-3"/>
                  <c:y val="-3.3197829985939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4-4412-B3EE-D3C807D6E8D1}"/>
                </c:ext>
              </c:extLst>
            </c:dLbl>
            <c:dLbl>
              <c:idx val="7"/>
              <c:layout>
                <c:manualLayout>
                  <c:x val="1.0134226634822319E-2"/>
                  <c:y val="-3.7347558734182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4-4412-B3EE-D3C807D6E8D1}"/>
                </c:ext>
              </c:extLst>
            </c:dLbl>
            <c:dLbl>
              <c:idx val="8"/>
              <c:layout>
                <c:manualLayout>
                  <c:x val="8.1073813078578558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4-4412-B3EE-D3C807D6E8D1}"/>
                </c:ext>
              </c:extLst>
            </c:dLbl>
            <c:dLbl>
              <c:idx val="9"/>
              <c:layout>
                <c:manualLayout>
                  <c:x val="8.1073813078577812E-3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4-4412-B3EE-D3C807D6E8D1}"/>
                </c:ext>
              </c:extLst>
            </c:dLbl>
            <c:dLbl>
              <c:idx val="10"/>
              <c:layout>
                <c:manualLayout>
                  <c:x val="1.0134226634822394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4-4412-B3EE-D3C807D6E8D1}"/>
                </c:ext>
              </c:extLst>
            </c:dLbl>
            <c:dLbl>
              <c:idx val="11"/>
              <c:layout>
                <c:manualLayout>
                  <c:x val="1.4187917288751248E-2"/>
                  <c:y val="-3.73475587341825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4-4412-B3EE-D3C807D6E8D1}"/>
                </c:ext>
              </c:extLst>
            </c:dLbl>
            <c:dLbl>
              <c:idx val="12"/>
              <c:layout>
                <c:manualLayout>
                  <c:x val="6.0805359808935406E-3"/>
                  <c:y val="-3.3197829985940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4-4412-B3EE-D3C807D6E8D1}"/>
                </c:ext>
              </c:extLst>
            </c:dLbl>
            <c:dLbl>
              <c:idx val="13"/>
              <c:layout>
                <c:manualLayout>
                  <c:x val="1.6214762615715562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4-4412-B3EE-D3C807D6E8D1}"/>
                </c:ext>
              </c:extLst>
            </c:dLbl>
            <c:dLbl>
              <c:idx val="14"/>
              <c:layout>
                <c:manualLayout>
                  <c:x val="1.4187917288751248E-2"/>
                  <c:y val="-4.5647016230667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B4-4412-B3EE-D3C807D6E8D1}"/>
                </c:ext>
              </c:extLst>
            </c:dLbl>
            <c:dLbl>
              <c:idx val="15"/>
              <c:layout>
                <c:manualLayout>
                  <c:x val="6.0805359808933923E-3"/>
                  <c:y val="-2.9048101237697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B4-4412-B3EE-D3C807D6E8D1}"/>
                </c:ext>
              </c:extLst>
            </c:dLbl>
            <c:dLbl>
              <c:idx val="16"/>
              <c:layout>
                <c:manualLayout>
                  <c:x val="1.1185040752651101E-2"/>
                  <c:y val="-3.8007831612178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BBB4-4412-B3EE-D3C807D6E8D1}"/>
                </c:ext>
              </c:extLst>
            </c:dLbl>
            <c:dLbl>
              <c:idx val="17"/>
              <c:layout>
                <c:manualLayout>
                  <c:x val="6.139833803625195E-3"/>
                  <c:y val="-2.95420266165144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BBB4-4412-B3EE-D3C807D6E8D1}"/>
                </c:ext>
              </c:extLst>
            </c:dLbl>
            <c:dLbl>
              <c:idx val="18"/>
              <c:layout>
                <c:manualLayout>
                  <c:x val="-2.0392784294280403E-3"/>
                  <c:y val="-2.0726322135353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4-4412-B3EE-D3C807D6E8D1}"/>
                </c:ext>
              </c:extLst>
            </c:dLbl>
            <c:dLbl>
              <c:idx val="19"/>
              <c:layout>
                <c:manualLayout>
                  <c:x val="-1.4954535726399464E-16"/>
                  <c:y val="-1.6581057708282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4-4412-B3EE-D3C807D6E8D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'[2]Str3-4'!$K$72:$K$84</c:f>
              <c:strCache>
                <c:ptCount val="13"/>
                <c:pt idx="0">
                  <c:v>grudzień</c:v>
                </c:pt>
                <c:pt idx="1">
                  <c:v>styczeń</c:v>
                </c:pt>
                <c:pt idx="2">
                  <c:v>luty</c:v>
                </c:pt>
                <c:pt idx="3">
                  <c:v>marzec</c:v>
                </c:pt>
                <c:pt idx="4">
                  <c:v>kwiecień</c:v>
                </c:pt>
                <c:pt idx="5">
                  <c:v>maj</c:v>
                </c:pt>
                <c:pt idx="6">
                  <c:v>czerwiec</c:v>
                </c:pt>
                <c:pt idx="7">
                  <c:v>lipiec</c:v>
                </c:pt>
                <c:pt idx="8">
                  <c:v>sierpień</c:v>
                </c:pt>
                <c:pt idx="9">
                  <c:v>wrzesień</c:v>
                </c:pt>
                <c:pt idx="10">
                  <c:v>październik</c:v>
                </c:pt>
                <c:pt idx="11">
                  <c:v>listopad</c:v>
                </c:pt>
                <c:pt idx="12">
                  <c:v>grudzień</c:v>
                </c:pt>
              </c:strCache>
            </c:strRef>
          </c:cat>
          <c:val>
            <c:numRef>
              <c:f>'[2]Str3-4'!$L$72:$L$84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B4-4412-B3EE-D3C807D6E8D1}"/>
            </c:ext>
          </c:extLst>
        </c:ser>
        <c:ser>
          <c:idx val="0"/>
          <c:order val="1"/>
          <c:tx>
            <c:strRef>
              <c:f>'[2]Str3-4'!$M$60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B4-4412-B3EE-D3C807D6E8D1}"/>
                </c:ext>
              </c:extLst>
            </c:dLbl>
            <c:dLbl>
              <c:idx val="1"/>
              <c:layout>
                <c:manualLayout>
                  <c:x val="-1.2257626404528023E-2"/>
                  <c:y val="-9.71882810353149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B4-4412-B3EE-D3C807D6E8D1}"/>
                </c:ext>
              </c:extLst>
            </c:dLbl>
            <c:dLbl>
              <c:idx val="2"/>
              <c:layout>
                <c:manualLayout>
                  <c:x val="-1.6320094735069769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B4-4412-B3EE-D3C807D6E8D1}"/>
                </c:ext>
              </c:extLst>
            </c:dLbl>
            <c:dLbl>
              <c:idx val="3"/>
              <c:layout>
                <c:manualLayout>
                  <c:x val="-2.0356230035773023E-2"/>
                  <c:y val="-8.91381340140195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B4-4412-B3EE-D3C807D6E8D1}"/>
                </c:ext>
              </c:extLst>
            </c:dLbl>
            <c:dLbl>
              <c:idx val="4"/>
              <c:layout>
                <c:manualLayout>
                  <c:x val="-2.6463099046504929E-2"/>
                  <c:y val="-3.83444738846460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B4-4412-B3EE-D3C807D6E8D1}"/>
                </c:ext>
              </c:extLst>
            </c:dLbl>
            <c:dLbl>
              <c:idx val="5"/>
              <c:layout>
                <c:manualLayout>
                  <c:x val="-2.2400630715963238E-2"/>
                  <c:y val="-7.65226318690672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B4-4412-B3EE-D3C807D6E8D1}"/>
                </c:ext>
              </c:extLst>
            </c:dLbl>
            <c:dLbl>
              <c:idx val="6"/>
              <c:layout>
                <c:manualLayout>
                  <c:x val="-1.6284987277353689E-2"/>
                  <c:y val="-8.04232804232804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B4-4412-B3EE-D3C807D6E8D1}"/>
                </c:ext>
              </c:extLst>
            </c:dLbl>
            <c:dLbl>
              <c:idx val="7"/>
              <c:layout>
                <c:manualLayout>
                  <c:x val="-1.6302539381844092E-2"/>
                  <c:y val="-5.64385982281639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B4-4412-B3EE-D3C807D6E8D1}"/>
                </c:ext>
              </c:extLst>
            </c:dLbl>
            <c:dLbl>
              <c:idx val="8"/>
              <c:layout>
                <c:manualLayout>
                  <c:x val="-2.2391853039350325E-2"/>
                  <c:y val="-8.08386765175346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B4-4412-B3EE-D3C807D6E8D1}"/>
                </c:ext>
              </c:extLst>
            </c:dLbl>
            <c:dLbl>
              <c:idx val="9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B4-4412-B3EE-D3C807D6E8D1}"/>
                </c:ext>
              </c:extLst>
            </c:dLbl>
            <c:dLbl>
              <c:idx val="10"/>
              <c:layout>
                <c:manualLayout>
                  <c:x val="-2.0347532156220302E-2"/>
                  <c:y val="-4.4818377482199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B4-4412-B3EE-D3C807D6E8D1}"/>
                </c:ext>
              </c:extLst>
            </c:dLbl>
            <c:dLbl>
              <c:idx val="11"/>
              <c:layout>
                <c:manualLayout>
                  <c:x val="-1.8299392728575413E-2"/>
                  <c:y val="-5.54551516660862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B4-4412-B3EE-D3C807D6E8D1}"/>
                </c:ext>
              </c:extLst>
            </c:dLbl>
            <c:dLbl>
              <c:idx val="12"/>
              <c:layout>
                <c:manualLayout>
                  <c:x val="-2.439747752498397E-2"/>
                  <c:y val="-6.739710360256118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B4-4412-B3EE-D3C807D6E8D1}"/>
                </c:ext>
              </c:extLst>
            </c:dLbl>
            <c:dLbl>
              <c:idx val="13"/>
              <c:layout>
                <c:manualLayout>
                  <c:x val="-2.0356173626413655E-2"/>
                  <c:y val="-6.350120783866239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BB4-4412-B3EE-D3C807D6E8D1}"/>
                </c:ext>
              </c:extLst>
            </c:dLbl>
            <c:dLbl>
              <c:idx val="14"/>
              <c:layout>
                <c:manualLayout>
                  <c:x val="-2.0329839637246237E-2"/>
                  <c:y val="-7.229896038726561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B4-4412-B3EE-D3C807D6E8D1}"/>
                </c:ext>
              </c:extLst>
            </c:dLbl>
            <c:dLbl>
              <c:idx val="15"/>
              <c:layout>
                <c:manualLayout>
                  <c:x val="-1.429325433992973E-2"/>
                  <c:y val="-8.42497250906328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B4-4412-B3EE-D3C807D6E8D1}"/>
                </c:ext>
              </c:extLst>
            </c:dLbl>
            <c:dLbl>
              <c:idx val="16"/>
              <c:layout>
                <c:manualLayout>
                  <c:x val="-2.6457951604229688E-2"/>
                  <c:y val="-5.5122877714373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B4-4412-B3EE-D3C807D6E8D1}"/>
                </c:ext>
              </c:extLst>
            </c:dLbl>
            <c:dLbl>
              <c:idx val="17"/>
              <c:layout>
                <c:manualLayout>
                  <c:x val="-2.23919194475386E-2"/>
                  <c:y val="-2.60185518535044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B4-4412-B3EE-D3C807D6E8D1}"/>
                </c:ext>
              </c:extLst>
            </c:dLbl>
            <c:dLbl>
              <c:idx val="18"/>
              <c:layout>
                <c:manualLayout>
                  <c:x val="-2.23919194475386E-2"/>
                  <c:y val="-4.66616423015422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B4-4412-B3EE-D3C807D6E8D1}"/>
                </c:ext>
              </c:extLst>
            </c:dLbl>
            <c:dLbl>
              <c:idx val="19"/>
              <c:layout>
                <c:manualLayout>
                  <c:x val="-2.2400590395191284E-2"/>
                  <c:y val="-4.348676142893474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B4-4412-B3EE-D3C807D6E8D1}"/>
                </c:ext>
              </c:extLst>
            </c:dLbl>
            <c:dLbl>
              <c:idx val="20"/>
              <c:layout>
                <c:manualLayout>
                  <c:x val="-1.4249417882352261E-2"/>
                  <c:y val="-5.960955525882280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B4-4412-B3EE-D3C807D6E8D1}"/>
                </c:ext>
              </c:extLst>
            </c:dLbl>
            <c:dLbl>
              <c:idx val="21"/>
              <c:layout>
                <c:manualLayout>
                  <c:x val="-2.0361472538868074E-2"/>
                  <c:y val="-5.71148894307833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B4-4412-B3EE-D3C807D6E8D1}"/>
                </c:ext>
              </c:extLst>
            </c:dLbl>
            <c:dLbl>
              <c:idx val="22"/>
              <c:layout>
                <c:manualLayout>
                  <c:x val="-1.8320610687022901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B4-4412-B3EE-D3C807D6E8D1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B4-4412-B3EE-D3C807D6E8D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'[2]Str3-4'!$K$72:$K$84</c:f>
              <c:strCache>
                <c:ptCount val="13"/>
                <c:pt idx="0">
                  <c:v>grudzień</c:v>
                </c:pt>
                <c:pt idx="1">
                  <c:v>styczeń</c:v>
                </c:pt>
                <c:pt idx="2">
                  <c:v>luty</c:v>
                </c:pt>
                <c:pt idx="3">
                  <c:v>marzec</c:v>
                </c:pt>
                <c:pt idx="4">
                  <c:v>kwiecień</c:v>
                </c:pt>
                <c:pt idx="5">
                  <c:v>maj</c:v>
                </c:pt>
                <c:pt idx="6">
                  <c:v>czerwiec</c:v>
                </c:pt>
                <c:pt idx="7">
                  <c:v>lipiec</c:v>
                </c:pt>
                <c:pt idx="8">
                  <c:v>sierpień</c:v>
                </c:pt>
                <c:pt idx="9">
                  <c:v>wrzesień</c:v>
                </c:pt>
                <c:pt idx="10">
                  <c:v>październik</c:v>
                </c:pt>
                <c:pt idx="11">
                  <c:v>listopad</c:v>
                </c:pt>
                <c:pt idx="12">
                  <c:v>grudzień</c:v>
                </c:pt>
              </c:strCache>
            </c:strRef>
          </c:cat>
          <c:val>
            <c:numRef>
              <c:f>'[2]Str3-4'!$M$72:$M$84</c:f>
              <c:numCache>
                <c:formatCode>General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16</c:v>
                </c:pt>
                <c:pt idx="3">
                  <c:v>15</c:v>
                </c:pt>
                <c:pt idx="4">
                  <c:v>15</c:v>
                </c:pt>
                <c:pt idx="5">
                  <c:v>19</c:v>
                </c:pt>
                <c:pt idx="6">
                  <c:v>7</c:v>
                </c:pt>
                <c:pt idx="7">
                  <c:v>11</c:v>
                </c:pt>
                <c:pt idx="8">
                  <c:v>21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BBB4-4412-B3EE-D3C807D6E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510400255"/>
        <c:axId val="1"/>
        <c:axId val="2"/>
      </c:line3DChart>
      <c:catAx>
        <c:axId val="151040025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510400255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30800288338447"/>
          <c:y val="0.87334406913238294"/>
          <c:w val="0.26191293439057434"/>
          <c:h val="9.434272351738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3.xml"/><Relationship Id="rId1" Type="http://schemas.openxmlformats.org/officeDocument/2006/relationships/hyperlink" Target="#'spis tre&#347;ci'!C5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13" Type="http://schemas.openxmlformats.org/officeDocument/2006/relationships/chart" Target="../charts/chart166.xml"/><Relationship Id="rId18" Type="http://schemas.openxmlformats.org/officeDocument/2006/relationships/chart" Target="../charts/chart171.xml"/><Relationship Id="rId3" Type="http://schemas.openxmlformats.org/officeDocument/2006/relationships/chart" Target="../charts/chart156.xml"/><Relationship Id="rId21" Type="http://schemas.openxmlformats.org/officeDocument/2006/relationships/chart" Target="../charts/chart174.xml"/><Relationship Id="rId7" Type="http://schemas.openxmlformats.org/officeDocument/2006/relationships/chart" Target="../charts/chart160.xml"/><Relationship Id="rId12" Type="http://schemas.openxmlformats.org/officeDocument/2006/relationships/chart" Target="../charts/chart165.xml"/><Relationship Id="rId17" Type="http://schemas.openxmlformats.org/officeDocument/2006/relationships/chart" Target="../charts/chart170.xml"/><Relationship Id="rId2" Type="http://schemas.openxmlformats.org/officeDocument/2006/relationships/chart" Target="../charts/chart155.xml"/><Relationship Id="rId16" Type="http://schemas.openxmlformats.org/officeDocument/2006/relationships/chart" Target="../charts/chart169.xml"/><Relationship Id="rId20" Type="http://schemas.openxmlformats.org/officeDocument/2006/relationships/chart" Target="../charts/chart173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11" Type="http://schemas.openxmlformats.org/officeDocument/2006/relationships/chart" Target="../charts/chart164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8.xml"/><Relationship Id="rId15" Type="http://schemas.openxmlformats.org/officeDocument/2006/relationships/chart" Target="../charts/chart168.xml"/><Relationship Id="rId23" Type="http://schemas.openxmlformats.org/officeDocument/2006/relationships/chart" Target="../charts/chart176.xml"/><Relationship Id="rId10" Type="http://schemas.openxmlformats.org/officeDocument/2006/relationships/chart" Target="../charts/chart163.xml"/><Relationship Id="rId19" Type="http://schemas.openxmlformats.org/officeDocument/2006/relationships/chart" Target="../charts/chart172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Relationship Id="rId14" Type="http://schemas.openxmlformats.org/officeDocument/2006/relationships/chart" Target="../charts/chart167.xml"/><Relationship Id="rId22" Type="http://schemas.openxmlformats.org/officeDocument/2006/relationships/chart" Target="../charts/chart17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9.xml"/><Relationship Id="rId18" Type="http://schemas.openxmlformats.org/officeDocument/2006/relationships/chart" Target="../charts/chart194.xml"/><Relationship Id="rId26" Type="http://schemas.openxmlformats.org/officeDocument/2006/relationships/chart" Target="../charts/chart202.xml"/><Relationship Id="rId3" Type="http://schemas.openxmlformats.org/officeDocument/2006/relationships/chart" Target="../charts/chart179.xml"/><Relationship Id="rId21" Type="http://schemas.openxmlformats.org/officeDocument/2006/relationships/chart" Target="../charts/chart197.xml"/><Relationship Id="rId34" Type="http://schemas.openxmlformats.org/officeDocument/2006/relationships/chart" Target="../charts/chart210.xml"/><Relationship Id="rId7" Type="http://schemas.openxmlformats.org/officeDocument/2006/relationships/chart" Target="../charts/chart183.xml"/><Relationship Id="rId12" Type="http://schemas.openxmlformats.org/officeDocument/2006/relationships/chart" Target="../charts/chart188.xml"/><Relationship Id="rId17" Type="http://schemas.openxmlformats.org/officeDocument/2006/relationships/chart" Target="../charts/chart193.xml"/><Relationship Id="rId25" Type="http://schemas.openxmlformats.org/officeDocument/2006/relationships/chart" Target="../charts/chart201.xml"/><Relationship Id="rId33" Type="http://schemas.openxmlformats.org/officeDocument/2006/relationships/chart" Target="../charts/chart209.xml"/><Relationship Id="rId2" Type="http://schemas.openxmlformats.org/officeDocument/2006/relationships/chart" Target="../charts/chart178.xml"/><Relationship Id="rId16" Type="http://schemas.openxmlformats.org/officeDocument/2006/relationships/chart" Target="../charts/chart192.xml"/><Relationship Id="rId20" Type="http://schemas.openxmlformats.org/officeDocument/2006/relationships/chart" Target="../charts/chart196.xml"/><Relationship Id="rId29" Type="http://schemas.openxmlformats.org/officeDocument/2006/relationships/chart" Target="../charts/chart205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24" Type="http://schemas.openxmlformats.org/officeDocument/2006/relationships/chart" Target="../charts/chart200.xml"/><Relationship Id="rId32" Type="http://schemas.openxmlformats.org/officeDocument/2006/relationships/chart" Target="../charts/chart208.xml"/><Relationship Id="rId5" Type="http://schemas.openxmlformats.org/officeDocument/2006/relationships/chart" Target="../charts/chart181.xml"/><Relationship Id="rId15" Type="http://schemas.openxmlformats.org/officeDocument/2006/relationships/chart" Target="../charts/chart191.xml"/><Relationship Id="rId23" Type="http://schemas.openxmlformats.org/officeDocument/2006/relationships/chart" Target="../charts/chart199.xml"/><Relationship Id="rId28" Type="http://schemas.openxmlformats.org/officeDocument/2006/relationships/chart" Target="../charts/chart204.xml"/><Relationship Id="rId10" Type="http://schemas.openxmlformats.org/officeDocument/2006/relationships/chart" Target="../charts/chart186.xml"/><Relationship Id="rId19" Type="http://schemas.openxmlformats.org/officeDocument/2006/relationships/chart" Target="../charts/chart195.xml"/><Relationship Id="rId31" Type="http://schemas.openxmlformats.org/officeDocument/2006/relationships/chart" Target="../charts/chart207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Relationship Id="rId14" Type="http://schemas.openxmlformats.org/officeDocument/2006/relationships/chart" Target="../charts/chart190.xml"/><Relationship Id="rId22" Type="http://schemas.openxmlformats.org/officeDocument/2006/relationships/chart" Target="../charts/chart198.xml"/><Relationship Id="rId27" Type="http://schemas.openxmlformats.org/officeDocument/2006/relationships/chart" Target="../charts/chart203.xml"/><Relationship Id="rId30" Type="http://schemas.openxmlformats.org/officeDocument/2006/relationships/chart" Target="../charts/chart206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1.xml"/><Relationship Id="rId3" Type="http://schemas.openxmlformats.org/officeDocument/2006/relationships/chart" Target="../charts/chart216.xml"/><Relationship Id="rId7" Type="http://schemas.openxmlformats.org/officeDocument/2006/relationships/chart" Target="../charts/chart220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Relationship Id="rId6" Type="http://schemas.openxmlformats.org/officeDocument/2006/relationships/chart" Target="../charts/chart219.xml"/><Relationship Id="rId5" Type="http://schemas.openxmlformats.org/officeDocument/2006/relationships/chart" Target="../charts/chart218.xml"/><Relationship Id="rId4" Type="http://schemas.openxmlformats.org/officeDocument/2006/relationships/chart" Target="../charts/chart217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9.xml"/><Relationship Id="rId13" Type="http://schemas.openxmlformats.org/officeDocument/2006/relationships/chart" Target="../charts/chart234.xml"/><Relationship Id="rId3" Type="http://schemas.openxmlformats.org/officeDocument/2006/relationships/chart" Target="../charts/chart224.xml"/><Relationship Id="rId7" Type="http://schemas.openxmlformats.org/officeDocument/2006/relationships/chart" Target="../charts/chart228.xml"/><Relationship Id="rId12" Type="http://schemas.openxmlformats.org/officeDocument/2006/relationships/chart" Target="../charts/chart233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3.xml"/><Relationship Id="rId16" Type="http://schemas.openxmlformats.org/officeDocument/2006/relationships/chart" Target="../charts/chart237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11" Type="http://schemas.openxmlformats.org/officeDocument/2006/relationships/chart" Target="../charts/chart232.xml"/><Relationship Id="rId5" Type="http://schemas.openxmlformats.org/officeDocument/2006/relationships/chart" Target="../charts/chart226.xml"/><Relationship Id="rId15" Type="http://schemas.openxmlformats.org/officeDocument/2006/relationships/chart" Target="../charts/chart236.xml"/><Relationship Id="rId10" Type="http://schemas.openxmlformats.org/officeDocument/2006/relationships/chart" Target="../charts/chart231.xml"/><Relationship Id="rId4" Type="http://schemas.openxmlformats.org/officeDocument/2006/relationships/chart" Target="../charts/chart225.xml"/><Relationship Id="rId9" Type="http://schemas.openxmlformats.org/officeDocument/2006/relationships/chart" Target="../charts/chart230.xml"/><Relationship Id="rId14" Type="http://schemas.openxmlformats.org/officeDocument/2006/relationships/chart" Target="../charts/chart23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5.xml"/><Relationship Id="rId3" Type="http://schemas.openxmlformats.org/officeDocument/2006/relationships/chart" Target="../charts/chart240.xml"/><Relationship Id="rId7" Type="http://schemas.openxmlformats.org/officeDocument/2006/relationships/chart" Target="../charts/chart244.xml"/><Relationship Id="rId2" Type="http://schemas.openxmlformats.org/officeDocument/2006/relationships/chart" Target="../charts/chart239.xml"/><Relationship Id="rId1" Type="http://schemas.openxmlformats.org/officeDocument/2006/relationships/chart" Target="../charts/chart238.xml"/><Relationship Id="rId6" Type="http://schemas.openxmlformats.org/officeDocument/2006/relationships/chart" Target="../charts/chart243.xml"/><Relationship Id="rId5" Type="http://schemas.openxmlformats.org/officeDocument/2006/relationships/chart" Target="../charts/chart242.xml"/><Relationship Id="rId10" Type="http://schemas.openxmlformats.org/officeDocument/2006/relationships/chart" Target="../charts/chart246.xml"/><Relationship Id="rId4" Type="http://schemas.openxmlformats.org/officeDocument/2006/relationships/chart" Target="../charts/chart241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42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18</xdr:row>
      <xdr:rowOff>152400</xdr:rowOff>
    </xdr:from>
    <xdr:to>
      <xdr:col>9</xdr:col>
      <xdr:colOff>76200</xdr:colOff>
      <xdr:row>40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55</xdr:row>
      <xdr:rowOff>161924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8837762" y="11911101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57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66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564311</xdr:colOff>
      <xdr:row>57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9138968" y="995434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1</xdr:colOff>
      <xdr:row>25</xdr:row>
      <xdr:rowOff>0</xdr:rowOff>
    </xdr:from>
    <xdr:to>
      <xdr:col>9</xdr:col>
      <xdr:colOff>141821</xdr:colOff>
      <xdr:row>64</xdr:row>
      <xdr:rowOff>159027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DECA1F3-14F5-4A43-B919-BDF1D5B9D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83" y="5300870"/>
          <a:ext cx="7430516" cy="70589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1288571</xdr:colOff>
      <xdr:row>49</xdr:row>
      <xdr:rowOff>83388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265348" y="849414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1196016</xdr:colOff>
      <xdr:row>50</xdr:row>
      <xdr:rowOff>98844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72793" y="893229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33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6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</xdr:rowOff>
    </xdr:from>
    <xdr:to>
      <xdr:col>7</xdr:col>
      <xdr:colOff>781050</xdr:colOff>
      <xdr:row>44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45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7</xdr:col>
      <xdr:colOff>620201</xdr:colOff>
      <xdr:row>51</xdr:row>
      <xdr:rowOff>7951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38017</xdr:colOff>
      <xdr:row>51</xdr:row>
      <xdr:rowOff>89039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443040" y="883547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38099</xdr:rowOff>
    </xdr:from>
    <xdr:to>
      <xdr:col>7</xdr:col>
      <xdr:colOff>180975</xdr:colOff>
      <xdr:row>39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47625</xdr:rowOff>
    </xdr:from>
    <xdr:to>
      <xdr:col>7</xdr:col>
      <xdr:colOff>123824</xdr:colOff>
      <xdr:row>61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61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1101173</xdr:colOff>
      <xdr:row>61</xdr:row>
      <xdr:rowOff>63610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536136" y="1163275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28574</xdr:colOff>
      <xdr:row>20</xdr:row>
      <xdr:rowOff>57151</xdr:rowOff>
    </xdr:from>
    <xdr:to>
      <xdr:col>5</xdr:col>
      <xdr:colOff>23854</xdr:colOff>
      <xdr:row>39</xdr:row>
      <xdr:rowOff>95417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F09F553-3D59-46A4-9993-68FE0936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411227</xdr:colOff>
      <xdr:row>83</xdr:row>
      <xdr:rowOff>108986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7297057" y="14763240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36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506896</xdr:colOff>
      <xdr:row>43</xdr:row>
      <xdr:rowOff>14246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5261776" y="962737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40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22</xdr:row>
      <xdr:rowOff>76199</xdr:rowOff>
    </xdr:from>
    <xdr:to>
      <xdr:col>10</xdr:col>
      <xdr:colOff>294198</xdr:colOff>
      <xdr:row>47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331151</xdr:colOff>
      <xdr:row>48</xdr:row>
      <xdr:rowOff>85588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730087" y="847421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135090</xdr:colOff>
      <xdr:row>15</xdr:row>
      <xdr:rowOff>139812</xdr:rowOff>
    </xdr:from>
    <xdr:to>
      <xdr:col>7</xdr:col>
      <xdr:colOff>887565</xdr:colOff>
      <xdr:row>34</xdr:row>
      <xdr:rowOff>139810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158942</xdr:colOff>
      <xdr:row>37</xdr:row>
      <xdr:rowOff>166812</xdr:rowOff>
    </xdr:from>
    <xdr:to>
      <xdr:col>7</xdr:col>
      <xdr:colOff>892368</xdr:colOff>
      <xdr:row>57</xdr:row>
      <xdr:rowOff>166812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714540</xdr:colOff>
      <xdr:row>59</xdr:row>
      <xdr:rowOff>60131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453517" y="1052404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61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219075</xdr:colOff>
      <xdr:row>59</xdr:row>
      <xdr:rowOff>76200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086350" y="109156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652353</xdr:colOff>
      <xdr:row>55</xdr:row>
      <xdr:rowOff>114084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5FAC3B24-A1B3-4BF1-9707-56FE44433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44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213985</xdr:colOff>
      <xdr:row>77</xdr:row>
      <xdr:rowOff>63610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6082048" y="13262775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298819</xdr:colOff>
      <xdr:row>57</xdr:row>
      <xdr:rowOff>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6166882" y="857929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95mmil\Desktop\2023.12.31\A_Inne\BO-%2012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/>
      <sheetData sheetId="1"/>
      <sheetData sheetId="2">
        <row r="56">
          <cell r="A56" t="str">
            <v>TA</v>
          </cell>
          <cell r="B56">
            <v>8430</v>
          </cell>
          <cell r="C56" t="str">
            <v>TA</v>
          </cell>
          <cell r="D56">
            <v>524</v>
          </cell>
        </row>
        <row r="57">
          <cell r="A57" t="str">
            <v>SK</v>
          </cell>
          <cell r="B57">
            <v>64336</v>
          </cell>
          <cell r="C57" t="str">
            <v>SK</v>
          </cell>
          <cell r="D57">
            <v>3070</v>
          </cell>
        </row>
        <row r="58">
          <cell r="A58" t="str">
            <v>UK</v>
          </cell>
          <cell r="B58">
            <v>1056</v>
          </cell>
          <cell r="C58" t="str">
            <v>UK</v>
          </cell>
          <cell r="D58">
            <v>89</v>
          </cell>
        </row>
      </sheetData>
      <sheetData sheetId="3">
        <row r="54">
          <cell r="C54" t="str">
            <v>Ewidencyjna liczba osadzonych</v>
          </cell>
        </row>
        <row r="55">
          <cell r="B55">
            <v>12</v>
          </cell>
          <cell r="C55">
            <v>71228</v>
          </cell>
        </row>
        <row r="56">
          <cell r="B56">
            <v>1</v>
          </cell>
          <cell r="C56">
            <v>73174</v>
          </cell>
        </row>
        <row r="57">
          <cell r="B57">
            <v>2</v>
          </cell>
          <cell r="C57">
            <v>75912</v>
          </cell>
        </row>
        <row r="58">
          <cell r="B58">
            <v>3</v>
          </cell>
          <cell r="C58">
            <v>78113</v>
          </cell>
        </row>
        <row r="59">
          <cell r="B59">
            <v>4</v>
          </cell>
          <cell r="C59">
            <v>78013</v>
          </cell>
        </row>
        <row r="60">
          <cell r="B60">
            <v>5</v>
          </cell>
          <cell r="C60">
            <v>78102</v>
          </cell>
        </row>
        <row r="61">
          <cell r="B61">
            <v>6</v>
          </cell>
          <cell r="C61">
            <v>77934</v>
          </cell>
        </row>
        <row r="62">
          <cell r="B62">
            <v>7</v>
          </cell>
          <cell r="C62">
            <v>77241</v>
          </cell>
        </row>
        <row r="63">
          <cell r="B63">
            <v>8</v>
          </cell>
          <cell r="C63">
            <v>76798</v>
          </cell>
        </row>
        <row r="64">
          <cell r="B64">
            <v>9</v>
          </cell>
          <cell r="C64">
            <v>76204</v>
          </cell>
        </row>
        <row r="65">
          <cell r="B65">
            <v>10</v>
          </cell>
          <cell r="C65">
            <v>75126</v>
          </cell>
        </row>
        <row r="66">
          <cell r="B66">
            <v>11</v>
          </cell>
          <cell r="C66">
            <v>74967</v>
          </cell>
        </row>
        <row r="67">
          <cell r="B67">
            <v>12</v>
          </cell>
          <cell r="C67">
            <v>74967</v>
          </cell>
        </row>
      </sheetData>
      <sheetData sheetId="4"/>
      <sheetData sheetId="5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12</v>
          </cell>
          <cell r="C49">
            <v>6669</v>
          </cell>
          <cell r="D49">
            <v>7299</v>
          </cell>
        </row>
        <row r="50">
          <cell r="B50">
            <v>1</v>
          </cell>
          <cell r="C50">
            <v>8958</v>
          </cell>
          <cell r="D50">
            <v>7002</v>
          </cell>
        </row>
        <row r="51">
          <cell r="B51">
            <v>2</v>
          </cell>
          <cell r="C51">
            <v>9624</v>
          </cell>
          <cell r="D51">
            <v>6879</v>
          </cell>
        </row>
        <row r="52">
          <cell r="B52">
            <v>3</v>
          </cell>
          <cell r="C52">
            <v>10581</v>
          </cell>
          <cell r="D52">
            <v>8378</v>
          </cell>
        </row>
        <row r="53">
          <cell r="B53">
            <v>4</v>
          </cell>
          <cell r="C53">
            <v>8090</v>
          </cell>
          <cell r="D53">
            <v>8179</v>
          </cell>
        </row>
        <row r="54">
          <cell r="B54">
            <v>5</v>
          </cell>
          <cell r="C54">
            <v>8255</v>
          </cell>
          <cell r="D54">
            <v>8158</v>
          </cell>
        </row>
        <row r="55">
          <cell r="B55">
            <v>6</v>
          </cell>
          <cell r="C55">
            <v>8106</v>
          </cell>
          <cell r="D55">
            <v>8252</v>
          </cell>
        </row>
        <row r="56">
          <cell r="B56">
            <v>7</v>
          </cell>
          <cell r="C56">
            <v>7348</v>
          </cell>
          <cell r="D56">
            <v>8043</v>
          </cell>
        </row>
        <row r="57">
          <cell r="B57">
            <v>8</v>
          </cell>
          <cell r="C57">
            <v>7124</v>
          </cell>
          <cell r="D57">
            <v>7555</v>
          </cell>
        </row>
        <row r="58">
          <cell r="B58">
            <v>9</v>
          </cell>
          <cell r="C58">
            <v>6966</v>
          </cell>
          <cell r="D58">
            <v>7546</v>
          </cell>
        </row>
        <row r="59">
          <cell r="B59">
            <v>10</v>
          </cell>
          <cell r="C59">
            <v>7488</v>
          </cell>
          <cell r="D59">
            <v>8546</v>
          </cell>
        </row>
        <row r="60">
          <cell r="B60">
            <v>11</v>
          </cell>
          <cell r="C60">
            <v>7601</v>
          </cell>
          <cell r="D60">
            <v>7751</v>
          </cell>
        </row>
        <row r="61">
          <cell r="B61">
            <v>12</v>
          </cell>
          <cell r="C61">
            <v>6684</v>
          </cell>
          <cell r="D61">
            <v>7819</v>
          </cell>
        </row>
      </sheetData>
      <sheetData sheetId="8">
        <row r="49">
          <cell r="A49">
            <v>12</v>
          </cell>
          <cell r="B49">
            <v>6721</v>
          </cell>
        </row>
        <row r="50">
          <cell r="A50">
            <v>1</v>
          </cell>
          <cell r="B50">
            <v>8542</v>
          </cell>
        </row>
        <row r="51">
          <cell r="A51">
            <v>2</v>
          </cell>
          <cell r="B51">
            <v>8943</v>
          </cell>
        </row>
        <row r="52">
          <cell r="A52">
            <v>3</v>
          </cell>
          <cell r="B52">
            <v>9846</v>
          </cell>
        </row>
        <row r="53">
          <cell r="A53">
            <v>4</v>
          </cell>
          <cell r="B53">
            <v>7308</v>
          </cell>
        </row>
        <row r="54">
          <cell r="A54">
            <v>5</v>
          </cell>
          <cell r="B54">
            <v>7732</v>
          </cell>
        </row>
        <row r="55">
          <cell r="A55">
            <v>6</v>
          </cell>
          <cell r="B55">
            <v>6957</v>
          </cell>
        </row>
        <row r="56">
          <cell r="A56">
            <v>7</v>
          </cell>
          <cell r="B56">
            <v>6699</v>
          </cell>
        </row>
        <row r="57">
          <cell r="A57">
            <v>8</v>
          </cell>
          <cell r="B57">
            <v>6813</v>
          </cell>
        </row>
        <row r="58">
          <cell r="A58">
            <v>9</v>
          </cell>
          <cell r="B58">
            <v>6711</v>
          </cell>
        </row>
        <row r="59">
          <cell r="A59">
            <v>10</v>
          </cell>
          <cell r="B59">
            <v>6475</v>
          </cell>
        </row>
        <row r="60">
          <cell r="A60">
            <v>11</v>
          </cell>
          <cell r="B60">
            <v>6766</v>
          </cell>
        </row>
        <row r="61">
          <cell r="A61">
            <v>12</v>
          </cell>
          <cell r="B61">
            <v>5506</v>
          </cell>
        </row>
      </sheetData>
      <sheetData sheetId="9">
        <row r="7">
          <cell r="L7" t="str">
            <v>mężczyźni młodociani</v>
          </cell>
          <cell r="M7">
            <v>976</v>
          </cell>
        </row>
        <row r="8">
          <cell r="L8" t="str">
            <v>mężczyźni dorośli</v>
          </cell>
          <cell r="M8">
            <v>69163</v>
          </cell>
        </row>
        <row r="9">
          <cell r="L9" t="str">
            <v>kobiety młodociane</v>
          </cell>
          <cell r="M9">
            <v>55</v>
          </cell>
        </row>
        <row r="10">
          <cell r="L10" t="str">
            <v>kobiety dorosłe</v>
          </cell>
          <cell r="M10">
            <v>3628</v>
          </cell>
        </row>
      </sheetData>
      <sheetData sheetId="10">
        <row r="36">
          <cell r="I36" t="str">
            <v>zwykły</v>
          </cell>
          <cell r="J36">
            <v>30421</v>
          </cell>
        </row>
        <row r="37">
          <cell r="I37" t="str">
            <v>programowany</v>
          </cell>
          <cell r="J37">
            <v>28707</v>
          </cell>
        </row>
        <row r="38">
          <cell r="I38" t="str">
            <v>terapeutyczny</v>
          </cell>
          <cell r="J38">
            <v>4991</v>
          </cell>
        </row>
        <row r="39">
          <cell r="I39" t="str">
            <v>inni</v>
          </cell>
          <cell r="J39">
            <v>1273</v>
          </cell>
        </row>
      </sheetData>
      <sheetData sheetId="11"/>
      <sheetData sheetId="12">
        <row r="27">
          <cell r="J27" t="str">
            <v>M</v>
          </cell>
          <cell r="K27">
            <v>595</v>
          </cell>
        </row>
        <row r="28">
          <cell r="J28" t="str">
            <v>P</v>
          </cell>
          <cell r="K28">
            <v>24248</v>
          </cell>
        </row>
        <row r="29">
          <cell r="J29" t="str">
            <v>R</v>
          </cell>
          <cell r="K29">
            <v>39276</v>
          </cell>
        </row>
        <row r="30">
          <cell r="J30" t="str">
            <v>Inni*</v>
          </cell>
          <cell r="K30">
            <v>1273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12</v>
          </cell>
          <cell r="M5">
            <v>3387</v>
          </cell>
          <cell r="N5">
            <v>471</v>
          </cell>
        </row>
        <row r="6">
          <cell r="L6">
            <v>1</v>
          </cell>
          <cell r="M6">
            <v>3387</v>
          </cell>
          <cell r="N6">
            <v>391</v>
          </cell>
        </row>
        <row r="7">
          <cell r="L7">
            <v>2</v>
          </cell>
          <cell r="M7">
            <v>2999</v>
          </cell>
          <cell r="N7">
            <v>362</v>
          </cell>
        </row>
        <row r="8">
          <cell r="L8">
            <v>3</v>
          </cell>
          <cell r="M8">
            <v>3613</v>
          </cell>
          <cell r="N8">
            <v>454</v>
          </cell>
        </row>
        <row r="9">
          <cell r="L9">
            <v>4</v>
          </cell>
          <cell r="M9">
            <v>3604</v>
          </cell>
          <cell r="N9">
            <v>384</v>
          </cell>
        </row>
        <row r="10">
          <cell r="L10">
            <v>5</v>
          </cell>
          <cell r="M10">
            <v>3771</v>
          </cell>
          <cell r="N10">
            <v>432</v>
          </cell>
        </row>
        <row r="11">
          <cell r="L11">
            <v>6</v>
          </cell>
          <cell r="M11">
            <v>3662</v>
          </cell>
          <cell r="N11">
            <v>417</v>
          </cell>
        </row>
        <row r="12">
          <cell r="L12">
            <v>7</v>
          </cell>
          <cell r="M12">
            <v>3789</v>
          </cell>
          <cell r="N12">
            <v>382</v>
          </cell>
        </row>
        <row r="13">
          <cell r="L13">
            <v>8</v>
          </cell>
          <cell r="M13">
            <v>3688</v>
          </cell>
          <cell r="N13">
            <v>325</v>
          </cell>
        </row>
        <row r="14">
          <cell r="L14">
            <v>9</v>
          </cell>
          <cell r="M14">
            <v>3503</v>
          </cell>
          <cell r="N14">
            <v>348</v>
          </cell>
        </row>
        <row r="15">
          <cell r="L15">
            <v>10</v>
          </cell>
          <cell r="M15">
            <v>3701</v>
          </cell>
          <cell r="N15">
            <v>414</v>
          </cell>
        </row>
        <row r="16">
          <cell r="L16">
            <v>11</v>
          </cell>
          <cell r="M16">
            <v>3359</v>
          </cell>
          <cell r="N16">
            <v>450</v>
          </cell>
        </row>
        <row r="17">
          <cell r="L17">
            <v>12</v>
          </cell>
          <cell r="M17">
            <v>3505</v>
          </cell>
          <cell r="N17">
            <v>425</v>
          </cell>
        </row>
      </sheetData>
      <sheetData sheetId="14">
        <row r="7">
          <cell r="A7" t="str">
            <v>Bydgoszcz</v>
          </cell>
          <cell r="C7">
            <v>63</v>
          </cell>
        </row>
        <row r="8">
          <cell r="A8" t="str">
            <v>Katowice</v>
          </cell>
          <cell r="C8">
            <v>55</v>
          </cell>
        </row>
        <row r="9">
          <cell r="A9" t="str">
            <v>Koszalin</v>
          </cell>
          <cell r="C9">
            <v>50</v>
          </cell>
        </row>
        <row r="10">
          <cell r="A10" t="str">
            <v>Kraków</v>
          </cell>
          <cell r="C10">
            <v>63</v>
          </cell>
        </row>
        <row r="11">
          <cell r="A11" t="str">
            <v>Lublin</v>
          </cell>
          <cell r="C11">
            <v>34</v>
          </cell>
        </row>
        <row r="12">
          <cell r="A12" t="str">
            <v>Łódź</v>
          </cell>
          <cell r="C12">
            <v>51</v>
          </cell>
        </row>
        <row r="13">
          <cell r="A13" t="str">
            <v>Olsztyn</v>
          </cell>
          <cell r="C13">
            <v>100</v>
          </cell>
        </row>
        <row r="14">
          <cell r="A14" t="str">
            <v>Opole</v>
          </cell>
          <cell r="C14">
            <v>114</v>
          </cell>
        </row>
        <row r="15">
          <cell r="A15" t="str">
            <v>Poznań</v>
          </cell>
          <cell r="C15">
            <v>49</v>
          </cell>
        </row>
        <row r="16">
          <cell r="A16" t="str">
            <v>Rzeszów</v>
          </cell>
          <cell r="C16">
            <v>34</v>
          </cell>
        </row>
        <row r="17">
          <cell r="A17" t="str">
            <v>Warszawa</v>
          </cell>
          <cell r="C17">
            <v>92</v>
          </cell>
        </row>
        <row r="70">
          <cell r="A70" t="str">
            <v>grudzień</v>
          </cell>
          <cell r="B70">
            <v>548</v>
          </cell>
        </row>
        <row r="71">
          <cell r="A71" t="str">
            <v>styczeń</v>
          </cell>
          <cell r="B71">
            <v>480</v>
          </cell>
        </row>
        <row r="72">
          <cell r="A72" t="str">
            <v>luty</v>
          </cell>
          <cell r="B72">
            <v>513</v>
          </cell>
        </row>
        <row r="73">
          <cell r="A73" t="str">
            <v>marzec</v>
          </cell>
          <cell r="B73">
            <v>825</v>
          </cell>
        </row>
        <row r="74">
          <cell r="A74" t="str">
            <v>kwiecień</v>
          </cell>
          <cell r="B74">
            <v>1057</v>
          </cell>
        </row>
        <row r="75">
          <cell r="A75" t="str">
            <v>maj</v>
          </cell>
          <cell r="B75">
            <v>1023</v>
          </cell>
        </row>
        <row r="76">
          <cell r="A76" t="str">
            <v>czerwiec</v>
          </cell>
          <cell r="B76">
            <v>1006</v>
          </cell>
        </row>
        <row r="77">
          <cell r="A77" t="str">
            <v>lipiec</v>
          </cell>
          <cell r="B77">
            <v>752</v>
          </cell>
        </row>
        <row r="78">
          <cell r="A78" t="str">
            <v>sierpień</v>
          </cell>
          <cell r="B78">
            <v>781</v>
          </cell>
        </row>
        <row r="79">
          <cell r="A79" t="str">
            <v>wrzesień</v>
          </cell>
          <cell r="B79">
            <v>774</v>
          </cell>
        </row>
        <row r="80">
          <cell r="A80" t="str">
            <v>październik</v>
          </cell>
          <cell r="B80">
            <v>787</v>
          </cell>
        </row>
        <row r="81">
          <cell r="A81" t="str">
            <v>listopad</v>
          </cell>
          <cell r="B81">
            <v>788</v>
          </cell>
        </row>
        <row r="82">
          <cell r="A82" t="str">
            <v>grudzień</v>
          </cell>
          <cell r="B82">
            <v>705</v>
          </cell>
        </row>
      </sheetData>
      <sheetData sheetId="15">
        <row r="7">
          <cell r="A7" t="str">
            <v>Białystok</v>
          </cell>
          <cell r="C7">
            <v>528</v>
          </cell>
          <cell r="E7">
            <v>112</v>
          </cell>
        </row>
        <row r="8">
          <cell r="A8" t="str">
            <v>Gdańsk</v>
          </cell>
          <cell r="C8">
            <v>658</v>
          </cell>
          <cell r="E8">
            <v>150</v>
          </cell>
        </row>
        <row r="9">
          <cell r="A9" t="str">
            <v>Katowice</v>
          </cell>
          <cell r="C9">
            <v>791</v>
          </cell>
          <cell r="E9">
            <v>148</v>
          </cell>
        </row>
        <row r="10">
          <cell r="A10" t="str">
            <v>Kraków</v>
          </cell>
          <cell r="C10">
            <v>433</v>
          </cell>
          <cell r="E10">
            <v>84</v>
          </cell>
        </row>
        <row r="11">
          <cell r="A11" t="str">
            <v>Lublin</v>
          </cell>
          <cell r="C11">
            <v>670</v>
          </cell>
          <cell r="E11">
            <v>117</v>
          </cell>
        </row>
        <row r="12">
          <cell r="A12" t="str">
            <v>Łódź</v>
          </cell>
          <cell r="C12">
            <v>640</v>
          </cell>
          <cell r="E12">
            <v>126</v>
          </cell>
        </row>
        <row r="13">
          <cell r="A13" t="str">
            <v>Poznań</v>
          </cell>
          <cell r="C13">
            <v>609</v>
          </cell>
          <cell r="E13">
            <v>131</v>
          </cell>
        </row>
        <row r="14">
          <cell r="A14" t="str">
            <v>Rzeszów</v>
          </cell>
          <cell r="C14">
            <v>188</v>
          </cell>
          <cell r="E14">
            <v>19</v>
          </cell>
        </row>
        <row r="15">
          <cell r="A15" t="str">
            <v>Szczecin</v>
          </cell>
          <cell r="C15">
            <v>341</v>
          </cell>
          <cell r="E15">
            <v>67</v>
          </cell>
        </row>
        <row r="16">
          <cell r="A16" t="str">
            <v>Warszawa</v>
          </cell>
          <cell r="C16">
            <v>471</v>
          </cell>
          <cell r="E16">
            <v>93</v>
          </cell>
        </row>
        <row r="17">
          <cell r="A17" t="str">
            <v>Wrocław</v>
          </cell>
          <cell r="C17">
            <v>1136</v>
          </cell>
          <cell r="E17">
            <v>250</v>
          </cell>
        </row>
      </sheetData>
      <sheetData sheetId="16"/>
      <sheetData sheetId="17">
        <row r="58">
          <cell r="B58">
            <v>12</v>
          </cell>
          <cell r="C58">
            <v>1824</v>
          </cell>
        </row>
        <row r="59">
          <cell r="B59">
            <v>1</v>
          </cell>
          <cell r="C59">
            <v>1865</v>
          </cell>
        </row>
        <row r="60">
          <cell r="B60">
            <v>2</v>
          </cell>
          <cell r="C60">
            <v>1918</v>
          </cell>
        </row>
        <row r="61">
          <cell r="B61">
            <v>3</v>
          </cell>
          <cell r="C61">
            <v>2005</v>
          </cell>
        </row>
        <row r="62">
          <cell r="B62">
            <v>4</v>
          </cell>
          <cell r="C62">
            <v>2056</v>
          </cell>
        </row>
        <row r="63">
          <cell r="B63">
            <v>5</v>
          </cell>
          <cell r="C63">
            <v>2119</v>
          </cell>
        </row>
        <row r="64">
          <cell r="B64">
            <v>6</v>
          </cell>
          <cell r="C64">
            <v>2166</v>
          </cell>
        </row>
        <row r="65">
          <cell r="B65">
            <v>7</v>
          </cell>
          <cell r="C65">
            <v>2197</v>
          </cell>
        </row>
        <row r="66">
          <cell r="B66">
            <v>8</v>
          </cell>
          <cell r="C66">
            <v>2294</v>
          </cell>
        </row>
        <row r="67">
          <cell r="B67">
            <v>9</v>
          </cell>
          <cell r="C67">
            <v>2312</v>
          </cell>
        </row>
        <row r="68">
          <cell r="B68">
            <v>10</v>
          </cell>
          <cell r="C68">
            <v>2361</v>
          </cell>
        </row>
        <row r="69">
          <cell r="B69">
            <v>11</v>
          </cell>
          <cell r="C69">
            <v>2359</v>
          </cell>
        </row>
        <row r="70">
          <cell r="B70">
            <v>12</v>
          </cell>
          <cell r="C70">
            <v>2359</v>
          </cell>
        </row>
      </sheetData>
      <sheetData sheetId="18"/>
      <sheetData sheetId="19"/>
      <sheetData sheetId="20"/>
      <sheetData sheetId="21">
        <row r="51">
          <cell r="B51">
            <v>12</v>
          </cell>
          <cell r="C51">
            <v>18427</v>
          </cell>
        </row>
        <row r="52">
          <cell r="B52">
            <v>1</v>
          </cell>
          <cell r="C52">
            <v>18559</v>
          </cell>
        </row>
        <row r="53">
          <cell r="B53">
            <v>2</v>
          </cell>
          <cell r="C53">
            <v>18838</v>
          </cell>
        </row>
        <row r="54">
          <cell r="B54">
            <v>3</v>
          </cell>
          <cell r="C54">
            <v>20146</v>
          </cell>
        </row>
        <row r="55">
          <cell r="B55">
            <v>4</v>
          </cell>
          <cell r="C55">
            <v>20677</v>
          </cell>
        </row>
        <row r="56">
          <cell r="B56">
            <v>5</v>
          </cell>
          <cell r="C56">
            <v>21061</v>
          </cell>
        </row>
        <row r="57">
          <cell r="B57">
            <v>6</v>
          </cell>
          <cell r="C57">
            <v>21711</v>
          </cell>
        </row>
        <row r="58">
          <cell r="B58">
            <v>7</v>
          </cell>
          <cell r="C58">
            <v>21576</v>
          </cell>
        </row>
        <row r="59">
          <cell r="B59">
            <v>8</v>
          </cell>
          <cell r="C59">
            <v>21528</v>
          </cell>
        </row>
        <row r="60">
          <cell r="B60">
            <v>9</v>
          </cell>
          <cell r="C60">
            <v>21556</v>
          </cell>
        </row>
        <row r="61">
          <cell r="B61">
            <v>10</v>
          </cell>
          <cell r="C61">
            <v>21497</v>
          </cell>
        </row>
        <row r="62">
          <cell r="B62">
            <v>11</v>
          </cell>
          <cell r="C62">
            <v>21782</v>
          </cell>
        </row>
        <row r="63">
          <cell r="B63">
            <v>12</v>
          </cell>
          <cell r="C63">
            <v>21479</v>
          </cell>
        </row>
      </sheetData>
      <sheetData sheetId="22">
        <row r="56">
          <cell r="C56" t="str">
            <v>powszechność zatrudnienia</v>
          </cell>
          <cell r="F56" t="str">
            <v>powszechność zatrudnienia w populacji kwalifikujących się do pracy</v>
          </cell>
        </row>
        <row r="57">
          <cell r="B57">
            <v>12</v>
          </cell>
          <cell r="C57">
            <v>63.4</v>
          </cell>
          <cell r="H57">
            <v>12</v>
          </cell>
          <cell r="I57">
            <v>2.5</v>
          </cell>
        </row>
        <row r="58">
          <cell r="B58">
            <v>1</v>
          </cell>
          <cell r="C58">
            <v>61.6</v>
          </cell>
          <cell r="F58">
            <v>95.9</v>
          </cell>
          <cell r="H58">
            <v>1</v>
          </cell>
          <cell r="I58">
            <v>2.7</v>
          </cell>
        </row>
        <row r="59">
          <cell r="B59">
            <v>2</v>
          </cell>
          <cell r="C59">
            <v>60.4</v>
          </cell>
          <cell r="F59">
            <v>95.8</v>
          </cell>
          <cell r="H59">
            <v>2</v>
          </cell>
          <cell r="I59">
            <v>2.7</v>
          </cell>
        </row>
        <row r="60">
          <cell r="B60">
            <v>3</v>
          </cell>
          <cell r="C60">
            <v>60.2</v>
          </cell>
          <cell r="F60">
            <v>95.5</v>
          </cell>
          <cell r="H60">
            <v>3</v>
          </cell>
          <cell r="I60">
            <v>2.8</v>
          </cell>
        </row>
        <row r="61">
          <cell r="B61">
            <v>4</v>
          </cell>
          <cell r="C61">
            <v>60.9</v>
          </cell>
          <cell r="F61">
            <v>96</v>
          </cell>
          <cell r="H61">
            <v>4</v>
          </cell>
          <cell r="I61">
            <v>2.5</v>
          </cell>
        </row>
        <row r="62">
          <cell r="B62">
            <v>5</v>
          </cell>
          <cell r="C62">
            <v>60.9</v>
          </cell>
          <cell r="F62">
            <v>96.2</v>
          </cell>
          <cell r="H62">
            <v>5</v>
          </cell>
          <cell r="I62">
            <v>2.4</v>
          </cell>
        </row>
        <row r="63">
          <cell r="B63">
            <v>6</v>
          </cell>
          <cell r="C63">
            <v>61.4</v>
          </cell>
          <cell r="F63">
            <v>96.4</v>
          </cell>
          <cell r="H63">
            <v>6</v>
          </cell>
          <cell r="I63">
            <v>2.2999999999999998</v>
          </cell>
        </row>
        <row r="64">
          <cell r="B64">
            <v>7</v>
          </cell>
          <cell r="C64">
            <v>62.1</v>
          </cell>
          <cell r="F64">
            <v>96.2</v>
          </cell>
          <cell r="H64">
            <v>7</v>
          </cell>
          <cell r="I64">
            <v>2.5</v>
          </cell>
        </row>
        <row r="65">
          <cell r="B65">
            <v>8</v>
          </cell>
          <cell r="C65">
            <v>62.3</v>
          </cell>
          <cell r="F65">
            <v>96.1</v>
          </cell>
          <cell r="H65">
            <v>8</v>
          </cell>
          <cell r="I65">
            <v>2.6</v>
          </cell>
        </row>
        <row r="66">
          <cell r="B66">
            <v>9</v>
          </cell>
          <cell r="C66">
            <v>62.4</v>
          </cell>
          <cell r="F66">
            <v>96.4</v>
          </cell>
          <cell r="H66">
            <v>9</v>
          </cell>
          <cell r="I66">
            <v>2.4</v>
          </cell>
        </row>
        <row r="67">
          <cell r="B67">
            <v>10</v>
          </cell>
          <cell r="C67">
            <v>62.5</v>
          </cell>
          <cell r="F67">
            <v>96.6</v>
          </cell>
          <cell r="H67">
            <v>10</v>
          </cell>
          <cell r="I67">
            <v>2.2000000000000002</v>
          </cell>
        </row>
        <row r="68">
          <cell r="B68">
            <v>11</v>
          </cell>
          <cell r="C68">
            <v>62.4</v>
          </cell>
          <cell r="F68">
            <v>96.4</v>
          </cell>
          <cell r="H68">
            <v>11</v>
          </cell>
          <cell r="I68">
            <v>2.2999999999999998</v>
          </cell>
        </row>
        <row r="69">
          <cell r="B69">
            <v>12</v>
          </cell>
          <cell r="C69">
            <v>62.2</v>
          </cell>
          <cell r="F69">
            <v>96.4</v>
          </cell>
          <cell r="H69">
            <v>12</v>
          </cell>
          <cell r="I69">
            <v>2.2999999999999998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/>
      <sheetData sheetId="1">
        <row r="60">
          <cell r="L60" t="str">
            <v>z terenu</v>
          </cell>
          <cell r="M60" t="str">
            <v>z zatrudnienia</v>
          </cell>
        </row>
        <row r="72">
          <cell r="K72" t="str">
            <v>grudzień</v>
          </cell>
          <cell r="L72">
            <v>0</v>
          </cell>
          <cell r="M72">
            <v>8</v>
          </cell>
        </row>
        <row r="73">
          <cell r="K73" t="str">
            <v>styczeń</v>
          </cell>
          <cell r="L73">
            <v>0</v>
          </cell>
          <cell r="M73">
            <v>5</v>
          </cell>
        </row>
        <row r="74">
          <cell r="K74" t="str">
            <v>luty</v>
          </cell>
          <cell r="L74">
            <v>0</v>
          </cell>
          <cell r="M74">
            <v>16</v>
          </cell>
        </row>
        <row r="75">
          <cell r="K75" t="str">
            <v>marzec</v>
          </cell>
          <cell r="L75">
            <v>0</v>
          </cell>
          <cell r="M75">
            <v>15</v>
          </cell>
        </row>
        <row r="76">
          <cell r="K76" t="str">
            <v>kwiecień</v>
          </cell>
          <cell r="L76">
            <v>0</v>
          </cell>
          <cell r="M76">
            <v>15</v>
          </cell>
        </row>
        <row r="77">
          <cell r="K77" t="str">
            <v>maj</v>
          </cell>
          <cell r="L77">
            <v>0</v>
          </cell>
          <cell r="M77">
            <v>19</v>
          </cell>
        </row>
        <row r="78">
          <cell r="K78" t="str">
            <v>czerwiec</v>
          </cell>
          <cell r="L78">
            <v>1</v>
          </cell>
          <cell r="M78">
            <v>7</v>
          </cell>
        </row>
        <row r="79">
          <cell r="K79" t="str">
            <v>lipiec</v>
          </cell>
          <cell r="L79">
            <v>0</v>
          </cell>
          <cell r="M79">
            <v>11</v>
          </cell>
        </row>
        <row r="80">
          <cell r="K80" t="str">
            <v>sierpień</v>
          </cell>
          <cell r="L80">
            <v>0</v>
          </cell>
          <cell r="M80">
            <v>21</v>
          </cell>
        </row>
        <row r="81">
          <cell r="K81" t="str">
            <v>wrzesień</v>
          </cell>
          <cell r="L81">
            <v>0</v>
          </cell>
          <cell r="M81">
            <v>18</v>
          </cell>
        </row>
        <row r="82">
          <cell r="K82" t="str">
            <v>październik</v>
          </cell>
          <cell r="L82">
            <v>0</v>
          </cell>
          <cell r="M82">
            <v>17</v>
          </cell>
        </row>
        <row r="83">
          <cell r="K83" t="str">
            <v>listopad</v>
          </cell>
          <cell r="L83">
            <v>0</v>
          </cell>
          <cell r="M83">
            <v>16</v>
          </cell>
        </row>
        <row r="84">
          <cell r="K84" t="str">
            <v>grudzień</v>
          </cell>
          <cell r="L84">
            <v>0</v>
          </cell>
          <cell r="M84">
            <v>11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tabSelected="1" workbookViewId="0">
      <selection activeCell="A22" sqref="A22:I22"/>
    </sheetView>
  </sheetViews>
  <sheetFormatPr defaultColWidth="9.109375" defaultRowHeight="13.15" x14ac:dyDescent="0.25"/>
  <cols>
    <col min="1" max="16384" width="9.109375" style="54"/>
  </cols>
  <sheetData>
    <row r="3" spans="1:9" ht="28.2" x14ac:dyDescent="0.5">
      <c r="A3" s="911" t="s">
        <v>604</v>
      </c>
      <c r="B3" s="911"/>
      <c r="C3" s="911"/>
      <c r="D3" s="911"/>
      <c r="E3" s="911"/>
      <c r="F3" s="911"/>
      <c r="G3" s="911"/>
      <c r="H3" s="911"/>
      <c r="I3" s="911"/>
    </row>
    <row r="5" spans="1:9" ht="21.3" x14ac:dyDescent="0.4">
      <c r="A5" s="912" t="s">
        <v>605</v>
      </c>
      <c r="B5" s="912"/>
      <c r="C5" s="912"/>
      <c r="D5" s="912"/>
      <c r="E5" s="912"/>
      <c r="F5" s="912"/>
      <c r="G5" s="912"/>
      <c r="H5" s="912"/>
      <c r="I5" s="912"/>
    </row>
    <row r="8" spans="1:9" ht="15.85" customHeight="1" x14ac:dyDescent="0.25"/>
    <row r="9" spans="1:9" ht="13.65" customHeight="1" x14ac:dyDescent="0.25">
      <c r="A9" s="55"/>
      <c r="B9" s="55"/>
    </row>
    <row r="10" spans="1:9" x14ac:dyDescent="0.25">
      <c r="A10" s="56" t="s">
        <v>1012</v>
      </c>
      <c r="B10" s="57"/>
      <c r="C10" s="58"/>
      <c r="D10" s="58"/>
      <c r="E10" s="58"/>
      <c r="F10" s="58"/>
      <c r="G10" s="58"/>
      <c r="H10" s="59"/>
    </row>
    <row r="22" spans="1:9" ht="23.8" x14ac:dyDescent="0.45">
      <c r="A22" s="913" t="s">
        <v>596</v>
      </c>
      <c r="B22" s="913"/>
      <c r="C22" s="913"/>
      <c r="D22" s="913"/>
      <c r="E22" s="913"/>
      <c r="F22" s="913"/>
      <c r="G22" s="913"/>
      <c r="H22" s="913"/>
      <c r="I22" s="913"/>
    </row>
    <row r="23" spans="1:9" x14ac:dyDescent="0.25">
      <c r="A23" s="58"/>
      <c r="B23" s="58"/>
      <c r="C23" s="58"/>
      <c r="D23" s="58"/>
      <c r="E23" s="58"/>
      <c r="F23" s="58"/>
      <c r="G23" s="58"/>
      <c r="H23" s="58"/>
    </row>
    <row r="24" spans="1:9" ht="23.8" x14ac:dyDescent="0.45">
      <c r="A24" s="913" t="s">
        <v>597</v>
      </c>
      <c r="B24" s="913"/>
      <c r="C24" s="913"/>
      <c r="D24" s="913"/>
      <c r="E24" s="913"/>
      <c r="F24" s="913"/>
      <c r="G24" s="913"/>
      <c r="H24" s="913"/>
      <c r="I24" s="913"/>
    </row>
    <row r="25" spans="1:9" x14ac:dyDescent="0.25">
      <c r="A25" s="58"/>
      <c r="B25" s="58"/>
      <c r="C25" s="58"/>
      <c r="D25" s="58"/>
      <c r="E25" s="58"/>
      <c r="F25" s="58"/>
      <c r="G25" s="58"/>
      <c r="H25" s="58"/>
    </row>
    <row r="26" spans="1:9" ht="18.2" x14ac:dyDescent="0.35">
      <c r="A26" s="915"/>
      <c r="B26" s="915"/>
      <c r="C26" s="915"/>
      <c r="D26" s="915"/>
      <c r="E26" s="915"/>
      <c r="F26" s="915"/>
      <c r="G26" s="915"/>
      <c r="H26" s="915"/>
    </row>
    <row r="27" spans="1:9" ht="21.3" x14ac:dyDescent="0.4">
      <c r="A27" s="58"/>
      <c r="B27" s="60"/>
      <c r="C27" s="61"/>
      <c r="D27" s="58"/>
      <c r="E27" s="58"/>
      <c r="F27" s="58"/>
      <c r="G27" s="58"/>
      <c r="H27" s="58"/>
    </row>
    <row r="35" spans="1:9" ht="21.3" x14ac:dyDescent="0.4">
      <c r="A35" s="914" t="s">
        <v>1046</v>
      </c>
      <c r="B35" s="914"/>
      <c r="C35" s="914"/>
      <c r="D35" s="914"/>
      <c r="E35" s="914"/>
      <c r="F35" s="914"/>
      <c r="G35" s="914"/>
      <c r="H35" s="914"/>
      <c r="I35" s="914"/>
    </row>
    <row r="47" spans="1:9" x14ac:dyDescent="0.25">
      <c r="A47" s="910" t="s">
        <v>600</v>
      </c>
      <c r="B47" s="910"/>
      <c r="C47" s="910"/>
      <c r="D47" s="910"/>
      <c r="E47" s="910"/>
      <c r="F47" s="910"/>
      <c r="G47" s="910"/>
      <c r="H47" s="910"/>
      <c r="I47" s="910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9"/>
  <sheetViews>
    <sheetView workbookViewId="0">
      <selection activeCell="M79" sqref="M79"/>
    </sheetView>
  </sheetViews>
  <sheetFormatPr defaultColWidth="9.109375" defaultRowHeight="12.55" x14ac:dyDescent="0.2"/>
  <cols>
    <col min="1" max="1" width="5.77734375" style="2" customWidth="1"/>
    <col min="2" max="2" width="6.21875" style="821" customWidth="1"/>
    <col min="3" max="5" width="9.109375" style="2"/>
    <col min="6" max="6" width="12.21875" style="2" customWidth="1"/>
    <col min="7" max="7" width="20.21875" style="2" customWidth="1"/>
    <col min="8" max="8" width="10.6640625" style="2" customWidth="1"/>
    <col min="9" max="16384" width="9.109375" style="2"/>
  </cols>
  <sheetData>
    <row r="1" spans="1:9" ht="8.15" customHeight="1" x14ac:dyDescent="0.2"/>
    <row r="2" spans="1:9" ht="15.05" x14ac:dyDescent="0.25">
      <c r="A2" s="37" t="s">
        <v>540</v>
      </c>
      <c r="H2" s="38" t="s">
        <v>541</v>
      </c>
    </row>
    <row r="5" spans="1:9" ht="12.85" customHeight="1" x14ac:dyDescent="0.2">
      <c r="A5" s="48" t="s">
        <v>542</v>
      </c>
      <c r="B5" s="48">
        <v>1</v>
      </c>
      <c r="C5" s="916" t="s">
        <v>543</v>
      </c>
      <c r="D5" s="916"/>
      <c r="E5" s="916"/>
      <c r="F5" s="916"/>
      <c r="G5" s="916"/>
      <c r="H5" s="49"/>
      <c r="I5" s="49">
        <v>1</v>
      </c>
    </row>
    <row r="6" spans="1:9" ht="8.15" customHeight="1" x14ac:dyDescent="0.2"/>
    <row r="7" spans="1:9" ht="12.85" customHeight="1" x14ac:dyDescent="0.2">
      <c r="A7" s="48" t="s">
        <v>544</v>
      </c>
      <c r="B7" s="48">
        <v>2</v>
      </c>
      <c r="C7" s="49" t="s">
        <v>545</v>
      </c>
      <c r="D7" s="49"/>
      <c r="E7" s="49"/>
      <c r="F7" s="49"/>
      <c r="G7" s="49"/>
      <c r="H7" s="49"/>
      <c r="I7" s="49">
        <v>2</v>
      </c>
    </row>
    <row r="8" spans="1:9" ht="8.15" customHeight="1" x14ac:dyDescent="0.2"/>
    <row r="9" spans="1:9" ht="12.85" customHeight="1" x14ac:dyDescent="0.2">
      <c r="A9" s="48" t="s">
        <v>546</v>
      </c>
      <c r="B9" s="48">
        <v>3</v>
      </c>
      <c r="C9" s="49" t="s">
        <v>547</v>
      </c>
      <c r="D9" s="49"/>
      <c r="E9" s="49"/>
      <c r="F9" s="49"/>
      <c r="G9" s="49"/>
      <c r="H9" s="49"/>
      <c r="I9" s="50"/>
    </row>
    <row r="10" spans="1:9" ht="12.85" customHeight="1" x14ac:dyDescent="0.2">
      <c r="A10" s="48"/>
      <c r="B10" s="48"/>
      <c r="C10" s="49" t="s">
        <v>548</v>
      </c>
      <c r="D10" s="49"/>
      <c r="E10" s="49"/>
      <c r="F10" s="49"/>
      <c r="G10" s="49"/>
      <c r="H10" s="49"/>
      <c r="I10" s="50" t="s">
        <v>549</v>
      </c>
    </row>
    <row r="11" spans="1:9" ht="8.15" customHeight="1" x14ac:dyDescent="0.2"/>
    <row r="12" spans="1:9" ht="12.85" customHeight="1" x14ac:dyDescent="0.2">
      <c r="A12" s="48" t="s">
        <v>550</v>
      </c>
      <c r="B12" s="48">
        <v>4</v>
      </c>
      <c r="C12" s="49" t="s">
        <v>551</v>
      </c>
      <c r="D12" s="49"/>
      <c r="E12" s="49"/>
      <c r="F12" s="49"/>
      <c r="G12" s="49"/>
      <c r="H12" s="49"/>
      <c r="I12" s="50" t="s">
        <v>552</v>
      </c>
    </row>
    <row r="13" spans="1:9" ht="7.55" customHeight="1" x14ac:dyDescent="0.2">
      <c r="A13" s="1"/>
      <c r="B13" s="1"/>
      <c r="I13" s="39"/>
    </row>
    <row r="14" spans="1:9" ht="12.25" customHeight="1" x14ac:dyDescent="0.2">
      <c r="A14" s="51" t="s">
        <v>553</v>
      </c>
      <c r="B14" s="48">
        <v>5</v>
      </c>
      <c r="C14" s="49" t="s">
        <v>554</v>
      </c>
      <c r="D14" s="49"/>
      <c r="E14" s="49"/>
      <c r="F14" s="49"/>
      <c r="G14" s="49"/>
      <c r="H14" s="49"/>
      <c r="I14" s="50" t="s">
        <v>832</v>
      </c>
    </row>
    <row r="15" spans="1:9" ht="8.15" customHeight="1" x14ac:dyDescent="0.2">
      <c r="I15" s="39"/>
    </row>
    <row r="16" spans="1:9" ht="12.85" customHeight="1" x14ac:dyDescent="0.2">
      <c r="A16" s="554" t="s">
        <v>555</v>
      </c>
      <c r="B16" s="822">
        <v>6</v>
      </c>
      <c r="C16" s="553" t="s">
        <v>331</v>
      </c>
      <c r="D16" s="553"/>
      <c r="E16" s="553"/>
      <c r="F16" s="553"/>
      <c r="G16" s="553"/>
      <c r="H16" s="553"/>
      <c r="I16" s="554">
        <v>11</v>
      </c>
    </row>
    <row r="18" spans="1:9" x14ac:dyDescent="0.2">
      <c r="A18" s="554" t="s">
        <v>555</v>
      </c>
      <c r="B18" s="823">
        <v>7</v>
      </c>
      <c r="C18" s="553" t="s">
        <v>432</v>
      </c>
      <c r="D18" s="553"/>
      <c r="E18" s="553"/>
      <c r="F18" s="553"/>
      <c r="G18" s="553"/>
      <c r="H18" s="553"/>
      <c r="I18" s="553">
        <v>12</v>
      </c>
    </row>
    <row r="20" spans="1:9" x14ac:dyDescent="0.2">
      <c r="A20" s="554" t="s">
        <v>556</v>
      </c>
      <c r="B20" s="824">
        <v>8</v>
      </c>
      <c r="C20" s="553" t="s">
        <v>311</v>
      </c>
      <c r="D20" s="553"/>
      <c r="E20" s="553"/>
      <c r="F20" s="553"/>
      <c r="G20" s="553"/>
      <c r="H20" s="553"/>
      <c r="I20" s="553">
        <v>13</v>
      </c>
    </row>
    <row r="22" spans="1:9" x14ac:dyDescent="0.2">
      <c r="A22" s="554" t="s">
        <v>556</v>
      </c>
      <c r="B22" s="823">
        <v>9</v>
      </c>
      <c r="C22" s="553" t="s">
        <v>620</v>
      </c>
      <c r="D22" s="553"/>
      <c r="E22" s="553"/>
      <c r="F22" s="553"/>
      <c r="G22" s="553"/>
      <c r="H22" s="553"/>
      <c r="I22" s="553">
        <v>14</v>
      </c>
    </row>
    <row r="24" spans="1:9" x14ac:dyDescent="0.2">
      <c r="A24" s="554" t="s">
        <v>556</v>
      </c>
      <c r="B24" s="823">
        <v>10</v>
      </c>
      <c r="C24" s="553" t="s">
        <v>557</v>
      </c>
      <c r="D24" s="553"/>
      <c r="E24" s="553"/>
      <c r="F24" s="553"/>
      <c r="G24" s="553"/>
      <c r="H24" s="553"/>
      <c r="I24" s="553"/>
    </row>
    <row r="25" spans="1:9" x14ac:dyDescent="0.2">
      <c r="A25" s="553"/>
      <c r="B25" s="823"/>
      <c r="C25" s="553" t="s">
        <v>399</v>
      </c>
      <c r="D25" s="553"/>
      <c r="E25" s="553"/>
      <c r="F25" s="553"/>
      <c r="G25" s="553"/>
      <c r="H25" s="553"/>
      <c r="I25" s="553">
        <v>14</v>
      </c>
    </row>
    <row r="27" spans="1:9" x14ac:dyDescent="0.2">
      <c r="A27" s="554" t="s">
        <v>558</v>
      </c>
      <c r="B27" s="824">
        <v>11</v>
      </c>
      <c r="C27" s="553" t="s">
        <v>559</v>
      </c>
      <c r="D27" s="553"/>
      <c r="E27" s="553"/>
      <c r="F27" s="553"/>
      <c r="G27" s="553"/>
      <c r="H27" s="553"/>
      <c r="I27" s="553">
        <v>15</v>
      </c>
    </row>
    <row r="28" spans="1:9" x14ac:dyDescent="0.2">
      <c r="A28" s="1"/>
      <c r="B28" s="1"/>
    </row>
    <row r="29" spans="1:9" x14ac:dyDescent="0.2">
      <c r="A29" s="553" t="s">
        <v>560</v>
      </c>
      <c r="B29" s="823">
        <v>12</v>
      </c>
      <c r="C29" s="553" t="s">
        <v>561</v>
      </c>
      <c r="D29" s="553"/>
      <c r="E29" s="553"/>
      <c r="F29" s="553"/>
      <c r="G29" s="553"/>
      <c r="H29" s="553"/>
      <c r="I29" s="553">
        <v>15</v>
      </c>
    </row>
    <row r="31" spans="1:9" x14ac:dyDescent="0.2">
      <c r="A31" s="554" t="s">
        <v>562</v>
      </c>
      <c r="B31" s="824">
        <v>13</v>
      </c>
      <c r="C31" s="553" t="s">
        <v>563</v>
      </c>
      <c r="D31" s="553"/>
      <c r="E31" s="553"/>
      <c r="F31" s="553"/>
      <c r="G31" s="553"/>
      <c r="H31" s="553"/>
      <c r="I31" s="553">
        <v>16</v>
      </c>
    </row>
    <row r="32" spans="1:9" x14ac:dyDescent="0.2">
      <c r="A32" s="1"/>
      <c r="B32" s="1"/>
    </row>
    <row r="33" spans="1:9" x14ac:dyDescent="0.2">
      <c r="A33" s="553" t="s">
        <v>12</v>
      </c>
      <c r="B33" s="823">
        <v>14</v>
      </c>
      <c r="C33" s="553" t="s">
        <v>564</v>
      </c>
      <c r="D33" s="553"/>
      <c r="E33" s="553"/>
      <c r="F33" s="553"/>
      <c r="G33" s="553"/>
      <c r="H33" s="553"/>
      <c r="I33" s="553">
        <v>17</v>
      </c>
    </row>
    <row r="35" spans="1:9" x14ac:dyDescent="0.2">
      <c r="A35" s="553" t="s">
        <v>553</v>
      </c>
      <c r="B35" s="823">
        <v>15</v>
      </c>
      <c r="C35" s="553" t="s">
        <v>642</v>
      </c>
      <c r="D35" s="553"/>
      <c r="E35" s="553"/>
      <c r="F35" s="553"/>
      <c r="G35" s="553"/>
      <c r="H35" s="553"/>
      <c r="I35" s="553">
        <v>18</v>
      </c>
    </row>
    <row r="37" spans="1:9" x14ac:dyDescent="0.2">
      <c r="A37" s="553" t="s">
        <v>553</v>
      </c>
      <c r="B37" s="823">
        <v>16</v>
      </c>
      <c r="C37" s="553" t="s">
        <v>643</v>
      </c>
      <c r="D37" s="553"/>
      <c r="E37" s="553"/>
      <c r="F37" s="553"/>
      <c r="G37" s="553"/>
      <c r="H37" s="553"/>
      <c r="I37" s="553"/>
    </row>
    <row r="38" spans="1:9" x14ac:dyDescent="0.2">
      <c r="A38" s="553"/>
      <c r="B38" s="823"/>
      <c r="C38" s="553" t="s">
        <v>644</v>
      </c>
      <c r="D38" s="553"/>
      <c r="E38" s="553"/>
      <c r="F38" s="553"/>
      <c r="G38" s="553"/>
      <c r="H38" s="553"/>
      <c r="I38" s="553">
        <v>19</v>
      </c>
    </row>
    <row r="39" spans="1:9" x14ac:dyDescent="0.2">
      <c r="A39" s="757"/>
      <c r="B39" s="823"/>
      <c r="C39" s="757"/>
      <c r="D39" s="757"/>
      <c r="E39" s="757"/>
      <c r="F39" s="757"/>
      <c r="G39" s="757"/>
      <c r="H39" s="757"/>
      <c r="I39" s="757"/>
    </row>
    <row r="40" spans="1:9" x14ac:dyDescent="0.2">
      <c r="A40" s="757" t="s">
        <v>553</v>
      </c>
      <c r="B40" s="823">
        <v>17</v>
      </c>
      <c r="C40" s="757" t="s">
        <v>896</v>
      </c>
      <c r="D40" s="757"/>
      <c r="E40" s="757"/>
      <c r="F40" s="757"/>
      <c r="G40" s="757"/>
      <c r="H40" s="757"/>
      <c r="I40" s="757">
        <v>19</v>
      </c>
    </row>
    <row r="42" spans="1:9" x14ac:dyDescent="0.2">
      <c r="A42" s="553" t="s">
        <v>565</v>
      </c>
      <c r="B42" s="823">
        <v>18</v>
      </c>
      <c r="C42" s="553" t="s">
        <v>566</v>
      </c>
      <c r="D42" s="553"/>
      <c r="E42" s="553"/>
      <c r="F42" s="553"/>
      <c r="G42" s="553"/>
      <c r="H42" s="553"/>
      <c r="I42" s="553">
        <v>20</v>
      </c>
    </row>
    <row r="43" spans="1:9" ht="13.15" x14ac:dyDescent="0.25">
      <c r="A43" s="12"/>
    </row>
    <row r="44" spans="1:9" x14ac:dyDescent="0.2">
      <c r="A44" s="553" t="s">
        <v>567</v>
      </c>
      <c r="B44" s="823">
        <v>19</v>
      </c>
      <c r="C44" s="553" t="s">
        <v>568</v>
      </c>
      <c r="D44" s="553"/>
      <c r="E44" s="553"/>
      <c r="F44" s="553"/>
      <c r="G44" s="553"/>
      <c r="H44" s="553"/>
      <c r="I44" s="553">
        <v>21</v>
      </c>
    </row>
    <row r="46" spans="1:9" x14ac:dyDescent="0.2">
      <c r="A46" s="553" t="s">
        <v>569</v>
      </c>
      <c r="B46" s="823">
        <v>20</v>
      </c>
      <c r="C46" s="553" t="s">
        <v>570</v>
      </c>
      <c r="D46" s="553"/>
      <c r="E46" s="553"/>
      <c r="F46" s="553"/>
      <c r="G46" s="553"/>
      <c r="H46" s="553"/>
      <c r="I46" s="553"/>
    </row>
    <row r="47" spans="1:9" x14ac:dyDescent="0.2">
      <c r="A47" s="553"/>
      <c r="B47" s="823"/>
      <c r="C47" s="553" t="s">
        <v>400</v>
      </c>
      <c r="D47" s="553"/>
      <c r="E47" s="553"/>
      <c r="F47" s="553"/>
      <c r="G47" s="553"/>
      <c r="H47" s="553"/>
      <c r="I47" s="553">
        <v>22</v>
      </c>
    </row>
    <row r="49" spans="1:9" x14ac:dyDescent="0.2">
      <c r="A49" s="553" t="s">
        <v>553</v>
      </c>
      <c r="B49" s="823">
        <v>21</v>
      </c>
      <c r="C49" s="553" t="s">
        <v>914</v>
      </c>
      <c r="D49" s="553"/>
      <c r="E49" s="553"/>
      <c r="F49" s="553"/>
      <c r="G49" s="553"/>
      <c r="H49" s="553"/>
      <c r="I49" s="553">
        <v>22</v>
      </c>
    </row>
    <row r="51" spans="1:9" x14ac:dyDescent="0.2">
      <c r="A51" s="554" t="s">
        <v>556</v>
      </c>
      <c r="B51" s="823">
        <v>22</v>
      </c>
      <c r="C51" s="553" t="s">
        <v>571</v>
      </c>
      <c r="D51" s="553"/>
      <c r="E51" s="553"/>
      <c r="F51" s="553"/>
      <c r="G51" s="553"/>
      <c r="H51" s="553"/>
      <c r="I51" s="553"/>
    </row>
    <row r="52" spans="1:9" x14ac:dyDescent="0.2">
      <c r="A52" s="553"/>
      <c r="B52" s="823"/>
      <c r="C52" s="553" t="s">
        <v>433</v>
      </c>
      <c r="D52" s="553"/>
      <c r="E52" s="553"/>
      <c r="F52" s="553"/>
      <c r="G52" s="553"/>
      <c r="H52" s="553"/>
      <c r="I52" s="553"/>
    </row>
    <row r="53" spans="1:9" x14ac:dyDescent="0.2">
      <c r="A53" s="553"/>
      <c r="B53" s="823"/>
      <c r="C53" s="553" t="s">
        <v>572</v>
      </c>
      <c r="D53" s="553"/>
      <c r="E53" s="553"/>
      <c r="F53" s="553"/>
      <c r="G53" s="553"/>
      <c r="H53" s="553"/>
      <c r="I53" s="553"/>
    </row>
    <row r="54" spans="1:9" x14ac:dyDescent="0.2">
      <c r="A54" s="553"/>
      <c r="B54" s="823"/>
      <c r="C54" s="553" t="s">
        <v>573</v>
      </c>
      <c r="D54" s="553"/>
      <c r="E54" s="553"/>
      <c r="F54" s="553"/>
      <c r="G54" s="553"/>
      <c r="H54" s="553"/>
      <c r="I54" s="553">
        <v>22</v>
      </c>
    </row>
    <row r="56" spans="1:9" x14ac:dyDescent="0.2">
      <c r="A56" s="553" t="s">
        <v>662</v>
      </c>
      <c r="B56" s="823">
        <v>23</v>
      </c>
      <c r="C56" s="553" t="s">
        <v>574</v>
      </c>
      <c r="D56" s="553"/>
      <c r="E56" s="553"/>
      <c r="F56" s="553"/>
      <c r="G56" s="553"/>
      <c r="H56" s="553"/>
      <c r="I56" s="553">
        <v>22</v>
      </c>
    </row>
    <row r="58" spans="1:9" x14ac:dyDescent="0.2">
      <c r="A58" s="554" t="s">
        <v>556</v>
      </c>
      <c r="B58" s="823">
        <v>24</v>
      </c>
      <c r="C58" s="553" t="s">
        <v>700</v>
      </c>
      <c r="D58" s="553"/>
      <c r="E58" s="553"/>
      <c r="F58" s="553"/>
      <c r="G58" s="553"/>
      <c r="H58" s="553"/>
      <c r="I58" s="553"/>
    </row>
    <row r="59" spans="1:9" x14ac:dyDescent="0.2">
      <c r="A59" s="553"/>
      <c r="B59" s="823"/>
      <c r="C59" s="553" t="s">
        <v>701</v>
      </c>
      <c r="D59" s="553"/>
      <c r="E59" s="553"/>
      <c r="F59" s="553"/>
      <c r="G59" s="553"/>
      <c r="H59" s="553"/>
      <c r="I59" s="553"/>
    </row>
    <row r="60" spans="1:9" x14ac:dyDescent="0.2">
      <c r="A60" s="553"/>
      <c r="B60" s="823"/>
      <c r="C60" s="553" t="s">
        <v>714</v>
      </c>
      <c r="D60" s="553"/>
      <c r="E60" s="553"/>
      <c r="F60" s="553"/>
      <c r="G60" s="553"/>
      <c r="H60" s="553"/>
      <c r="I60" s="553"/>
    </row>
    <row r="61" spans="1:9" x14ac:dyDescent="0.2">
      <c r="A61" s="553"/>
      <c r="B61" s="823"/>
      <c r="C61" s="553" t="s">
        <v>715</v>
      </c>
      <c r="D61" s="553"/>
      <c r="E61" s="553"/>
      <c r="F61" s="553"/>
      <c r="G61" s="553"/>
      <c r="H61" s="553"/>
      <c r="I61" s="553"/>
    </row>
    <row r="62" spans="1:9" x14ac:dyDescent="0.2">
      <c r="A62" s="553"/>
      <c r="B62" s="823"/>
      <c r="C62" s="553" t="s">
        <v>704</v>
      </c>
      <c r="D62" s="553"/>
      <c r="E62" s="553"/>
      <c r="F62" s="553"/>
      <c r="G62" s="553"/>
      <c r="H62" s="553"/>
      <c r="I62" s="553">
        <v>23</v>
      </c>
    </row>
    <row r="64" spans="1:9" x14ac:dyDescent="0.2">
      <c r="A64" s="554" t="s">
        <v>556</v>
      </c>
      <c r="B64" s="823">
        <v>25</v>
      </c>
      <c r="C64" s="553" t="s">
        <v>614</v>
      </c>
      <c r="D64" s="553"/>
      <c r="E64" s="553"/>
      <c r="F64" s="553"/>
      <c r="G64" s="553"/>
      <c r="H64" s="553"/>
      <c r="I64" s="553"/>
    </row>
    <row r="65" spans="1:9" x14ac:dyDescent="0.2">
      <c r="A65" s="553"/>
      <c r="B65" s="823"/>
      <c r="C65" s="553" t="s">
        <v>621</v>
      </c>
      <c r="D65" s="553"/>
      <c r="E65" s="553"/>
      <c r="F65" s="553"/>
      <c r="G65" s="553"/>
      <c r="H65" s="553"/>
      <c r="I65" s="553">
        <v>23</v>
      </c>
    </row>
    <row r="67" spans="1:9" x14ac:dyDescent="0.2">
      <c r="A67" s="553" t="s">
        <v>575</v>
      </c>
      <c r="B67" s="823">
        <v>26</v>
      </c>
      <c r="C67" s="553" t="s">
        <v>576</v>
      </c>
      <c r="D67" s="553"/>
      <c r="E67" s="553"/>
      <c r="F67" s="553"/>
      <c r="G67" s="553"/>
      <c r="H67" s="553"/>
      <c r="I67" s="553">
        <v>24</v>
      </c>
    </row>
    <row r="69" spans="1:9" x14ac:dyDescent="0.2">
      <c r="A69" s="553" t="s">
        <v>326</v>
      </c>
      <c r="B69" s="823">
        <v>27</v>
      </c>
      <c r="C69" s="553" t="s">
        <v>577</v>
      </c>
      <c r="D69" s="553"/>
      <c r="E69" s="553"/>
      <c r="F69" s="553"/>
      <c r="G69" s="553"/>
      <c r="H69" s="553"/>
      <c r="I69" s="553">
        <v>24</v>
      </c>
    </row>
    <row r="71" spans="1:9" x14ac:dyDescent="0.2">
      <c r="A71" s="553" t="s">
        <v>327</v>
      </c>
      <c r="B71" s="823">
        <v>28</v>
      </c>
      <c r="C71" s="553" t="s">
        <v>578</v>
      </c>
      <c r="D71" s="553"/>
      <c r="E71" s="553"/>
      <c r="F71" s="553"/>
      <c r="G71" s="553"/>
      <c r="H71" s="553"/>
      <c r="I71" s="553">
        <v>24</v>
      </c>
    </row>
    <row r="73" spans="1:9" x14ac:dyDescent="0.2">
      <c r="A73" s="554" t="s">
        <v>328</v>
      </c>
      <c r="B73" s="824">
        <v>29</v>
      </c>
      <c r="C73" s="553" t="s">
        <v>579</v>
      </c>
      <c r="D73" s="553"/>
      <c r="E73" s="553"/>
      <c r="F73" s="553"/>
      <c r="G73" s="553"/>
      <c r="H73" s="553"/>
      <c r="I73" s="553">
        <v>25</v>
      </c>
    </row>
    <row r="75" spans="1:9" x14ac:dyDescent="0.2">
      <c r="A75" s="554" t="s">
        <v>330</v>
      </c>
      <c r="B75" s="824">
        <v>30</v>
      </c>
      <c r="C75" s="553" t="s">
        <v>580</v>
      </c>
      <c r="D75" s="553"/>
      <c r="E75" s="553"/>
      <c r="F75" s="553"/>
      <c r="G75" s="553"/>
      <c r="H75" s="553"/>
      <c r="I75" s="553">
        <v>26</v>
      </c>
    </row>
    <row r="77" spans="1:9" x14ac:dyDescent="0.2">
      <c r="A77" s="554" t="s">
        <v>343</v>
      </c>
      <c r="B77" s="824">
        <v>31</v>
      </c>
      <c r="C77" s="553" t="s">
        <v>581</v>
      </c>
      <c r="D77" s="553"/>
      <c r="E77" s="553"/>
      <c r="F77" s="553"/>
      <c r="G77" s="553"/>
      <c r="H77" s="553"/>
      <c r="I77" s="553">
        <v>27</v>
      </c>
    </row>
    <row r="79" spans="1:9" x14ac:dyDescent="0.2">
      <c r="A79" s="554" t="s">
        <v>344</v>
      </c>
      <c r="B79" s="824">
        <v>32</v>
      </c>
      <c r="C79" s="553" t="s">
        <v>582</v>
      </c>
      <c r="D79" s="553"/>
      <c r="E79" s="553"/>
      <c r="F79" s="553"/>
      <c r="G79" s="553"/>
      <c r="H79" s="553"/>
      <c r="I79" s="553">
        <v>27</v>
      </c>
    </row>
    <row r="80" spans="1:9" x14ac:dyDescent="0.2">
      <c r="A80" s="1"/>
      <c r="B80" s="1"/>
    </row>
    <row r="81" spans="1:9" x14ac:dyDescent="0.2">
      <c r="A81" s="553" t="s">
        <v>345</v>
      </c>
      <c r="B81" s="823">
        <v>33</v>
      </c>
      <c r="C81" s="553" t="s">
        <v>623</v>
      </c>
      <c r="D81" s="553"/>
      <c r="E81" s="553"/>
      <c r="F81" s="553"/>
      <c r="G81" s="553"/>
      <c r="H81" s="553"/>
      <c r="I81" s="553"/>
    </row>
    <row r="82" spans="1:9" x14ac:dyDescent="0.2">
      <c r="A82" s="553"/>
      <c r="B82" s="823"/>
      <c r="C82" s="553" t="s">
        <v>583</v>
      </c>
      <c r="D82" s="553"/>
      <c r="E82" s="553"/>
      <c r="F82" s="553"/>
      <c r="G82" s="553"/>
      <c r="H82" s="553"/>
      <c r="I82" s="553">
        <v>28</v>
      </c>
    </row>
    <row r="84" spans="1:9" x14ac:dyDescent="0.2">
      <c r="A84" s="553" t="s">
        <v>346</v>
      </c>
      <c r="B84" s="823">
        <v>34</v>
      </c>
      <c r="C84" s="553" t="s">
        <v>622</v>
      </c>
      <c r="D84" s="553"/>
      <c r="E84" s="553"/>
      <c r="F84" s="553"/>
      <c r="G84" s="553"/>
      <c r="H84" s="553"/>
      <c r="I84" s="553">
        <v>29</v>
      </c>
    </row>
    <row r="86" spans="1:9" x14ac:dyDescent="0.2">
      <c r="A86" s="553" t="s">
        <v>347</v>
      </c>
      <c r="B86" s="823">
        <v>35</v>
      </c>
      <c r="C86" s="554" t="s">
        <v>584</v>
      </c>
      <c r="D86" s="553"/>
      <c r="E86" s="553"/>
      <c r="F86" s="553"/>
      <c r="G86" s="553"/>
      <c r="H86" s="553"/>
      <c r="I86" s="553"/>
    </row>
    <row r="87" spans="1:9" x14ac:dyDescent="0.2">
      <c r="A87" s="553"/>
      <c r="B87" s="823"/>
      <c r="C87" s="553" t="s">
        <v>979</v>
      </c>
      <c r="D87" s="553"/>
      <c r="E87" s="553"/>
      <c r="F87" s="553"/>
      <c r="G87" s="553"/>
      <c r="H87" s="553"/>
      <c r="I87" s="553">
        <v>29</v>
      </c>
    </row>
    <row r="88" spans="1:9" x14ac:dyDescent="0.2">
      <c r="C88" s="2" t="s">
        <v>11</v>
      </c>
    </row>
    <row r="89" spans="1:9" x14ac:dyDescent="0.2">
      <c r="A89" s="553" t="s">
        <v>585</v>
      </c>
      <c r="B89" s="823">
        <v>36</v>
      </c>
      <c r="C89" s="553" t="s">
        <v>586</v>
      </c>
      <c r="D89" s="553"/>
      <c r="E89" s="553"/>
      <c r="F89" s="553"/>
      <c r="G89" s="553"/>
      <c r="H89" s="553"/>
      <c r="I89" s="553">
        <v>30</v>
      </c>
    </row>
    <row r="91" spans="1:9" x14ac:dyDescent="0.2">
      <c r="A91" s="553" t="s">
        <v>587</v>
      </c>
      <c r="B91" s="823">
        <v>37</v>
      </c>
      <c r="C91" s="553" t="s">
        <v>13</v>
      </c>
      <c r="D91" s="553"/>
      <c r="E91" s="553"/>
      <c r="F91" s="553"/>
      <c r="G91" s="553"/>
      <c r="H91" s="553"/>
      <c r="I91" s="553">
        <v>30</v>
      </c>
    </row>
    <row r="93" spans="1:9" x14ac:dyDescent="0.2">
      <c r="A93" s="553" t="s">
        <v>588</v>
      </c>
      <c r="B93" s="823">
        <v>38</v>
      </c>
      <c r="C93" s="554" t="s">
        <v>14</v>
      </c>
      <c r="D93" s="553"/>
      <c r="E93" s="553"/>
      <c r="F93" s="553"/>
      <c r="G93" s="553"/>
      <c r="H93" s="553"/>
      <c r="I93" s="553">
        <v>30</v>
      </c>
    </row>
    <row r="95" spans="1:9" x14ac:dyDescent="0.2">
      <c r="A95" s="553" t="s">
        <v>589</v>
      </c>
      <c r="B95" s="823">
        <v>39</v>
      </c>
      <c r="C95" s="553" t="s">
        <v>590</v>
      </c>
      <c r="D95" s="553"/>
      <c r="E95" s="553"/>
      <c r="F95" s="553"/>
      <c r="G95" s="553"/>
      <c r="H95" s="553"/>
      <c r="I95" s="553">
        <v>30</v>
      </c>
    </row>
    <row r="97" spans="1:14" x14ac:dyDescent="0.2">
      <c r="A97" s="554" t="s">
        <v>591</v>
      </c>
      <c r="B97" s="824">
        <v>40</v>
      </c>
      <c r="C97" s="553" t="s">
        <v>329</v>
      </c>
      <c r="D97" s="553"/>
      <c r="E97" s="553"/>
      <c r="F97" s="553"/>
      <c r="G97" s="553"/>
      <c r="H97" s="553"/>
      <c r="I97" s="553">
        <v>31</v>
      </c>
    </row>
    <row r="99" spans="1:14" x14ac:dyDescent="0.2">
      <c r="A99" s="553" t="s">
        <v>592</v>
      </c>
      <c r="B99" s="823">
        <v>41</v>
      </c>
      <c r="C99" s="553" t="s">
        <v>593</v>
      </c>
      <c r="D99" s="553"/>
      <c r="E99" s="553"/>
      <c r="F99" s="553"/>
      <c r="G99" s="553"/>
      <c r="H99" s="553"/>
      <c r="I99" s="553"/>
    </row>
    <row r="100" spans="1:14" x14ac:dyDescent="0.2">
      <c r="A100" s="553"/>
      <c r="B100" s="823"/>
      <c r="C100" s="553" t="s">
        <v>594</v>
      </c>
      <c r="D100" s="553"/>
      <c r="E100" s="553"/>
      <c r="F100" s="553"/>
      <c r="G100" s="553"/>
      <c r="H100" s="553"/>
      <c r="I100" s="553">
        <v>31</v>
      </c>
    </row>
    <row r="102" spans="1:14" x14ac:dyDescent="0.2">
      <c r="A102" s="553" t="s">
        <v>595</v>
      </c>
      <c r="B102" s="823">
        <v>42</v>
      </c>
      <c r="C102" s="553" t="s">
        <v>598</v>
      </c>
      <c r="D102" s="553"/>
      <c r="E102" s="553"/>
      <c r="F102" s="553"/>
      <c r="G102" s="553"/>
      <c r="H102" s="553"/>
      <c r="I102" s="812" t="s">
        <v>920</v>
      </c>
    </row>
    <row r="103" spans="1:14" ht="15.05" x14ac:dyDescent="0.25">
      <c r="A103" s="37"/>
      <c r="B103" s="825"/>
      <c r="C103" s="37"/>
      <c r="D103" s="37"/>
      <c r="E103" s="37"/>
      <c r="F103" s="37"/>
      <c r="G103" s="37"/>
      <c r="H103" s="37"/>
    </row>
    <row r="104" spans="1:14" x14ac:dyDescent="0.2">
      <c r="I104" s="40"/>
    </row>
    <row r="105" spans="1:14" ht="15.05" x14ac:dyDescent="0.25">
      <c r="A105" s="37"/>
      <c r="B105" s="825"/>
      <c r="C105" s="37"/>
      <c r="D105" s="37"/>
      <c r="E105" s="37"/>
      <c r="F105" s="37"/>
      <c r="G105" s="37"/>
      <c r="H105" s="37"/>
      <c r="N105" s="54"/>
    </row>
    <row r="106" spans="1:14" ht="15.05" x14ac:dyDescent="0.25">
      <c r="A106" s="37"/>
      <c r="B106" s="825"/>
      <c r="C106" s="37"/>
      <c r="D106" s="37"/>
      <c r="E106" s="37"/>
      <c r="F106" s="37"/>
      <c r="G106" s="37"/>
      <c r="H106" s="37"/>
    </row>
    <row r="107" spans="1:14" ht="15.05" x14ac:dyDescent="0.25">
      <c r="A107" s="37"/>
      <c r="B107" s="825"/>
      <c r="C107" s="37"/>
      <c r="D107" s="37"/>
      <c r="E107" s="37"/>
      <c r="F107" s="37"/>
      <c r="G107" s="37"/>
      <c r="H107" s="37"/>
    </row>
    <row r="108" spans="1:14" ht="15.05" x14ac:dyDescent="0.25">
      <c r="A108" s="37"/>
      <c r="B108" s="825"/>
      <c r="C108" s="37"/>
      <c r="D108" s="37"/>
      <c r="E108" s="37"/>
      <c r="F108" s="37"/>
      <c r="G108" s="37"/>
      <c r="H108" s="37"/>
    </row>
    <row r="109" spans="1:14" ht="15.05" x14ac:dyDescent="0.25">
      <c r="A109" s="37"/>
      <c r="B109" s="825"/>
      <c r="C109" s="37"/>
      <c r="D109" s="37"/>
      <c r="E109" s="37"/>
      <c r="F109" s="37"/>
      <c r="G109" s="37"/>
      <c r="H109" s="37"/>
    </row>
    <row r="110" spans="1:14" ht="15.05" x14ac:dyDescent="0.25">
      <c r="A110" s="37"/>
      <c r="B110" s="825"/>
      <c r="C110" s="37"/>
      <c r="D110" s="37"/>
      <c r="E110" s="37"/>
      <c r="F110" s="37"/>
      <c r="G110" s="37"/>
      <c r="H110" s="37"/>
    </row>
    <row r="111" spans="1:14" ht="15.05" x14ac:dyDescent="0.25">
      <c r="A111" s="37"/>
      <c r="B111" s="825"/>
      <c r="C111" s="37"/>
      <c r="D111" s="37"/>
      <c r="E111" s="37"/>
      <c r="F111" s="37"/>
      <c r="G111" s="37"/>
      <c r="H111" s="37"/>
    </row>
    <row r="112" spans="1:14" ht="15.05" x14ac:dyDescent="0.25">
      <c r="A112" s="37"/>
      <c r="B112" s="825"/>
      <c r="C112" s="37"/>
      <c r="D112" s="37"/>
      <c r="E112" s="37"/>
      <c r="F112" s="37"/>
      <c r="G112" s="37"/>
      <c r="H112" s="37"/>
    </row>
    <row r="113" spans="1:8" ht="15.05" x14ac:dyDescent="0.25">
      <c r="A113" s="37"/>
      <c r="B113" s="825"/>
      <c r="C113" s="37"/>
      <c r="D113" s="37"/>
      <c r="E113" s="37"/>
      <c r="F113" s="37"/>
      <c r="G113" s="37"/>
      <c r="H113" s="37"/>
    </row>
    <row r="114" spans="1:8" ht="15.05" x14ac:dyDescent="0.25">
      <c r="A114" s="37"/>
      <c r="B114" s="825"/>
      <c r="C114" s="37"/>
      <c r="D114" s="37"/>
      <c r="E114" s="37"/>
      <c r="F114" s="37"/>
      <c r="G114" s="37"/>
      <c r="H114" s="37"/>
    </row>
    <row r="115" spans="1:8" ht="15.05" x14ac:dyDescent="0.25">
      <c r="A115" s="37"/>
      <c r="B115" s="825"/>
      <c r="C115" s="37"/>
      <c r="D115" s="37"/>
      <c r="E115" s="37"/>
      <c r="F115" s="37"/>
      <c r="G115" s="37"/>
      <c r="H115" s="37"/>
    </row>
    <row r="116" spans="1:8" ht="15.05" x14ac:dyDescent="0.25">
      <c r="A116" s="37"/>
      <c r="B116" s="825"/>
      <c r="C116" s="37"/>
      <c r="D116" s="37"/>
      <c r="E116" s="37"/>
      <c r="F116" s="37"/>
      <c r="G116" s="37"/>
      <c r="H116" s="37"/>
    </row>
    <row r="117" spans="1:8" ht="15.05" x14ac:dyDescent="0.25">
      <c r="A117" s="37"/>
      <c r="B117" s="825"/>
      <c r="C117" s="37"/>
      <c r="D117" s="37"/>
      <c r="E117" s="37"/>
      <c r="F117" s="37"/>
      <c r="G117" s="37"/>
      <c r="H117" s="37"/>
    </row>
    <row r="118" spans="1:8" ht="15.05" x14ac:dyDescent="0.25">
      <c r="A118" s="37"/>
      <c r="B118" s="825"/>
      <c r="C118" s="37"/>
      <c r="D118" s="37"/>
      <c r="E118" s="37"/>
      <c r="F118" s="37"/>
      <c r="G118" s="37"/>
      <c r="H118" s="37"/>
    </row>
    <row r="119" spans="1:8" ht="15.05" x14ac:dyDescent="0.25">
      <c r="A119" s="37"/>
      <c r="B119" s="825"/>
      <c r="C119" s="37"/>
      <c r="D119" s="37"/>
      <c r="E119" s="37"/>
      <c r="F119" s="37"/>
      <c r="G119" s="37"/>
      <c r="H119" s="37"/>
    </row>
  </sheetData>
  <mergeCells count="1">
    <mergeCell ref="C5:G5"/>
  </mergeCells>
  <hyperlinks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A9:I10" location="strona3!A1" display="TABL.   3" xr:uid="{00000000-0004-0000-0100-000006000000}"/>
    <hyperlink ref="A12:I12" location="strona7!A1" display="TABL.   4" xr:uid="{00000000-0004-0000-0100-000007000000}"/>
    <hyperlink ref="A5:I5" location="strona1!A1" display="TABL.   1" xr:uid="{B5C7DA81-A8A3-4591-8201-2A20FAF3671B}"/>
    <hyperlink ref="A16:I16" location="strona11!A1" display="TABL.   5" xr:uid="{A196BB59-E42C-4B2D-B24C-DF2E26575813}"/>
    <hyperlink ref="A18:I18" location="Arkusz12!A1" display="TABL.   5" xr:uid="{0A3187EA-51BA-4451-8D37-594D0C030CBA}"/>
    <hyperlink ref="A20:I20" location="strona13!A1" display="TABL.   6" xr:uid="{73F9FED4-8C25-4A12-9E31-817B7278D5B4}"/>
    <hyperlink ref="A22:I22" location="strona14!A1" display="TABL.   6" xr:uid="{6DACCBEB-7A95-42F6-9DCA-33CE84210E0C}"/>
    <hyperlink ref="A24:I25" location="strona14!A1" display="TABL.   6" xr:uid="{F88DF86E-D7CF-44D4-8DFF-0A6B1A6C9764}"/>
    <hyperlink ref="A27:I27" location="'strona 15'!A1" display="TABL.   7" xr:uid="{458716CB-34A2-4320-BA2E-48956F59DA99}"/>
    <hyperlink ref="A29:I29" location="'strona 15'!A1" display="TABL.   8" xr:uid="{87081DAE-4632-4552-ACF0-24BB0917FA39}"/>
    <hyperlink ref="A31:I31" location="'strona 16'!A1" display="TABL.   9" xr:uid="{E68BA8AE-3ABD-424B-A3F9-D47398FCCB0B}"/>
    <hyperlink ref="A33:I33" location="'strona 17'!A1" display="TABL. 10" xr:uid="{EF243532-F9C1-4AE1-B990-5191EA631D23}"/>
    <hyperlink ref="A35:I35" location="Arkusz18!A1" display="TABL." xr:uid="{D31E11FF-FF62-4140-BEB9-EDFC31F9409B}"/>
    <hyperlink ref="A37:I38" location="Arkusz19!A1" display="TABL." xr:uid="{BE55F04E-4BBB-4D62-AAA7-9016978B28F6}"/>
    <hyperlink ref="A42:I42" location="strona20!A1" display="TABL. 29" xr:uid="{FC60BE2B-721C-488C-ADF3-F9A702D6DB7C}"/>
    <hyperlink ref="A44:I44" location="strona21!A1" display="TABL. 30" xr:uid="{734E83F3-98C7-401A-8D6F-2706DB526191}"/>
    <hyperlink ref="A46:I47" location="strona22!A1" display="TABL. 31" xr:uid="{1270B2E5-5CBB-4744-961D-5204FD925463}"/>
    <hyperlink ref="A49:I49" location="strona22!A1" display="TABL." xr:uid="{490B0748-F622-48E0-859C-DCD160A7ECE7}"/>
    <hyperlink ref="A51:I54" location="strona22!A1" display="TABL.   6" xr:uid="{E5DB0127-EBF6-4F20-AA9A-93D6FB4A882C}"/>
    <hyperlink ref="A56:I56" location="strona22!A1" display="TABL.   22" xr:uid="{31A815CE-76CA-441B-81C3-0DDB2FCA2783}"/>
    <hyperlink ref="A58:I62" location="Arkusz23!A1" display="TABL.   6" xr:uid="{7FB253EE-37A6-4375-AD15-85E220028163}"/>
    <hyperlink ref="A64:I65" location="Arkusz23!A1" display="TABL.   6" xr:uid="{6DFC06A3-7D8F-40B1-B208-975E6B081B05}"/>
    <hyperlink ref="A67:I67" location="strona24!A1" display="TABL. 32" xr:uid="{F5873A30-879A-4A86-9D31-F25CA931F01A}"/>
    <hyperlink ref="A69:I69" location="strona24!A1" display="TABL. 33" xr:uid="{BDF6108E-6905-4647-9247-D819E5645CA8}"/>
    <hyperlink ref="A71:I71" location="'spis treści'!A1" display="TABL. 34" xr:uid="{4A05ED8F-C8EB-4226-B581-63F200C316F0}"/>
    <hyperlink ref="A73:I73" location="strona25!A1" display="TABL. 35" xr:uid="{EF014E72-8F17-4A27-A3C5-B778794D0051}"/>
    <hyperlink ref="A75:I75" location="strona26!A1" display="TABL. 36" xr:uid="{74F623F5-472B-41DF-BFDD-7A717E3BAD67}"/>
    <hyperlink ref="A77:I77" location="strona27!A1" display="TABL. 37" xr:uid="{05D88DDF-4BC1-4226-BCEA-87A64FF25D91}"/>
    <hyperlink ref="A79:I79" location="strona27!A1" display="TABL. 38" xr:uid="{DF097217-6BBA-44F0-8769-F6FF6EB6B46C}"/>
    <hyperlink ref="A81:I82" location="strona28!A1" display="TABL. 39" xr:uid="{96E88B82-AE8F-4579-BBE1-E53297E00212}"/>
    <hyperlink ref="A84:I84" location="'strona 29'!A1" display="TABL. 40" xr:uid="{6E24CF84-1BB9-4173-8F37-4DB2CB468BE2}"/>
    <hyperlink ref="A86:I87" location="'strona 29'!A1" display="TABL. 41" xr:uid="{EF42BE03-5F30-4D3C-8EC4-B22117A3FBD5}"/>
    <hyperlink ref="A89:I89" location="'strona 30'!A1" display="TABL. 42" xr:uid="{E8CC0C14-CFBD-4408-ABD7-21C0F88CF0FB}"/>
    <hyperlink ref="A91:I91" location="'strona 30'!A1" display="TABL. 43" xr:uid="{B17B0C5E-FDF6-4CA9-A73E-A2E7A61CE55C}"/>
    <hyperlink ref="A93:I93" location="'strona 30'!A1" display="TABL. 44" xr:uid="{DB8B4D6D-A8FD-4D31-B798-5259721E21BD}"/>
    <hyperlink ref="A95:I95" location="'strona 30'!A1" display="TABL. 45" xr:uid="{442A692A-72FE-4311-8C79-2811BA58F6FC}"/>
    <hyperlink ref="A97:I97" location="'strona 31'!A1" display="TABL. 49" xr:uid="{E094BAA2-CD69-469E-9143-2F78A5F4502E}"/>
    <hyperlink ref="A99:I100" location="'strona 31'!A1" display="TABL. 50" xr:uid="{A0087002-85BE-440C-89DB-5AC00A706EE9}"/>
    <hyperlink ref="A102:I102" location="'strona 31'!A1" display="TABL. 51" xr:uid="{A3CF1E3F-D352-4E34-91B6-695773389FF0}"/>
    <hyperlink ref="I14" location="strona8!A1" display="8 - 10" xr:uid="{CDB8A557-9C6F-4BD5-855C-CE97D09CDA7D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>
      <selection activeCell="L38" sqref="L38"/>
    </sheetView>
  </sheetViews>
  <sheetFormatPr defaultColWidth="9.109375" defaultRowHeight="13.15" x14ac:dyDescent="0.25"/>
  <cols>
    <col min="1" max="1" width="11" style="54" customWidth="1"/>
    <col min="2" max="3" width="9.109375" style="54"/>
    <col min="4" max="5" width="10.77734375" style="54" customWidth="1"/>
    <col min="6" max="6" width="9.109375" style="54"/>
    <col min="7" max="8" width="10.77734375" style="54" customWidth="1"/>
    <col min="9" max="16384" width="9.109375" style="54"/>
  </cols>
  <sheetData>
    <row r="1" spans="1:11" ht="15.05" x14ac:dyDescent="0.3">
      <c r="A1" s="62" t="s">
        <v>15</v>
      </c>
      <c r="B1" s="62" t="s">
        <v>16</v>
      </c>
    </row>
    <row r="2" spans="1:11" ht="17.399999999999999" customHeight="1" x14ac:dyDescent="0.25"/>
    <row r="3" spans="1:11" ht="16" customHeight="1" x14ac:dyDescent="0.25">
      <c r="A3" s="387" t="s">
        <v>17</v>
      </c>
      <c r="B3" s="374"/>
      <c r="C3" s="374"/>
      <c r="D3" s="917" t="s">
        <v>508</v>
      </c>
      <c r="E3" s="918"/>
      <c r="F3" s="388" t="s">
        <v>18</v>
      </c>
      <c r="G3" s="917" t="s">
        <v>507</v>
      </c>
      <c r="H3" s="918"/>
      <c r="K3" s="63"/>
    </row>
    <row r="4" spans="1:11" ht="16" customHeight="1" x14ac:dyDescent="0.25">
      <c r="A4" s="384"/>
      <c r="B4" s="376"/>
      <c r="C4" s="376"/>
      <c r="D4" s="555">
        <v>45260</v>
      </c>
      <c r="E4" s="555">
        <v>45291</v>
      </c>
      <c r="F4" s="556"/>
      <c r="G4" s="555">
        <v>45260</v>
      </c>
      <c r="H4" s="571">
        <v>45291</v>
      </c>
      <c r="K4" s="63"/>
    </row>
    <row r="5" spans="1:11" ht="16" customHeight="1" x14ac:dyDescent="0.25">
      <c r="A5" s="381" t="s">
        <v>19</v>
      </c>
      <c r="B5" s="382"/>
      <c r="C5" s="382"/>
      <c r="D5" s="557">
        <v>74967</v>
      </c>
      <c r="E5" s="557">
        <v>73822</v>
      </c>
      <c r="F5" s="557">
        <v>-1145</v>
      </c>
      <c r="G5" s="558">
        <v>1</v>
      </c>
      <c r="H5" s="559">
        <v>1</v>
      </c>
      <c r="K5" s="63"/>
    </row>
    <row r="6" spans="1:11" ht="16" customHeight="1" x14ac:dyDescent="0.25">
      <c r="A6" s="384"/>
      <c r="B6" s="376" t="s">
        <v>20</v>
      </c>
      <c r="C6" s="376"/>
      <c r="D6" s="64">
        <v>3811</v>
      </c>
      <c r="E6" s="64">
        <v>3683</v>
      </c>
      <c r="F6" s="64">
        <v>-128</v>
      </c>
      <c r="G6" s="560">
        <v>5.083570104179172E-2</v>
      </c>
      <c r="H6" s="561">
        <v>4.9890276611308279E-2</v>
      </c>
      <c r="J6" s="65"/>
      <c r="K6" s="63"/>
    </row>
    <row r="7" spans="1:11" ht="16" customHeight="1" x14ac:dyDescent="0.25">
      <c r="A7" s="562" t="s">
        <v>21</v>
      </c>
      <c r="B7" s="563"/>
      <c r="C7" s="563"/>
      <c r="D7" s="564">
        <v>8773</v>
      </c>
      <c r="E7" s="557">
        <v>8430</v>
      </c>
      <c r="F7" s="557">
        <v>-343</v>
      </c>
      <c r="G7" s="565">
        <v>0.11702482425600598</v>
      </c>
      <c r="H7" s="566">
        <v>0.11419360082360272</v>
      </c>
      <c r="I7" s="66"/>
      <c r="J7" s="67"/>
    </row>
    <row r="8" spans="1:11" ht="16" customHeight="1" x14ac:dyDescent="0.25">
      <c r="A8" s="381"/>
      <c r="B8" s="382" t="s">
        <v>20</v>
      </c>
      <c r="C8" s="382"/>
      <c r="D8" s="68">
        <v>548</v>
      </c>
      <c r="E8" s="68">
        <v>524</v>
      </c>
      <c r="F8" s="68">
        <v>-24</v>
      </c>
      <c r="G8" s="567">
        <v>7.3098830151933514E-3</v>
      </c>
      <c r="H8" s="568">
        <v>7.0981550215382947E-3</v>
      </c>
      <c r="I8" s="66"/>
      <c r="J8" s="65"/>
    </row>
    <row r="9" spans="1:11" ht="16" customHeight="1" x14ac:dyDescent="0.25">
      <c r="A9" s="562" t="s">
        <v>22</v>
      </c>
      <c r="B9" s="563"/>
      <c r="C9" s="563"/>
      <c r="D9" s="557">
        <v>65027</v>
      </c>
      <c r="E9" s="557">
        <v>64336</v>
      </c>
      <c r="F9" s="557">
        <v>-691</v>
      </c>
      <c r="G9" s="565">
        <v>0.867408326330252</v>
      </c>
      <c r="H9" s="566">
        <v>0.87150172035436591</v>
      </c>
      <c r="I9" s="66"/>
      <c r="J9" s="67"/>
    </row>
    <row r="10" spans="1:11" ht="16" customHeight="1" x14ac:dyDescent="0.25">
      <c r="A10" s="381"/>
      <c r="B10" s="382" t="s">
        <v>20</v>
      </c>
      <c r="C10" s="382"/>
      <c r="D10" s="68">
        <v>3159</v>
      </c>
      <c r="E10" s="68">
        <v>3070</v>
      </c>
      <c r="F10" s="68">
        <v>-89</v>
      </c>
      <c r="G10" s="567">
        <v>4.2138540958021532E-2</v>
      </c>
      <c r="H10" s="568">
        <v>4.1586518923898023E-2</v>
      </c>
      <c r="I10" s="66"/>
      <c r="J10" s="65"/>
    </row>
    <row r="11" spans="1:11" ht="16" customHeight="1" x14ac:dyDescent="0.25">
      <c r="A11" s="562" t="s">
        <v>23</v>
      </c>
      <c r="B11" s="563"/>
      <c r="C11" s="563"/>
      <c r="D11" s="557">
        <v>1167</v>
      </c>
      <c r="E11" s="557">
        <v>1056</v>
      </c>
      <c r="F11" s="557">
        <v>-111</v>
      </c>
      <c r="G11" s="565">
        <v>1.5566849413742046E-2</v>
      </c>
      <c r="H11" s="566">
        <v>1.4304678822031373E-2</v>
      </c>
      <c r="I11" s="66"/>
      <c r="J11" s="67"/>
    </row>
    <row r="12" spans="1:11" ht="16" customHeight="1" x14ac:dyDescent="0.25">
      <c r="A12" s="384"/>
      <c r="B12" s="376" t="s">
        <v>20</v>
      </c>
      <c r="C12" s="376"/>
      <c r="D12" s="64">
        <v>104</v>
      </c>
      <c r="E12" s="64">
        <v>89</v>
      </c>
      <c r="F12" s="64">
        <v>-15</v>
      </c>
      <c r="G12" s="569">
        <v>1.3872770685768405E-3</v>
      </c>
      <c r="H12" s="570">
        <v>1.2056026658719622E-3</v>
      </c>
      <c r="I12" s="66"/>
      <c r="J12" s="65"/>
    </row>
    <row r="14" spans="1:11" ht="15.05" x14ac:dyDescent="0.3">
      <c r="A14" s="69" t="s">
        <v>626</v>
      </c>
      <c r="B14" s="70" t="s">
        <v>980</v>
      </c>
    </row>
    <row r="40" spans="1:2" ht="15.05" x14ac:dyDescent="0.3">
      <c r="A40" s="69" t="s">
        <v>627</v>
      </c>
      <c r="B40" s="70" t="s">
        <v>981</v>
      </c>
    </row>
    <row r="57" spans="1:2" x14ac:dyDescent="0.25">
      <c r="B57" s="63"/>
    </row>
    <row r="58" spans="1:2" x14ac:dyDescent="0.25">
      <c r="B58" s="63"/>
    </row>
    <row r="59" spans="1:2" x14ac:dyDescent="0.25">
      <c r="B59" s="63"/>
    </row>
    <row r="60" spans="1:2" x14ac:dyDescent="0.25">
      <c r="B60" s="63"/>
    </row>
    <row r="61" spans="1:2" x14ac:dyDescent="0.25">
      <c r="B61" s="63"/>
    </row>
    <row r="62" spans="1:2" x14ac:dyDescent="0.25">
      <c r="A62" s="54" t="s">
        <v>506</v>
      </c>
    </row>
    <row r="67" spans="7:7" x14ac:dyDescent="0.25">
      <c r="G67" s="71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1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zoomScaleNormal="100" workbookViewId="0">
      <selection activeCell="O14" sqref="O14"/>
    </sheetView>
  </sheetViews>
  <sheetFormatPr defaultColWidth="9.109375" defaultRowHeight="13.15" x14ac:dyDescent="0.25"/>
  <cols>
    <col min="1" max="5" width="9.109375" style="54"/>
    <col min="6" max="9" width="10.77734375" style="54" customWidth="1"/>
    <col min="10" max="10" width="13" style="54" customWidth="1"/>
    <col min="11" max="16384" width="9.109375" style="54"/>
  </cols>
  <sheetData>
    <row r="1" spans="1:9" ht="15.85" customHeight="1" x14ac:dyDescent="0.3">
      <c r="A1" s="62" t="s">
        <v>510</v>
      </c>
      <c r="B1" s="62" t="s">
        <v>982</v>
      </c>
    </row>
    <row r="2" spans="1:9" ht="16.45" customHeight="1" x14ac:dyDescent="0.25"/>
    <row r="3" spans="1:9" ht="15.05" customHeight="1" x14ac:dyDescent="0.25">
      <c r="A3" s="390" t="s">
        <v>24</v>
      </c>
      <c r="B3" s="374"/>
      <c r="C3" s="374"/>
      <c r="D3" s="374"/>
      <c r="E3" s="374"/>
      <c r="F3" s="392" t="s">
        <v>25</v>
      </c>
      <c r="G3" s="392" t="s">
        <v>26</v>
      </c>
      <c r="H3" s="392" t="s">
        <v>22</v>
      </c>
      <c r="I3" s="841" t="s">
        <v>23</v>
      </c>
    </row>
    <row r="4" spans="1:9" ht="15.05" customHeight="1" x14ac:dyDescent="0.25">
      <c r="A4" s="384"/>
      <c r="B4" s="376"/>
      <c r="C4" s="376"/>
      <c r="D4" s="376"/>
      <c r="E4" s="376"/>
      <c r="F4" s="523"/>
      <c r="G4" s="523" t="s">
        <v>27</v>
      </c>
      <c r="H4" s="523"/>
      <c r="I4" s="393"/>
    </row>
    <row r="5" spans="1:9" ht="15.05" customHeight="1" x14ac:dyDescent="0.25">
      <c r="A5" s="572" t="s">
        <v>28</v>
      </c>
      <c r="B5" s="376"/>
      <c r="C5" s="376"/>
      <c r="D5" s="376"/>
      <c r="E5" s="376"/>
      <c r="F5" s="394">
        <v>73822</v>
      </c>
      <c r="G5" s="394">
        <v>8430</v>
      </c>
      <c r="H5" s="394">
        <v>64336</v>
      </c>
      <c r="I5" s="395">
        <v>1056</v>
      </c>
    </row>
    <row r="6" spans="1:9" ht="15.05" customHeight="1" x14ac:dyDescent="0.25">
      <c r="A6" s="391" t="s">
        <v>30</v>
      </c>
      <c r="B6" s="382"/>
      <c r="C6" s="382"/>
      <c r="D6" s="382"/>
      <c r="E6" s="382"/>
      <c r="F6" s="573">
        <v>7743</v>
      </c>
      <c r="G6" s="72">
        <v>812</v>
      </c>
      <c r="H6" s="72">
        <v>6806</v>
      </c>
      <c r="I6" s="73">
        <v>125</v>
      </c>
    </row>
    <row r="7" spans="1:9" ht="15.05" customHeight="1" x14ac:dyDescent="0.25">
      <c r="A7" s="381" t="s">
        <v>32</v>
      </c>
      <c r="B7" s="382"/>
      <c r="C7" s="382"/>
      <c r="D7" s="382"/>
      <c r="E7" s="382"/>
      <c r="F7" s="573">
        <v>7423</v>
      </c>
      <c r="G7" s="72">
        <v>871</v>
      </c>
      <c r="H7" s="72">
        <v>6441</v>
      </c>
      <c r="I7" s="73">
        <v>111</v>
      </c>
    </row>
    <row r="8" spans="1:9" ht="15.05" customHeight="1" x14ac:dyDescent="0.25">
      <c r="A8" s="381" t="s">
        <v>33</v>
      </c>
      <c r="B8" s="382"/>
      <c r="C8" s="382"/>
      <c r="D8" s="382"/>
      <c r="E8" s="382"/>
      <c r="F8" s="573">
        <v>7464</v>
      </c>
      <c r="G8" s="72">
        <v>820</v>
      </c>
      <c r="H8" s="72">
        <v>6537</v>
      </c>
      <c r="I8" s="73">
        <v>107</v>
      </c>
    </row>
    <row r="9" spans="1:9" ht="15.05" customHeight="1" x14ac:dyDescent="0.25">
      <c r="A9" s="381" t="s">
        <v>34</v>
      </c>
      <c r="B9" s="382"/>
      <c r="C9" s="382"/>
      <c r="D9" s="382"/>
      <c r="E9" s="382"/>
      <c r="F9" s="573">
        <v>4787</v>
      </c>
      <c r="G9" s="72">
        <v>616</v>
      </c>
      <c r="H9" s="72">
        <v>4097</v>
      </c>
      <c r="I9" s="73">
        <v>74</v>
      </c>
    </row>
    <row r="10" spans="1:9" ht="15.05" customHeight="1" x14ac:dyDescent="0.25">
      <c r="A10" s="381" t="s">
        <v>35</v>
      </c>
      <c r="B10" s="382"/>
      <c r="C10" s="382"/>
      <c r="D10" s="382"/>
      <c r="E10" s="382"/>
      <c r="F10" s="573">
        <v>5659</v>
      </c>
      <c r="G10" s="72">
        <v>794</v>
      </c>
      <c r="H10" s="72">
        <v>4796</v>
      </c>
      <c r="I10" s="73">
        <v>69</v>
      </c>
    </row>
    <row r="11" spans="1:9" ht="15.05" customHeight="1" x14ac:dyDescent="0.25">
      <c r="A11" s="381" t="s">
        <v>36</v>
      </c>
      <c r="B11" s="382"/>
      <c r="C11" s="382"/>
      <c r="D11" s="382"/>
      <c r="E11" s="382"/>
      <c r="F11" s="573">
        <v>6878</v>
      </c>
      <c r="G11" s="72">
        <v>909</v>
      </c>
      <c r="H11" s="72">
        <v>5888</v>
      </c>
      <c r="I11" s="73">
        <v>81</v>
      </c>
    </row>
    <row r="12" spans="1:9" ht="15.05" customHeight="1" x14ac:dyDescent="0.25">
      <c r="A12" s="381" t="s">
        <v>37</v>
      </c>
      <c r="B12" s="382"/>
      <c r="C12" s="382"/>
      <c r="D12" s="382"/>
      <c r="E12" s="382"/>
      <c r="F12" s="573">
        <v>7154</v>
      </c>
      <c r="G12" s="72">
        <v>537</v>
      </c>
      <c r="H12" s="72">
        <v>6502</v>
      </c>
      <c r="I12" s="73">
        <v>115</v>
      </c>
    </row>
    <row r="13" spans="1:9" ht="15.05" customHeight="1" x14ac:dyDescent="0.25">
      <c r="A13" s="381" t="s">
        <v>38</v>
      </c>
      <c r="B13" s="382"/>
      <c r="C13" s="382"/>
      <c r="D13" s="382"/>
      <c r="E13" s="382"/>
      <c r="F13" s="573">
        <v>7791</v>
      </c>
      <c r="G13" s="72">
        <v>603</v>
      </c>
      <c r="H13" s="72">
        <v>7056</v>
      </c>
      <c r="I13" s="73">
        <v>132</v>
      </c>
    </row>
    <row r="14" spans="1:9" ht="15.05" customHeight="1" x14ac:dyDescent="0.25">
      <c r="A14" s="381" t="s">
        <v>39</v>
      </c>
      <c r="B14" s="382"/>
      <c r="C14" s="382"/>
      <c r="D14" s="382"/>
      <c r="E14" s="382"/>
      <c r="F14" s="573">
        <v>7466</v>
      </c>
      <c r="G14" s="72">
        <v>752</v>
      </c>
      <c r="H14" s="72">
        <v>6624</v>
      </c>
      <c r="I14" s="73">
        <v>90</v>
      </c>
    </row>
    <row r="15" spans="1:9" ht="15.05" customHeight="1" x14ac:dyDescent="0.25">
      <c r="A15" s="381" t="s">
        <v>40</v>
      </c>
      <c r="B15" s="382"/>
      <c r="C15" s="382"/>
      <c r="D15" s="382"/>
      <c r="E15" s="382"/>
      <c r="F15" s="573">
        <v>5148</v>
      </c>
      <c r="G15" s="72">
        <v>506</v>
      </c>
      <c r="H15" s="72">
        <v>4563</v>
      </c>
      <c r="I15" s="73">
        <v>79</v>
      </c>
    </row>
    <row r="16" spans="1:9" ht="15.05" customHeight="1" x14ac:dyDescent="0.25">
      <c r="A16" s="574" t="s">
        <v>42</v>
      </c>
      <c r="B16" s="376"/>
      <c r="C16" s="376"/>
      <c r="D16" s="376"/>
      <c r="E16" s="376"/>
      <c r="F16" s="575">
        <v>6309</v>
      </c>
      <c r="G16" s="74">
        <v>1210</v>
      </c>
      <c r="H16" s="74">
        <v>5026</v>
      </c>
      <c r="I16" s="75">
        <v>73</v>
      </c>
    </row>
    <row r="18" spans="1:2" ht="15.05" x14ac:dyDescent="0.3">
      <c r="A18" s="70" t="s">
        <v>983</v>
      </c>
      <c r="B18" s="76"/>
    </row>
    <row r="19" spans="1:2" ht="15.05" customHeight="1" x14ac:dyDescent="0.25"/>
    <row r="20" spans="1:2" ht="18" customHeight="1" x14ac:dyDescent="0.25"/>
    <row r="21" spans="1:2" ht="18" customHeight="1" x14ac:dyDescent="0.25"/>
    <row r="22" spans="1:2" ht="15.05" customHeight="1" x14ac:dyDescent="0.25"/>
    <row r="23" spans="1:2" ht="18" customHeight="1" x14ac:dyDescent="0.25"/>
    <row r="24" spans="1:2" ht="15.05" customHeight="1" x14ac:dyDescent="0.25"/>
    <row r="25" spans="1:2" ht="18" customHeight="1" x14ac:dyDescent="0.25"/>
    <row r="26" spans="1:2" ht="15.05" customHeight="1" x14ac:dyDescent="0.25"/>
    <row r="27" spans="1:2" ht="18" customHeight="1" x14ac:dyDescent="0.25"/>
    <row r="28" spans="1:2" ht="15.05" customHeight="1" x14ac:dyDescent="0.25"/>
    <row r="29" spans="1:2" ht="18" customHeight="1" x14ac:dyDescent="0.25"/>
    <row r="30" spans="1:2" ht="18" customHeight="1" x14ac:dyDescent="0.25"/>
    <row r="54" spans="4:4" x14ac:dyDescent="0.25">
      <c r="D54" s="77"/>
    </row>
    <row r="83" spans="3:4" x14ac:dyDescent="0.25">
      <c r="C83" s="78"/>
      <c r="D83" s="77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zoomScaleNormal="100" workbookViewId="0">
      <selection activeCell="P10" sqref="P10"/>
    </sheetView>
  </sheetViews>
  <sheetFormatPr defaultColWidth="9.109375" defaultRowHeight="5.65" customHeight="1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777343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6640625" style="54" customWidth="1"/>
    <col min="13" max="15" width="9.77734375" style="54" customWidth="1"/>
    <col min="16" max="16384" width="9.109375" style="54"/>
  </cols>
  <sheetData>
    <row r="1" spans="1:13" ht="13.15" x14ac:dyDescent="0.25">
      <c r="A1" s="79" t="s">
        <v>1008</v>
      </c>
      <c r="B1" s="80"/>
      <c r="C1" s="80"/>
    </row>
    <row r="2" spans="1:13" ht="13.15" x14ac:dyDescent="0.25">
      <c r="A2" s="81" t="s">
        <v>1009</v>
      </c>
      <c r="B2" s="80"/>
      <c r="C2" s="80"/>
    </row>
    <row r="3" spans="1:13" ht="13.15" x14ac:dyDescent="0.25">
      <c r="A3" s="81" t="s">
        <v>624</v>
      </c>
      <c r="I3" s="67"/>
      <c r="J3" s="67"/>
      <c r="K3" s="67"/>
      <c r="L3" s="67"/>
      <c r="M3" s="67"/>
    </row>
    <row r="4" spans="1:13" ht="12.7" customHeight="1" x14ac:dyDescent="0.25">
      <c r="A4" s="396" t="s">
        <v>44</v>
      </c>
      <c r="B4" s="830" t="s">
        <v>45</v>
      </c>
      <c r="C4" s="830" t="s">
        <v>461</v>
      </c>
      <c r="D4" s="830" t="s">
        <v>46</v>
      </c>
      <c r="E4" s="922" t="s">
        <v>611</v>
      </c>
      <c r="F4" s="923"/>
      <c r="G4" s="919" t="s">
        <v>511</v>
      </c>
      <c r="H4" s="830" t="s">
        <v>47</v>
      </c>
      <c r="I4" s="398" t="s">
        <v>299</v>
      </c>
      <c r="J4" s="379"/>
      <c r="K4" s="379"/>
      <c r="L4" s="379"/>
      <c r="M4" s="380"/>
    </row>
    <row r="5" spans="1:13" ht="13.15" x14ac:dyDescent="0.25">
      <c r="A5" s="399"/>
      <c r="B5" s="829" t="s">
        <v>49</v>
      </c>
      <c r="C5" s="401" t="s">
        <v>462</v>
      </c>
      <c r="D5" s="829" t="s">
        <v>50</v>
      </c>
      <c r="E5" s="402"/>
      <c r="F5" s="402"/>
      <c r="G5" s="920"/>
      <c r="H5" s="829" t="s">
        <v>50</v>
      </c>
      <c r="I5" s="403" t="s">
        <v>51</v>
      </c>
      <c r="J5" s="403" t="s">
        <v>52</v>
      </c>
      <c r="K5" s="831" t="s">
        <v>300</v>
      </c>
      <c r="L5" s="832"/>
      <c r="M5" s="828" t="s">
        <v>53</v>
      </c>
    </row>
    <row r="6" spans="1:13" ht="13.15" x14ac:dyDescent="0.25">
      <c r="A6" s="399"/>
      <c r="B6" s="402"/>
      <c r="C6" s="405" t="s">
        <v>2</v>
      </c>
      <c r="D6" s="829" t="s">
        <v>54</v>
      </c>
      <c r="E6" s="829" t="s">
        <v>55</v>
      </c>
      <c r="F6" s="829" t="s">
        <v>22</v>
      </c>
      <c r="G6" s="920"/>
      <c r="H6" s="829" t="s">
        <v>56</v>
      </c>
      <c r="I6" s="403" t="s">
        <v>57</v>
      </c>
      <c r="J6" s="403"/>
      <c r="K6" s="392" t="s">
        <v>28</v>
      </c>
      <c r="L6" s="406" t="s">
        <v>301</v>
      </c>
      <c r="M6" s="828" t="s">
        <v>58</v>
      </c>
    </row>
    <row r="7" spans="1:13" ht="13.15" x14ac:dyDescent="0.25">
      <c r="A7" s="399"/>
      <c r="B7" s="402"/>
      <c r="C7" s="407" t="s">
        <v>472</v>
      </c>
      <c r="D7" s="829" t="s">
        <v>59</v>
      </c>
      <c r="E7" s="829" t="s">
        <v>27</v>
      </c>
      <c r="F7" s="829" t="s">
        <v>23</v>
      </c>
      <c r="G7" s="921"/>
      <c r="H7" s="829" t="s">
        <v>512</v>
      </c>
      <c r="I7" s="523" t="s">
        <v>60</v>
      </c>
      <c r="J7" s="523"/>
      <c r="K7" s="523"/>
      <c r="L7" s="408" t="s">
        <v>302</v>
      </c>
      <c r="M7" s="393" t="s">
        <v>61</v>
      </c>
    </row>
    <row r="8" spans="1:13" ht="13.15" x14ac:dyDescent="0.25">
      <c r="A8" s="827">
        <v>1</v>
      </c>
      <c r="B8" s="826">
        <v>2</v>
      </c>
      <c r="C8" s="523">
        <v>3</v>
      </c>
      <c r="D8" s="826">
        <v>4</v>
      </c>
      <c r="E8" s="826">
        <v>5</v>
      </c>
      <c r="F8" s="826">
        <v>6</v>
      </c>
      <c r="G8" s="826">
        <v>7</v>
      </c>
      <c r="H8" s="826">
        <v>8</v>
      </c>
      <c r="I8" s="523">
        <v>9</v>
      </c>
      <c r="J8" s="523">
        <v>10</v>
      </c>
      <c r="K8" s="523">
        <v>11</v>
      </c>
      <c r="L8" s="523">
        <v>12</v>
      </c>
      <c r="M8" s="393">
        <v>13</v>
      </c>
    </row>
    <row r="9" spans="1:13" ht="16.45" customHeight="1" x14ac:dyDescent="0.25">
      <c r="A9" s="82" t="s">
        <v>28</v>
      </c>
      <c r="B9" s="83">
        <v>86109</v>
      </c>
      <c r="C9" s="83">
        <v>1464</v>
      </c>
      <c r="D9" s="74">
        <v>73822</v>
      </c>
      <c r="E9" s="84">
        <v>8430</v>
      </c>
      <c r="F9" s="83">
        <v>65392</v>
      </c>
      <c r="G9" s="84">
        <v>69</v>
      </c>
      <c r="H9" s="84">
        <v>73753</v>
      </c>
      <c r="I9" s="85">
        <v>5496</v>
      </c>
      <c r="J9" s="85">
        <v>6684</v>
      </c>
      <c r="K9" s="85">
        <v>5506</v>
      </c>
      <c r="L9" s="74">
        <v>851</v>
      </c>
      <c r="M9" s="86">
        <v>7819</v>
      </c>
    </row>
    <row r="10" spans="1:13" ht="13.15" x14ac:dyDescent="0.25">
      <c r="A10" s="833" t="s">
        <v>65</v>
      </c>
      <c r="B10" s="576">
        <f>SUM(B11:B34)</f>
        <v>8979</v>
      </c>
      <c r="C10" s="576">
        <f t="shared" ref="C10" si="0">SUM(C11:C34)</f>
        <v>232</v>
      </c>
      <c r="D10" s="576">
        <f>SUM(D11:D34)</f>
        <v>7743</v>
      </c>
      <c r="E10" s="576">
        <f>SUM(E11:E34)</f>
        <v>812</v>
      </c>
      <c r="F10" s="576">
        <f>SUM(F11:F34)</f>
        <v>6931</v>
      </c>
      <c r="G10" s="576">
        <f t="shared" ref="G10:L10" si="1">SUM(G11:G34)</f>
        <v>5</v>
      </c>
      <c r="H10" s="576">
        <f t="shared" si="1"/>
        <v>7738</v>
      </c>
      <c r="I10" s="576">
        <f t="shared" si="1"/>
        <v>653</v>
      </c>
      <c r="J10" s="576">
        <f t="shared" si="1"/>
        <v>714</v>
      </c>
      <c r="K10" s="576">
        <f t="shared" si="1"/>
        <v>580</v>
      </c>
      <c r="L10" s="576">
        <f t="shared" si="1"/>
        <v>108</v>
      </c>
      <c r="M10" s="576">
        <f>SUM(M11:M34)</f>
        <v>822</v>
      </c>
    </row>
    <row r="11" spans="1:13" ht="14.25" customHeight="1" x14ac:dyDescent="0.25">
      <c r="A11" s="410" t="s">
        <v>66</v>
      </c>
      <c r="B11" s="72">
        <v>444</v>
      </c>
      <c r="C11" s="72"/>
      <c r="D11" s="72">
        <f t="shared" ref="D11:D34" si="2">SUM(E11:F11)</f>
        <v>412</v>
      </c>
      <c r="E11" s="72">
        <v>117</v>
      </c>
      <c r="F11" s="72">
        <v>295</v>
      </c>
      <c r="G11" s="72">
        <v>1</v>
      </c>
      <c r="H11" s="72">
        <f>+D11-G11</f>
        <v>411</v>
      </c>
      <c r="I11" s="72">
        <v>110</v>
      </c>
      <c r="J11" s="72">
        <v>148</v>
      </c>
      <c r="K11" s="72">
        <v>134</v>
      </c>
      <c r="L11" s="72">
        <v>26</v>
      </c>
      <c r="M11" s="73">
        <v>117</v>
      </c>
    </row>
    <row r="12" spans="1:13" ht="14.25" customHeight="1" x14ac:dyDescent="0.25">
      <c r="A12" s="577" t="s">
        <v>67</v>
      </c>
      <c r="B12" s="72">
        <v>70</v>
      </c>
      <c r="C12" s="72"/>
      <c r="D12" s="72">
        <f t="shared" si="2"/>
        <v>34</v>
      </c>
      <c r="E12" s="72">
        <v>3</v>
      </c>
      <c r="F12" s="72">
        <v>31</v>
      </c>
      <c r="G12" s="72">
        <v>0</v>
      </c>
      <c r="H12" s="72">
        <f t="shared" ref="H12:H52" si="3">+D12-G12</f>
        <v>34</v>
      </c>
      <c r="I12" s="578"/>
      <c r="J12" s="578"/>
      <c r="K12" s="578"/>
      <c r="L12" s="578"/>
      <c r="M12" s="579"/>
    </row>
    <row r="13" spans="1:13" ht="14.25" customHeight="1" x14ac:dyDescent="0.25">
      <c r="A13" s="577" t="s">
        <v>68</v>
      </c>
      <c r="B13" s="72">
        <v>130</v>
      </c>
      <c r="C13" s="72"/>
      <c r="D13" s="72">
        <f t="shared" si="2"/>
        <v>114</v>
      </c>
      <c r="E13" s="72">
        <v>0</v>
      </c>
      <c r="F13" s="72">
        <v>114</v>
      </c>
      <c r="G13" s="72">
        <v>0</v>
      </c>
      <c r="H13" s="72">
        <f t="shared" si="3"/>
        <v>114</v>
      </c>
      <c r="I13" s="578"/>
      <c r="J13" s="578"/>
      <c r="K13" s="578"/>
      <c r="L13" s="578"/>
      <c r="M13" s="579"/>
    </row>
    <row r="14" spans="1:13" ht="14.25" customHeight="1" x14ac:dyDescent="0.25">
      <c r="A14" s="577" t="s">
        <v>73</v>
      </c>
      <c r="B14" s="72">
        <v>254</v>
      </c>
      <c r="C14" s="72"/>
      <c r="D14" s="72">
        <f>SUM(E14:F14)</f>
        <v>0</v>
      </c>
      <c r="E14" s="72">
        <v>0</v>
      </c>
      <c r="F14" s="72">
        <v>0</v>
      </c>
      <c r="G14" s="72">
        <v>0</v>
      </c>
      <c r="H14" s="72">
        <f>+D14-G14</f>
        <v>0</v>
      </c>
      <c r="I14" s="578"/>
      <c r="J14" s="578"/>
      <c r="K14" s="578"/>
      <c r="L14" s="578"/>
      <c r="M14" s="579"/>
    </row>
    <row r="15" spans="1:13" ht="14.25" customHeight="1" x14ac:dyDescent="0.25">
      <c r="A15" s="580" t="s">
        <v>815</v>
      </c>
      <c r="B15" s="72">
        <v>608</v>
      </c>
      <c r="C15" s="835"/>
      <c r="D15" s="72">
        <f t="shared" ref="D15" si="4">SUM(E15:F15)</f>
        <v>599</v>
      </c>
      <c r="E15" s="72">
        <v>65</v>
      </c>
      <c r="F15" s="72">
        <v>534</v>
      </c>
      <c r="G15" s="72">
        <v>0</v>
      </c>
      <c r="H15" s="72">
        <f t="shared" ref="H15" si="5">+D15-G15</f>
        <v>599</v>
      </c>
      <c r="I15" s="581"/>
      <c r="J15" s="581"/>
      <c r="K15" s="581"/>
      <c r="L15" s="581"/>
      <c r="M15" s="582"/>
    </row>
    <row r="16" spans="1:13" ht="14.25" customHeight="1" x14ac:dyDescent="0.25">
      <c r="A16" s="410" t="s">
        <v>76</v>
      </c>
      <c r="B16" s="72">
        <v>1006</v>
      </c>
      <c r="C16" s="72"/>
      <c r="D16" s="72">
        <f>SUM(E16:F16)</f>
        <v>928</v>
      </c>
      <c r="E16" s="72">
        <v>384</v>
      </c>
      <c r="F16" s="72">
        <v>544</v>
      </c>
      <c r="G16" s="72">
        <v>2</v>
      </c>
      <c r="H16" s="72">
        <f>+D16-G16</f>
        <v>926</v>
      </c>
      <c r="I16" s="72">
        <v>97</v>
      </c>
      <c r="J16" s="72">
        <v>185</v>
      </c>
      <c r="K16" s="72">
        <v>119</v>
      </c>
      <c r="L16" s="72">
        <v>28</v>
      </c>
      <c r="M16" s="73">
        <v>180</v>
      </c>
    </row>
    <row r="17" spans="1:13" ht="14.25" customHeight="1" x14ac:dyDescent="0.25">
      <c r="A17" s="577" t="s">
        <v>67</v>
      </c>
      <c r="B17" s="72">
        <v>79</v>
      </c>
      <c r="C17" s="72">
        <v>20</v>
      </c>
      <c r="D17" s="72">
        <f>SUM(E17:F17)</f>
        <v>46</v>
      </c>
      <c r="E17" s="72">
        <v>4</v>
      </c>
      <c r="F17" s="72">
        <v>42</v>
      </c>
      <c r="G17" s="72">
        <v>0</v>
      </c>
      <c r="H17" s="72">
        <f>+D17-G17</f>
        <v>46</v>
      </c>
      <c r="I17" s="578"/>
      <c r="J17" s="578"/>
      <c r="K17" s="578"/>
      <c r="L17" s="578"/>
      <c r="M17" s="579"/>
    </row>
    <row r="18" spans="1:13" ht="14.25" customHeight="1" x14ac:dyDescent="0.25">
      <c r="A18" s="577" t="s">
        <v>817</v>
      </c>
      <c r="B18" s="72">
        <v>625</v>
      </c>
      <c r="C18" s="72"/>
      <c r="D18" s="72">
        <f t="shared" ref="D18" si="6">SUM(E18:F18)</f>
        <v>538</v>
      </c>
      <c r="E18" s="72">
        <v>0</v>
      </c>
      <c r="F18" s="72">
        <v>538</v>
      </c>
      <c r="G18" s="72">
        <v>0</v>
      </c>
      <c r="H18" s="72">
        <f t="shared" ref="H18" si="7">+D18-G18</f>
        <v>538</v>
      </c>
      <c r="I18" s="581"/>
      <c r="J18" s="581"/>
      <c r="K18" s="581"/>
      <c r="L18" s="581"/>
      <c r="M18" s="582"/>
    </row>
    <row r="19" spans="1:13" ht="14.25" customHeight="1" x14ac:dyDescent="0.25">
      <c r="A19" s="411" t="s">
        <v>78</v>
      </c>
      <c r="B19" s="72">
        <v>360</v>
      </c>
      <c r="C19" s="72"/>
      <c r="D19" s="72">
        <f>SUM(E19:F19)</f>
        <v>339</v>
      </c>
      <c r="E19" s="72">
        <v>49</v>
      </c>
      <c r="F19" s="72">
        <v>290</v>
      </c>
      <c r="G19" s="72">
        <v>0</v>
      </c>
      <c r="H19" s="72">
        <f>+D19-G19</f>
        <v>339</v>
      </c>
      <c r="I19" s="72">
        <v>13</v>
      </c>
      <c r="J19" s="72">
        <v>62</v>
      </c>
      <c r="K19" s="72">
        <v>47</v>
      </c>
      <c r="L19" s="72">
        <v>5</v>
      </c>
      <c r="M19" s="73">
        <v>29</v>
      </c>
    </row>
    <row r="20" spans="1:13" ht="14.25" customHeight="1" x14ac:dyDescent="0.25">
      <c r="A20" s="411" t="s">
        <v>77</v>
      </c>
      <c r="B20" s="72">
        <v>389</v>
      </c>
      <c r="C20" s="72"/>
      <c r="D20" s="72">
        <f>SUM(E20:F20)</f>
        <v>346</v>
      </c>
      <c r="E20" s="72">
        <v>49</v>
      </c>
      <c r="F20" s="72">
        <v>297</v>
      </c>
      <c r="G20" s="72">
        <v>1</v>
      </c>
      <c r="H20" s="72">
        <f>+D20-G20</f>
        <v>345</v>
      </c>
      <c r="I20" s="72">
        <v>13</v>
      </c>
      <c r="J20" s="72">
        <v>83</v>
      </c>
      <c r="K20" s="72">
        <v>37</v>
      </c>
      <c r="L20" s="72">
        <v>3</v>
      </c>
      <c r="M20" s="73">
        <v>60</v>
      </c>
    </row>
    <row r="21" spans="1:13" ht="14.25" customHeight="1" x14ac:dyDescent="0.25">
      <c r="A21" s="577" t="s">
        <v>298</v>
      </c>
      <c r="B21" s="72">
        <v>32</v>
      </c>
      <c r="C21" s="72"/>
      <c r="D21" s="72">
        <f>SUM(E21:F21)</f>
        <v>26</v>
      </c>
      <c r="E21" s="72">
        <v>0</v>
      </c>
      <c r="F21" s="72">
        <v>26</v>
      </c>
      <c r="G21" s="72">
        <v>0</v>
      </c>
      <c r="H21" s="72">
        <f>+D21-G21</f>
        <v>26</v>
      </c>
      <c r="I21" s="578"/>
      <c r="J21" s="578"/>
      <c r="K21" s="578"/>
      <c r="L21" s="578"/>
      <c r="M21" s="579"/>
    </row>
    <row r="22" spans="1:13" ht="14.25" customHeight="1" x14ac:dyDescent="0.25">
      <c r="A22" s="410" t="s">
        <v>339</v>
      </c>
      <c r="B22" s="72">
        <v>1268</v>
      </c>
      <c r="C22" s="72">
        <v>60</v>
      </c>
      <c r="D22" s="72">
        <f t="shared" si="2"/>
        <v>1106</v>
      </c>
      <c r="E22" s="72">
        <v>15</v>
      </c>
      <c r="F22" s="72">
        <v>1091</v>
      </c>
      <c r="G22" s="72">
        <v>0</v>
      </c>
      <c r="H22" s="72">
        <f t="shared" si="3"/>
        <v>1106</v>
      </c>
      <c r="I22" s="72">
        <v>134</v>
      </c>
      <c r="J22" s="72">
        <v>95</v>
      </c>
      <c r="K22" s="72">
        <v>71</v>
      </c>
      <c r="L22" s="72">
        <v>16</v>
      </c>
      <c r="M22" s="73">
        <v>177</v>
      </c>
    </row>
    <row r="23" spans="1:13" ht="14.25" customHeight="1" x14ac:dyDescent="0.25">
      <c r="A23" s="577" t="s">
        <v>3</v>
      </c>
      <c r="B23" s="72">
        <v>38</v>
      </c>
      <c r="C23" s="72"/>
      <c r="D23" s="72">
        <f t="shared" si="2"/>
        <v>27</v>
      </c>
      <c r="E23" s="72">
        <v>3</v>
      </c>
      <c r="F23" s="72">
        <v>24</v>
      </c>
      <c r="G23" s="72">
        <v>0</v>
      </c>
      <c r="H23" s="72">
        <f t="shared" si="3"/>
        <v>27</v>
      </c>
      <c r="I23" s="578"/>
      <c r="J23" s="578"/>
      <c r="K23" s="578"/>
      <c r="L23" s="578"/>
      <c r="M23" s="579"/>
    </row>
    <row r="24" spans="1:13" ht="14.25" customHeight="1" x14ac:dyDescent="0.25">
      <c r="A24" s="577" t="s">
        <v>473</v>
      </c>
      <c r="B24" s="72">
        <v>19</v>
      </c>
      <c r="C24" s="72"/>
      <c r="D24" s="72">
        <f t="shared" si="2"/>
        <v>6</v>
      </c>
      <c r="E24" s="72">
        <v>1</v>
      </c>
      <c r="F24" s="72">
        <v>5</v>
      </c>
      <c r="G24" s="72">
        <v>0</v>
      </c>
      <c r="H24" s="72">
        <f t="shared" si="3"/>
        <v>6</v>
      </c>
      <c r="I24" s="578"/>
      <c r="J24" s="578"/>
      <c r="K24" s="578"/>
      <c r="L24" s="578"/>
      <c r="M24" s="579"/>
    </row>
    <row r="25" spans="1:13" ht="14.25" customHeight="1" x14ac:dyDescent="0.25">
      <c r="A25" s="580" t="s">
        <v>816</v>
      </c>
      <c r="B25" s="72">
        <v>335</v>
      </c>
      <c r="C25" s="72"/>
      <c r="D25" s="72">
        <f t="shared" si="2"/>
        <v>312</v>
      </c>
      <c r="E25" s="72">
        <v>32</v>
      </c>
      <c r="F25" s="72">
        <v>280</v>
      </c>
      <c r="G25" s="72">
        <v>0</v>
      </c>
      <c r="H25" s="72">
        <f t="shared" si="3"/>
        <v>312</v>
      </c>
      <c r="I25" s="581"/>
      <c r="J25" s="581"/>
      <c r="K25" s="581"/>
      <c r="L25" s="581"/>
      <c r="M25" s="582"/>
    </row>
    <row r="26" spans="1:13" ht="14.25" customHeight="1" x14ac:dyDescent="0.25">
      <c r="A26" s="410" t="s">
        <v>688</v>
      </c>
      <c r="B26" s="72">
        <v>346</v>
      </c>
      <c r="C26" s="72"/>
      <c r="D26" s="72">
        <f t="shared" si="2"/>
        <v>323</v>
      </c>
      <c r="E26" s="72">
        <v>0</v>
      </c>
      <c r="F26" s="72">
        <v>323</v>
      </c>
      <c r="G26" s="72">
        <v>0</v>
      </c>
      <c r="H26" s="72">
        <f>+D26-G26</f>
        <v>323</v>
      </c>
      <c r="I26" s="72">
        <v>36</v>
      </c>
      <c r="J26" s="72">
        <v>58</v>
      </c>
      <c r="K26" s="72">
        <v>49</v>
      </c>
      <c r="L26" s="72">
        <v>6</v>
      </c>
      <c r="M26" s="73">
        <v>59</v>
      </c>
    </row>
    <row r="27" spans="1:13" ht="14.25" customHeight="1" x14ac:dyDescent="0.25">
      <c r="A27" s="583" t="s">
        <v>741</v>
      </c>
      <c r="B27" s="72">
        <v>151</v>
      </c>
      <c r="C27" s="72"/>
      <c r="D27" s="72">
        <f t="shared" si="2"/>
        <v>129</v>
      </c>
      <c r="E27" s="72">
        <v>37</v>
      </c>
      <c r="F27" s="72">
        <v>92</v>
      </c>
      <c r="G27" s="72">
        <v>0</v>
      </c>
      <c r="H27" s="72">
        <f>+D27-G27</f>
        <v>129</v>
      </c>
      <c r="I27" s="581"/>
      <c r="J27" s="581"/>
      <c r="K27" s="581"/>
      <c r="L27" s="581"/>
      <c r="M27" s="582"/>
    </row>
    <row r="28" spans="1:13" ht="14.25" customHeight="1" x14ac:dyDescent="0.25">
      <c r="A28" s="411" t="s">
        <v>70</v>
      </c>
      <c r="B28" s="72">
        <v>580</v>
      </c>
      <c r="C28" s="72"/>
      <c r="D28" s="72">
        <f t="shared" si="2"/>
        <v>548</v>
      </c>
      <c r="E28" s="72">
        <v>0</v>
      </c>
      <c r="F28" s="72">
        <v>548</v>
      </c>
      <c r="G28" s="72">
        <v>1</v>
      </c>
      <c r="H28" s="72">
        <f t="shared" si="3"/>
        <v>547</v>
      </c>
      <c r="I28" s="72">
        <v>66</v>
      </c>
      <c r="J28" s="72">
        <v>39</v>
      </c>
      <c r="K28" s="72">
        <v>55</v>
      </c>
      <c r="L28" s="72">
        <v>12</v>
      </c>
      <c r="M28" s="73">
        <v>60</v>
      </c>
    </row>
    <row r="29" spans="1:13" ht="14.25" customHeight="1" x14ac:dyDescent="0.25">
      <c r="A29" s="761" t="s">
        <v>654</v>
      </c>
      <c r="B29" s="72">
        <v>129</v>
      </c>
      <c r="C29" s="72">
        <v>129</v>
      </c>
      <c r="D29" s="72">
        <f t="shared" si="2"/>
        <v>0</v>
      </c>
      <c r="E29" s="72">
        <v>0</v>
      </c>
      <c r="F29" s="72">
        <v>0</v>
      </c>
      <c r="G29" s="72">
        <v>0</v>
      </c>
      <c r="H29" s="72">
        <f t="shared" si="3"/>
        <v>0</v>
      </c>
      <c r="I29" s="578"/>
      <c r="J29" s="578"/>
      <c r="K29" s="578"/>
      <c r="L29" s="578"/>
      <c r="M29" s="579"/>
    </row>
    <row r="30" spans="1:13" ht="14.25" customHeight="1" x14ac:dyDescent="0.25">
      <c r="A30" s="761" t="s">
        <v>69</v>
      </c>
      <c r="B30" s="72">
        <v>38</v>
      </c>
      <c r="C30" s="72"/>
      <c r="D30" s="72">
        <f t="shared" si="2"/>
        <v>31</v>
      </c>
      <c r="E30" s="72">
        <v>0</v>
      </c>
      <c r="F30" s="72">
        <v>31</v>
      </c>
      <c r="G30" s="72">
        <v>0</v>
      </c>
      <c r="H30" s="72">
        <f t="shared" si="3"/>
        <v>31</v>
      </c>
      <c r="I30" s="578"/>
      <c r="J30" s="578"/>
      <c r="K30" s="578"/>
      <c r="L30" s="578"/>
      <c r="M30" s="579"/>
    </row>
    <row r="31" spans="1:13" ht="14.25" customHeight="1" x14ac:dyDescent="0.25">
      <c r="A31" s="583" t="s">
        <v>742</v>
      </c>
      <c r="B31" s="72">
        <v>132</v>
      </c>
      <c r="C31" s="72"/>
      <c r="D31" s="72">
        <f t="shared" si="2"/>
        <v>114</v>
      </c>
      <c r="E31" s="72">
        <v>17</v>
      </c>
      <c r="F31" s="72">
        <v>97</v>
      </c>
      <c r="G31" s="72">
        <v>0</v>
      </c>
      <c r="H31" s="72">
        <f t="shared" si="3"/>
        <v>114</v>
      </c>
      <c r="I31" s="578"/>
      <c r="J31" s="578"/>
      <c r="K31" s="578"/>
      <c r="L31" s="578"/>
      <c r="M31" s="579"/>
    </row>
    <row r="32" spans="1:13" ht="14.25" customHeight="1" x14ac:dyDescent="0.25">
      <c r="A32" s="411" t="s">
        <v>79</v>
      </c>
      <c r="B32" s="72">
        <v>669</v>
      </c>
      <c r="C32" s="72"/>
      <c r="D32" s="72">
        <f t="shared" si="2"/>
        <v>589</v>
      </c>
      <c r="E32" s="72">
        <v>0</v>
      </c>
      <c r="F32" s="72">
        <v>589</v>
      </c>
      <c r="G32" s="72">
        <v>0</v>
      </c>
      <c r="H32" s="72">
        <f>+D32-G32</f>
        <v>589</v>
      </c>
      <c r="I32" s="72">
        <v>108</v>
      </c>
      <c r="J32" s="72">
        <v>0</v>
      </c>
      <c r="K32" s="72">
        <v>23</v>
      </c>
      <c r="L32" s="72">
        <v>4</v>
      </c>
      <c r="M32" s="73">
        <v>71</v>
      </c>
    </row>
    <row r="33" spans="1:13" ht="14.25" customHeight="1" x14ac:dyDescent="0.25">
      <c r="A33" s="412" t="s">
        <v>80</v>
      </c>
      <c r="B33" s="68">
        <v>1025</v>
      </c>
      <c r="C33" s="72">
        <v>23</v>
      </c>
      <c r="D33" s="72">
        <f>SUM(E33:F33)</f>
        <v>954</v>
      </c>
      <c r="E33" s="72">
        <v>0</v>
      </c>
      <c r="F33" s="72">
        <v>954</v>
      </c>
      <c r="G33" s="72">
        <v>0</v>
      </c>
      <c r="H33" s="72">
        <f>+D33-G33</f>
        <v>954</v>
      </c>
      <c r="I33" s="72">
        <v>76</v>
      </c>
      <c r="J33" s="72">
        <v>44</v>
      </c>
      <c r="K33" s="72">
        <v>45</v>
      </c>
      <c r="L33" s="72">
        <v>8</v>
      </c>
      <c r="M33" s="73">
        <v>69</v>
      </c>
    </row>
    <row r="34" spans="1:13" ht="14.25" customHeight="1" x14ac:dyDescent="0.25">
      <c r="A34" s="583" t="s">
        <v>818</v>
      </c>
      <c r="B34" s="72">
        <v>252</v>
      </c>
      <c r="C34" s="72"/>
      <c r="D34" s="72">
        <f t="shared" si="2"/>
        <v>222</v>
      </c>
      <c r="E34" s="72">
        <v>36</v>
      </c>
      <c r="F34" s="72">
        <v>186</v>
      </c>
      <c r="G34" s="72">
        <v>0</v>
      </c>
      <c r="H34" s="72">
        <f>+D34-G34</f>
        <v>222</v>
      </c>
      <c r="I34" s="581"/>
      <c r="J34" s="581"/>
      <c r="K34" s="581"/>
      <c r="L34" s="581"/>
      <c r="M34" s="582" t="s">
        <v>11</v>
      </c>
    </row>
    <row r="35" spans="1:13" ht="13.15" x14ac:dyDescent="0.25">
      <c r="A35" s="587" t="s">
        <v>81</v>
      </c>
      <c r="B35" s="576">
        <f>SUM(B36:B55)</f>
        <v>8430</v>
      </c>
      <c r="C35" s="576">
        <f t="shared" ref="C35:M35" si="8">SUM(C36:C55)</f>
        <v>28</v>
      </c>
      <c r="D35" s="576">
        <f t="shared" si="8"/>
        <v>7423</v>
      </c>
      <c r="E35" s="576">
        <f t="shared" si="8"/>
        <v>871</v>
      </c>
      <c r="F35" s="576">
        <f t="shared" si="8"/>
        <v>6552</v>
      </c>
      <c r="G35" s="576">
        <f t="shared" si="8"/>
        <v>10</v>
      </c>
      <c r="H35" s="576">
        <f t="shared" si="8"/>
        <v>7413</v>
      </c>
      <c r="I35" s="576">
        <f t="shared" si="8"/>
        <v>475</v>
      </c>
      <c r="J35" s="576">
        <f t="shared" si="8"/>
        <v>756</v>
      </c>
      <c r="K35" s="576">
        <f t="shared" si="8"/>
        <v>577</v>
      </c>
      <c r="L35" s="576">
        <f t="shared" si="8"/>
        <v>85</v>
      </c>
      <c r="M35" s="576">
        <f t="shared" si="8"/>
        <v>795</v>
      </c>
    </row>
    <row r="36" spans="1:13" ht="14.25" customHeight="1" x14ac:dyDescent="0.25">
      <c r="A36" s="584" t="s">
        <v>82</v>
      </c>
      <c r="B36" s="72">
        <v>357</v>
      </c>
      <c r="C36" s="72">
        <v>4</v>
      </c>
      <c r="D36" s="72">
        <f t="shared" ref="D36:D52" si="9">SUM(E36:F36)</f>
        <v>338</v>
      </c>
      <c r="E36" s="72">
        <v>46</v>
      </c>
      <c r="F36" s="72">
        <v>292</v>
      </c>
      <c r="G36" s="72">
        <v>4</v>
      </c>
      <c r="H36" s="72">
        <f t="shared" si="3"/>
        <v>334</v>
      </c>
      <c r="I36" s="72">
        <v>59</v>
      </c>
      <c r="J36" s="72">
        <v>87</v>
      </c>
      <c r="K36" s="72">
        <v>51</v>
      </c>
      <c r="L36" s="72">
        <v>9</v>
      </c>
      <c r="M36" s="73">
        <v>111</v>
      </c>
    </row>
    <row r="37" spans="1:13" ht="14.25" customHeight="1" x14ac:dyDescent="0.25">
      <c r="A37" s="577" t="s">
        <v>67</v>
      </c>
      <c r="B37" s="72">
        <v>35</v>
      </c>
      <c r="C37" s="72"/>
      <c r="D37" s="72">
        <f t="shared" si="9"/>
        <v>22</v>
      </c>
      <c r="E37" s="72">
        <v>1</v>
      </c>
      <c r="F37" s="72">
        <v>21</v>
      </c>
      <c r="G37" s="72">
        <v>0</v>
      </c>
      <c r="H37" s="72">
        <f t="shared" si="3"/>
        <v>22</v>
      </c>
      <c r="I37" s="578"/>
      <c r="J37" s="578"/>
      <c r="K37" s="578"/>
      <c r="L37" s="578"/>
      <c r="M37" s="579"/>
    </row>
    <row r="38" spans="1:13" ht="14.25" customHeight="1" x14ac:dyDescent="0.25">
      <c r="A38" s="761" t="s">
        <v>819</v>
      </c>
      <c r="B38" s="72">
        <v>622</v>
      </c>
      <c r="C38" s="72"/>
      <c r="D38" s="73">
        <f t="shared" si="9"/>
        <v>564</v>
      </c>
      <c r="E38" s="72">
        <v>0</v>
      </c>
      <c r="F38" s="72">
        <v>564</v>
      </c>
      <c r="G38" s="72">
        <v>0</v>
      </c>
      <c r="H38" s="73">
        <f t="shared" si="3"/>
        <v>564</v>
      </c>
      <c r="I38" s="581"/>
      <c r="J38" s="581"/>
      <c r="K38" s="581"/>
      <c r="L38" s="581"/>
      <c r="M38" s="582"/>
    </row>
    <row r="39" spans="1:13" ht="14.25" customHeight="1" x14ac:dyDescent="0.25">
      <c r="A39" s="411" t="s">
        <v>83</v>
      </c>
      <c r="B39" s="72">
        <v>246</v>
      </c>
      <c r="C39" s="72"/>
      <c r="D39" s="72">
        <f t="shared" si="9"/>
        <v>216</v>
      </c>
      <c r="E39" s="72">
        <v>78</v>
      </c>
      <c r="F39" s="72">
        <v>138</v>
      </c>
      <c r="G39" s="72">
        <v>1</v>
      </c>
      <c r="H39" s="72">
        <f t="shared" si="3"/>
        <v>215</v>
      </c>
      <c r="I39" s="72">
        <v>10</v>
      </c>
      <c r="J39" s="72">
        <v>41</v>
      </c>
      <c r="K39" s="72">
        <v>33</v>
      </c>
      <c r="L39" s="72">
        <v>4</v>
      </c>
      <c r="M39" s="73">
        <v>37</v>
      </c>
    </row>
    <row r="40" spans="1:13" ht="14.25" customHeight="1" x14ac:dyDescent="0.25">
      <c r="A40" s="577" t="s">
        <v>84</v>
      </c>
      <c r="B40" s="72">
        <v>105</v>
      </c>
      <c r="C40" s="72"/>
      <c r="D40" s="72">
        <f t="shared" si="9"/>
        <v>76</v>
      </c>
      <c r="E40" s="72">
        <v>0</v>
      </c>
      <c r="F40" s="72">
        <v>76</v>
      </c>
      <c r="G40" s="72">
        <v>0</v>
      </c>
      <c r="H40" s="72">
        <f t="shared" si="3"/>
        <v>76</v>
      </c>
      <c r="I40" s="578"/>
      <c r="J40" s="578"/>
      <c r="K40" s="578"/>
      <c r="L40" s="578"/>
      <c r="M40" s="579"/>
    </row>
    <row r="41" spans="1:13" ht="14.25" customHeight="1" x14ac:dyDescent="0.25">
      <c r="A41" s="411" t="s">
        <v>85</v>
      </c>
      <c r="B41" s="72">
        <v>408</v>
      </c>
      <c r="C41" s="72"/>
      <c r="D41" s="72">
        <f t="shared" si="9"/>
        <v>351</v>
      </c>
      <c r="E41" s="72">
        <v>97</v>
      </c>
      <c r="F41" s="72">
        <v>254</v>
      </c>
      <c r="G41" s="72">
        <v>0</v>
      </c>
      <c r="H41" s="72">
        <f t="shared" si="3"/>
        <v>351</v>
      </c>
      <c r="I41" s="72">
        <v>18</v>
      </c>
      <c r="J41" s="72">
        <v>66</v>
      </c>
      <c r="K41" s="72">
        <v>46</v>
      </c>
      <c r="L41" s="72">
        <v>4</v>
      </c>
      <c r="M41" s="73">
        <v>44</v>
      </c>
    </row>
    <row r="42" spans="1:13" ht="14.25" customHeight="1" x14ac:dyDescent="0.25">
      <c r="A42" s="410" t="s">
        <v>86</v>
      </c>
      <c r="B42" s="72">
        <v>433</v>
      </c>
      <c r="C42" s="72"/>
      <c r="D42" s="72">
        <f t="shared" si="9"/>
        <v>379</v>
      </c>
      <c r="E42" s="72">
        <v>105</v>
      </c>
      <c r="F42" s="72">
        <v>274</v>
      </c>
      <c r="G42" s="72">
        <v>0</v>
      </c>
      <c r="H42" s="72">
        <f t="shared" si="3"/>
        <v>379</v>
      </c>
      <c r="I42" s="72">
        <v>27</v>
      </c>
      <c r="J42" s="72">
        <v>105</v>
      </c>
      <c r="K42" s="72">
        <v>73</v>
      </c>
      <c r="L42" s="72">
        <v>15</v>
      </c>
      <c r="M42" s="73">
        <v>66</v>
      </c>
    </row>
    <row r="43" spans="1:13" ht="14.25" customHeight="1" x14ac:dyDescent="0.25">
      <c r="A43" s="411" t="s">
        <v>87</v>
      </c>
      <c r="B43" s="72">
        <v>418</v>
      </c>
      <c r="C43" s="72"/>
      <c r="D43" s="72">
        <f t="shared" si="9"/>
        <v>357</v>
      </c>
      <c r="E43" s="72">
        <v>151</v>
      </c>
      <c r="F43" s="72">
        <v>206</v>
      </c>
      <c r="G43" s="72">
        <v>0</v>
      </c>
      <c r="H43" s="72">
        <f t="shared" si="3"/>
        <v>357</v>
      </c>
      <c r="I43" s="72">
        <v>20</v>
      </c>
      <c r="J43" s="72">
        <v>56</v>
      </c>
      <c r="K43" s="72">
        <v>46</v>
      </c>
      <c r="L43" s="72">
        <v>7</v>
      </c>
      <c r="M43" s="73">
        <v>42</v>
      </c>
    </row>
    <row r="44" spans="1:13" ht="14.25" customHeight="1" x14ac:dyDescent="0.25">
      <c r="A44" s="411" t="s">
        <v>88</v>
      </c>
      <c r="B44" s="72">
        <v>352</v>
      </c>
      <c r="C44" s="72"/>
      <c r="D44" s="72">
        <f t="shared" si="9"/>
        <v>304</v>
      </c>
      <c r="E44" s="72">
        <v>41</v>
      </c>
      <c r="F44" s="72">
        <v>263</v>
      </c>
      <c r="G44" s="72">
        <v>0</v>
      </c>
      <c r="H44" s="72">
        <f t="shared" si="3"/>
        <v>304</v>
      </c>
      <c r="I44" s="72">
        <v>21</v>
      </c>
      <c r="J44" s="72">
        <v>46</v>
      </c>
      <c r="K44" s="72">
        <v>26</v>
      </c>
      <c r="L44" s="72">
        <v>3</v>
      </c>
      <c r="M44" s="73">
        <v>38</v>
      </c>
    </row>
    <row r="45" spans="1:13" ht="14.25" customHeight="1" x14ac:dyDescent="0.25">
      <c r="A45" s="410" t="s">
        <v>89</v>
      </c>
      <c r="B45" s="72">
        <v>425</v>
      </c>
      <c r="C45" s="72"/>
      <c r="D45" s="72">
        <f t="shared" si="9"/>
        <v>402</v>
      </c>
      <c r="E45" s="72">
        <v>60</v>
      </c>
      <c r="F45" s="72">
        <v>342</v>
      </c>
      <c r="G45" s="72">
        <v>0</v>
      </c>
      <c r="H45" s="72">
        <f t="shared" si="3"/>
        <v>402</v>
      </c>
      <c r="I45" s="72">
        <v>29</v>
      </c>
      <c r="J45" s="72">
        <v>78</v>
      </c>
      <c r="K45" s="72">
        <v>52</v>
      </c>
      <c r="L45" s="72">
        <v>8</v>
      </c>
      <c r="M45" s="73">
        <v>51</v>
      </c>
    </row>
    <row r="46" spans="1:13" ht="14.25" customHeight="1" x14ac:dyDescent="0.25">
      <c r="A46" s="584" t="s">
        <v>90</v>
      </c>
      <c r="B46" s="72">
        <v>402</v>
      </c>
      <c r="C46" s="72"/>
      <c r="D46" s="72">
        <f t="shared" si="9"/>
        <v>376</v>
      </c>
      <c r="E46" s="72">
        <v>37</v>
      </c>
      <c r="F46" s="72">
        <v>339</v>
      </c>
      <c r="G46" s="72">
        <v>0</v>
      </c>
      <c r="H46" s="72">
        <f t="shared" si="3"/>
        <v>376</v>
      </c>
      <c r="I46" s="72">
        <v>18</v>
      </c>
      <c r="J46" s="72">
        <v>124</v>
      </c>
      <c r="K46" s="72">
        <v>79</v>
      </c>
      <c r="L46" s="72">
        <v>6</v>
      </c>
      <c r="M46" s="73">
        <v>73</v>
      </c>
    </row>
    <row r="47" spans="1:13" ht="14.25" customHeight="1" x14ac:dyDescent="0.25">
      <c r="A47" s="583" t="s">
        <v>744</v>
      </c>
      <c r="B47" s="72">
        <v>252</v>
      </c>
      <c r="C47" s="72"/>
      <c r="D47" s="72">
        <f t="shared" si="9"/>
        <v>209</v>
      </c>
      <c r="E47" s="72">
        <v>69</v>
      </c>
      <c r="F47" s="72">
        <v>140</v>
      </c>
      <c r="G47" s="72">
        <v>0</v>
      </c>
      <c r="H47" s="72">
        <f t="shared" si="3"/>
        <v>209</v>
      </c>
      <c r="I47" s="581"/>
      <c r="J47" s="581"/>
      <c r="K47" s="581"/>
      <c r="L47" s="581"/>
      <c r="M47" s="582"/>
    </row>
    <row r="48" spans="1:13" ht="14.25" customHeight="1" x14ac:dyDescent="0.25">
      <c r="A48" s="411" t="s">
        <v>138</v>
      </c>
      <c r="B48" s="72">
        <v>289</v>
      </c>
      <c r="C48" s="72"/>
      <c r="D48" s="72">
        <f>SUM(E48:F48)</f>
        <v>252</v>
      </c>
      <c r="E48" s="72">
        <v>0</v>
      </c>
      <c r="F48" s="72">
        <v>252</v>
      </c>
      <c r="G48" s="72">
        <v>0</v>
      </c>
      <c r="H48" s="72">
        <f>+D48-G48</f>
        <v>252</v>
      </c>
      <c r="I48" s="72">
        <v>32</v>
      </c>
      <c r="J48" s="72">
        <v>0</v>
      </c>
      <c r="K48" s="72">
        <v>5</v>
      </c>
      <c r="L48" s="72">
        <v>2</v>
      </c>
      <c r="M48" s="73">
        <v>36</v>
      </c>
    </row>
    <row r="49" spans="1:13" ht="14.25" customHeight="1" x14ac:dyDescent="0.25">
      <c r="A49" s="411" t="s">
        <v>91</v>
      </c>
      <c r="B49" s="72">
        <v>405</v>
      </c>
      <c r="C49" s="72"/>
      <c r="D49" s="72">
        <f t="shared" si="9"/>
        <v>354</v>
      </c>
      <c r="E49" s="72">
        <v>26</v>
      </c>
      <c r="F49" s="72">
        <v>328</v>
      </c>
      <c r="G49" s="72">
        <v>1</v>
      </c>
      <c r="H49" s="72">
        <f t="shared" si="3"/>
        <v>353</v>
      </c>
      <c r="I49" s="72">
        <v>27</v>
      </c>
      <c r="J49" s="72">
        <v>41</v>
      </c>
      <c r="K49" s="72">
        <v>44</v>
      </c>
      <c r="L49" s="72">
        <v>4</v>
      </c>
      <c r="M49" s="73">
        <v>55</v>
      </c>
    </row>
    <row r="50" spans="1:13" ht="14.25" customHeight="1" x14ac:dyDescent="0.25">
      <c r="A50" s="583" t="s">
        <v>755</v>
      </c>
      <c r="B50" s="72">
        <v>226</v>
      </c>
      <c r="C50" s="72"/>
      <c r="D50" s="72">
        <f t="shared" si="9"/>
        <v>192</v>
      </c>
      <c r="E50" s="72">
        <v>18</v>
      </c>
      <c r="F50" s="72">
        <v>174</v>
      </c>
      <c r="G50" s="72">
        <v>0</v>
      </c>
      <c r="H50" s="72">
        <f t="shared" si="3"/>
        <v>192</v>
      </c>
      <c r="I50" s="581"/>
      <c r="J50" s="581"/>
      <c r="K50" s="581"/>
      <c r="L50" s="581"/>
      <c r="M50" s="582"/>
    </row>
    <row r="51" spans="1:13" ht="14.25" customHeight="1" x14ac:dyDescent="0.25">
      <c r="A51" s="411" t="s">
        <v>92</v>
      </c>
      <c r="B51" s="72">
        <v>883</v>
      </c>
      <c r="C51" s="72"/>
      <c r="D51" s="72">
        <f t="shared" si="9"/>
        <v>683</v>
      </c>
      <c r="E51" s="72">
        <v>0</v>
      </c>
      <c r="F51" s="72">
        <v>683</v>
      </c>
      <c r="G51" s="72">
        <v>2</v>
      </c>
      <c r="H51" s="72">
        <f t="shared" si="3"/>
        <v>681</v>
      </c>
      <c r="I51" s="72">
        <v>51</v>
      </c>
      <c r="J51" s="72">
        <v>0</v>
      </c>
      <c r="K51" s="72">
        <v>32</v>
      </c>
      <c r="L51" s="72">
        <v>1</v>
      </c>
      <c r="M51" s="73">
        <v>62</v>
      </c>
    </row>
    <row r="52" spans="1:13" ht="14.25" customHeight="1" x14ac:dyDescent="0.25">
      <c r="A52" s="410" t="s">
        <v>93</v>
      </c>
      <c r="B52" s="72">
        <v>810</v>
      </c>
      <c r="C52" s="72">
        <v>24</v>
      </c>
      <c r="D52" s="72">
        <f t="shared" si="9"/>
        <v>746</v>
      </c>
      <c r="E52" s="72">
        <v>121</v>
      </c>
      <c r="F52" s="72">
        <v>625</v>
      </c>
      <c r="G52" s="72">
        <v>0</v>
      </c>
      <c r="H52" s="72">
        <f t="shared" si="3"/>
        <v>746</v>
      </c>
      <c r="I52" s="72">
        <v>46</v>
      </c>
      <c r="J52" s="72">
        <v>75</v>
      </c>
      <c r="K52" s="72">
        <v>41</v>
      </c>
      <c r="L52" s="72">
        <v>6</v>
      </c>
      <c r="M52" s="73">
        <v>68</v>
      </c>
    </row>
    <row r="53" spans="1:13" ht="14.25" customHeight="1" x14ac:dyDescent="0.25">
      <c r="A53" s="411" t="s">
        <v>341</v>
      </c>
      <c r="B53" s="72">
        <v>1032</v>
      </c>
      <c r="C53" s="72"/>
      <c r="D53" s="72">
        <f>SUM(E53:F53)</f>
        <v>940</v>
      </c>
      <c r="E53" s="72">
        <v>0</v>
      </c>
      <c r="F53" s="72">
        <v>940</v>
      </c>
      <c r="G53" s="72">
        <v>2</v>
      </c>
      <c r="H53" s="72">
        <f>+D53-G53</f>
        <v>938</v>
      </c>
      <c r="I53" s="72">
        <v>117</v>
      </c>
      <c r="J53" s="72">
        <v>37</v>
      </c>
      <c r="K53" s="72">
        <v>49</v>
      </c>
      <c r="L53" s="72">
        <v>16</v>
      </c>
      <c r="M53" s="73">
        <v>112</v>
      </c>
    </row>
    <row r="54" spans="1:13" ht="14.25" customHeight="1" x14ac:dyDescent="0.25">
      <c r="A54" s="580" t="s">
        <v>825</v>
      </c>
      <c r="B54" s="72">
        <v>605</v>
      </c>
      <c r="C54" s="72"/>
      <c r="D54" s="72">
        <f>SUM(E54:F54)</f>
        <v>561</v>
      </c>
      <c r="E54" s="72">
        <v>21</v>
      </c>
      <c r="F54" s="72">
        <v>540</v>
      </c>
      <c r="G54" s="72">
        <v>0</v>
      </c>
      <c r="H54" s="73">
        <f>+D54-G54</f>
        <v>561</v>
      </c>
      <c r="I54" s="581"/>
      <c r="J54" s="581"/>
      <c r="K54" s="581"/>
      <c r="L54" s="581"/>
      <c r="M54" s="582"/>
    </row>
    <row r="55" spans="1:13" ht="14.25" customHeight="1" x14ac:dyDescent="0.25">
      <c r="A55" s="762" t="s">
        <v>747</v>
      </c>
      <c r="B55" s="74">
        <v>125</v>
      </c>
      <c r="C55" s="74"/>
      <c r="D55" s="74">
        <f>SUM(E55:F55)</f>
        <v>101</v>
      </c>
      <c r="E55" s="74">
        <v>0</v>
      </c>
      <c r="F55" s="74">
        <v>101</v>
      </c>
      <c r="G55" s="74">
        <v>0</v>
      </c>
      <c r="H55" s="75">
        <f>+D55-G55</f>
        <v>101</v>
      </c>
      <c r="I55" s="585"/>
      <c r="J55" s="585"/>
      <c r="K55" s="585"/>
      <c r="L55" s="585"/>
      <c r="M55" s="586"/>
    </row>
    <row r="56" spans="1:13" ht="13.15" x14ac:dyDescent="0.25">
      <c r="A56" s="8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1:13" ht="13.15" x14ac:dyDescent="0.25">
      <c r="A57" s="54" t="s">
        <v>355</v>
      </c>
    </row>
    <row r="58" spans="1:13" ht="13.15" x14ac:dyDescent="0.25">
      <c r="A58" s="88" t="s">
        <v>471</v>
      </c>
    </row>
    <row r="59" spans="1:13" ht="13.15" x14ac:dyDescent="0.25">
      <c r="A59" s="54" t="s">
        <v>513</v>
      </c>
    </row>
    <row r="60" spans="1:13" ht="13.15" x14ac:dyDescent="0.25">
      <c r="A60" s="54" t="s">
        <v>0</v>
      </c>
    </row>
    <row r="61" spans="1:13" ht="13.15" x14ac:dyDescent="0.25">
      <c r="A61" s="80" t="s">
        <v>514</v>
      </c>
    </row>
    <row r="62" spans="1:13" ht="14.25" customHeight="1" x14ac:dyDescent="0.25"/>
    <row r="63" spans="1:13" ht="14.25" customHeight="1" x14ac:dyDescent="0.25"/>
    <row r="64" spans="1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2"/>
  <sheetViews>
    <sheetView zoomScaleNormal="100" workbookViewId="0">
      <selection activeCell="O6" sqref="O6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9.886718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1008</v>
      </c>
      <c r="B1" s="80"/>
      <c r="C1" s="80"/>
    </row>
    <row r="2" spans="1:13" x14ac:dyDescent="0.25">
      <c r="A2" s="81" t="s">
        <v>1009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ht="12.7" customHeight="1" x14ac:dyDescent="0.25">
      <c r="A4" s="396" t="s">
        <v>44</v>
      </c>
      <c r="B4" s="397" t="s">
        <v>45</v>
      </c>
      <c r="C4" s="397" t="s">
        <v>461</v>
      </c>
      <c r="D4" s="397" t="s">
        <v>46</v>
      </c>
      <c r="E4" s="922" t="s">
        <v>611</v>
      </c>
      <c r="F4" s="923"/>
      <c r="G4" s="919" t="s">
        <v>511</v>
      </c>
      <c r="H4" s="397" t="s">
        <v>47</v>
      </c>
      <c r="I4" s="398" t="s">
        <v>299</v>
      </c>
      <c r="J4" s="379"/>
      <c r="K4" s="379"/>
      <c r="L4" s="379"/>
      <c r="M4" s="380"/>
    </row>
    <row r="5" spans="1:13" x14ac:dyDescent="0.25">
      <c r="A5" s="399"/>
      <c r="B5" s="400" t="s">
        <v>49</v>
      </c>
      <c r="C5" s="401" t="s">
        <v>462</v>
      </c>
      <c r="D5" s="400" t="s">
        <v>50</v>
      </c>
      <c r="E5" s="402"/>
      <c r="F5" s="402"/>
      <c r="G5" s="920"/>
      <c r="H5" s="400" t="s">
        <v>50</v>
      </c>
      <c r="I5" s="403" t="s">
        <v>51</v>
      </c>
      <c r="J5" s="403" t="s">
        <v>52</v>
      </c>
      <c r="K5" s="924" t="s">
        <v>300</v>
      </c>
      <c r="L5" s="925"/>
      <c r="M5" s="404" t="s">
        <v>53</v>
      </c>
    </row>
    <row r="6" spans="1:13" x14ac:dyDescent="0.25">
      <c r="A6" s="399"/>
      <c r="B6" s="402"/>
      <c r="C6" s="405" t="s">
        <v>2</v>
      </c>
      <c r="D6" s="400" t="s">
        <v>54</v>
      </c>
      <c r="E6" s="400" t="s">
        <v>55</v>
      </c>
      <c r="F6" s="400" t="s">
        <v>22</v>
      </c>
      <c r="G6" s="920"/>
      <c r="H6" s="400" t="s">
        <v>56</v>
      </c>
      <c r="I6" s="403" t="s">
        <v>57</v>
      </c>
      <c r="J6" s="403"/>
      <c r="K6" s="392" t="s">
        <v>28</v>
      </c>
      <c r="L6" s="406" t="s">
        <v>301</v>
      </c>
      <c r="M6" s="404" t="s">
        <v>58</v>
      </c>
    </row>
    <row r="7" spans="1:13" x14ac:dyDescent="0.25">
      <c r="A7" s="399"/>
      <c r="B7" s="402"/>
      <c r="C7" s="407" t="s">
        <v>472</v>
      </c>
      <c r="D7" s="400" t="s">
        <v>59</v>
      </c>
      <c r="E7" s="400" t="s">
        <v>27</v>
      </c>
      <c r="F7" s="400" t="s">
        <v>23</v>
      </c>
      <c r="G7" s="921"/>
      <c r="H7" s="400" t="s">
        <v>512</v>
      </c>
      <c r="I7" s="389" t="s">
        <v>60</v>
      </c>
      <c r="J7" s="389"/>
      <c r="K7" s="389"/>
      <c r="L7" s="408" t="s">
        <v>302</v>
      </c>
      <c r="M7" s="393" t="s">
        <v>61</v>
      </c>
    </row>
    <row r="8" spans="1:13" x14ac:dyDescent="0.25">
      <c r="A8" s="550">
        <v>1</v>
      </c>
      <c r="B8" s="409">
        <v>2</v>
      </c>
      <c r="C8" s="389">
        <v>3</v>
      </c>
      <c r="D8" s="409">
        <v>4</v>
      </c>
      <c r="E8" s="409">
        <v>5</v>
      </c>
      <c r="F8" s="409">
        <v>6</v>
      </c>
      <c r="G8" s="409">
        <v>7</v>
      </c>
      <c r="H8" s="409">
        <v>8</v>
      </c>
      <c r="I8" s="389">
        <v>9</v>
      </c>
      <c r="J8" s="389">
        <v>10</v>
      </c>
      <c r="K8" s="389">
        <v>11</v>
      </c>
      <c r="L8" s="389">
        <v>12</v>
      </c>
      <c r="M8" s="393">
        <v>13</v>
      </c>
    </row>
    <row r="9" spans="1:13" x14ac:dyDescent="0.25">
      <c r="A9" s="587" t="s">
        <v>95</v>
      </c>
      <c r="B9" s="576">
        <f t="shared" ref="B9:M9" si="0">SUM(B10:B29)</f>
        <v>8961</v>
      </c>
      <c r="C9" s="576">
        <f t="shared" si="0"/>
        <v>164</v>
      </c>
      <c r="D9" s="576">
        <f t="shared" si="0"/>
        <v>7464</v>
      </c>
      <c r="E9" s="576">
        <f t="shared" si="0"/>
        <v>820</v>
      </c>
      <c r="F9" s="576">
        <f t="shared" si="0"/>
        <v>6644</v>
      </c>
      <c r="G9" s="576">
        <f t="shared" si="0"/>
        <v>3</v>
      </c>
      <c r="H9" s="576">
        <f t="shared" si="0"/>
        <v>7461</v>
      </c>
      <c r="I9" s="576">
        <f t="shared" si="0"/>
        <v>519</v>
      </c>
      <c r="J9" s="576">
        <f t="shared" si="0"/>
        <v>550</v>
      </c>
      <c r="K9" s="576">
        <f t="shared" si="0"/>
        <v>524</v>
      </c>
      <c r="L9" s="576">
        <f t="shared" si="0"/>
        <v>106</v>
      </c>
      <c r="M9" s="576">
        <f t="shared" si="0"/>
        <v>752</v>
      </c>
    </row>
    <row r="10" spans="1:13" ht="14.25" customHeight="1" x14ac:dyDescent="0.25">
      <c r="A10" s="410" t="s">
        <v>96</v>
      </c>
      <c r="B10" s="72">
        <v>342</v>
      </c>
      <c r="C10" s="72"/>
      <c r="D10" s="72">
        <f t="shared" ref="D10:D29" si="1">SUM(E10:F10)</f>
        <v>311</v>
      </c>
      <c r="E10" s="72">
        <v>89</v>
      </c>
      <c r="F10" s="72">
        <v>222</v>
      </c>
      <c r="G10" s="72">
        <v>0</v>
      </c>
      <c r="H10" s="72">
        <f t="shared" ref="H10:H55" si="2">+D10-G10</f>
        <v>311</v>
      </c>
      <c r="I10" s="72">
        <v>95</v>
      </c>
      <c r="J10" s="72">
        <v>80</v>
      </c>
      <c r="K10" s="72">
        <v>60</v>
      </c>
      <c r="L10" s="68">
        <v>17</v>
      </c>
      <c r="M10" s="588">
        <v>118</v>
      </c>
    </row>
    <row r="11" spans="1:13" ht="14.25" customHeight="1" x14ac:dyDescent="0.25">
      <c r="A11" s="761" t="s">
        <v>1</v>
      </c>
      <c r="B11" s="72">
        <v>572</v>
      </c>
      <c r="C11" s="72"/>
      <c r="D11" s="72">
        <f t="shared" si="1"/>
        <v>225</v>
      </c>
      <c r="E11" s="72">
        <v>0</v>
      </c>
      <c r="F11" s="72">
        <v>225</v>
      </c>
      <c r="G11" s="72">
        <v>0</v>
      </c>
      <c r="H11" s="72">
        <f t="shared" si="2"/>
        <v>225</v>
      </c>
      <c r="I11" s="581"/>
      <c r="J11" s="581"/>
      <c r="K11" s="581"/>
      <c r="L11" s="581"/>
      <c r="M11" s="582"/>
    </row>
    <row r="12" spans="1:13" ht="14.25" customHeight="1" x14ac:dyDescent="0.25">
      <c r="A12" s="761" t="s">
        <v>820</v>
      </c>
      <c r="B12" s="589">
        <v>471</v>
      </c>
      <c r="C12" s="589"/>
      <c r="D12" s="589">
        <f t="shared" si="1"/>
        <v>438</v>
      </c>
      <c r="E12" s="589">
        <v>0</v>
      </c>
      <c r="F12" s="589">
        <v>438</v>
      </c>
      <c r="G12" s="589">
        <v>0</v>
      </c>
      <c r="H12" s="589">
        <f t="shared" si="2"/>
        <v>438</v>
      </c>
      <c r="I12" s="590"/>
      <c r="J12" s="590"/>
      <c r="K12" s="590"/>
      <c r="L12" s="590"/>
      <c r="M12" s="591"/>
    </row>
    <row r="13" spans="1:13" ht="14.25" customHeight="1" x14ac:dyDescent="0.25">
      <c r="A13" s="411" t="s">
        <v>97</v>
      </c>
      <c r="B13" s="72">
        <v>205</v>
      </c>
      <c r="C13" s="72"/>
      <c r="D13" s="72">
        <f t="shared" si="1"/>
        <v>185</v>
      </c>
      <c r="E13" s="72">
        <v>53</v>
      </c>
      <c r="F13" s="72">
        <v>132</v>
      </c>
      <c r="G13" s="72">
        <v>1</v>
      </c>
      <c r="H13" s="72">
        <f t="shared" si="2"/>
        <v>184</v>
      </c>
      <c r="I13" s="72">
        <v>16</v>
      </c>
      <c r="J13" s="72">
        <v>39</v>
      </c>
      <c r="K13" s="72">
        <v>23</v>
      </c>
      <c r="L13" s="68">
        <v>9</v>
      </c>
      <c r="M13" s="588">
        <v>65</v>
      </c>
    </row>
    <row r="14" spans="1:13" ht="14.25" customHeight="1" x14ac:dyDescent="0.25">
      <c r="A14" s="577" t="s">
        <v>98</v>
      </c>
      <c r="B14" s="72">
        <v>437</v>
      </c>
      <c r="C14" s="72"/>
      <c r="D14" s="72">
        <f t="shared" si="1"/>
        <v>318</v>
      </c>
      <c r="E14" s="72">
        <v>0</v>
      </c>
      <c r="F14" s="72">
        <v>318</v>
      </c>
      <c r="G14" s="72">
        <v>0</v>
      </c>
      <c r="H14" s="72">
        <f t="shared" si="2"/>
        <v>318</v>
      </c>
      <c r="I14" s="578"/>
      <c r="J14" s="578"/>
      <c r="K14" s="578"/>
      <c r="L14" s="578"/>
      <c r="M14" s="579"/>
    </row>
    <row r="15" spans="1:13" ht="14.25" customHeight="1" x14ac:dyDescent="0.25">
      <c r="A15" s="410" t="s">
        <v>162</v>
      </c>
      <c r="B15" s="72">
        <v>500</v>
      </c>
      <c r="C15" s="72"/>
      <c r="D15" s="72">
        <f>SUM(E15:F15)</f>
        <v>465</v>
      </c>
      <c r="E15" s="72">
        <v>215</v>
      </c>
      <c r="F15" s="72">
        <v>250</v>
      </c>
      <c r="G15" s="72">
        <v>1</v>
      </c>
      <c r="H15" s="72">
        <f>+D15-G15</f>
        <v>464</v>
      </c>
      <c r="I15" s="72">
        <v>56</v>
      </c>
      <c r="J15" s="72">
        <v>159</v>
      </c>
      <c r="K15" s="72">
        <v>129</v>
      </c>
      <c r="L15" s="72">
        <v>21</v>
      </c>
      <c r="M15" s="73">
        <v>105</v>
      </c>
    </row>
    <row r="16" spans="1:13" ht="14.25" customHeight="1" x14ac:dyDescent="0.25">
      <c r="A16" s="577" t="s">
        <v>67</v>
      </c>
      <c r="B16" s="72">
        <v>112</v>
      </c>
      <c r="C16" s="72"/>
      <c r="D16" s="72">
        <f>SUM(E16:F16)</f>
        <v>95</v>
      </c>
      <c r="E16" s="72">
        <v>62</v>
      </c>
      <c r="F16" s="72">
        <v>33</v>
      </c>
      <c r="G16" s="72">
        <v>0</v>
      </c>
      <c r="H16" s="72">
        <f>+D16-G16</f>
        <v>95</v>
      </c>
      <c r="I16" s="578"/>
      <c r="J16" s="578"/>
      <c r="K16" s="578"/>
      <c r="L16" s="578"/>
      <c r="M16" s="579"/>
    </row>
    <row r="17" spans="1:13" ht="14.25" customHeight="1" x14ac:dyDescent="0.25">
      <c r="A17" s="583" t="s">
        <v>828</v>
      </c>
      <c r="B17" s="72">
        <v>516</v>
      </c>
      <c r="C17" s="72"/>
      <c r="D17" s="72">
        <f t="shared" ref="D17" si="3">SUM(E17:F17)</f>
        <v>480</v>
      </c>
      <c r="E17" s="72">
        <v>73</v>
      </c>
      <c r="F17" s="72">
        <v>407</v>
      </c>
      <c r="G17" s="72">
        <v>0</v>
      </c>
      <c r="H17" s="73">
        <f t="shared" ref="H17" si="4">+D17-G17</f>
        <v>480</v>
      </c>
      <c r="I17" s="581"/>
      <c r="J17" s="581"/>
      <c r="K17" s="581"/>
      <c r="L17" s="581"/>
      <c r="M17" s="582"/>
    </row>
    <row r="18" spans="1:13" ht="14.25" customHeight="1" x14ac:dyDescent="0.25">
      <c r="A18" s="411" t="s">
        <v>99</v>
      </c>
      <c r="B18" s="72">
        <v>1465</v>
      </c>
      <c r="C18" s="72">
        <v>164</v>
      </c>
      <c r="D18" s="72">
        <f t="shared" si="1"/>
        <v>1248</v>
      </c>
      <c r="E18" s="72">
        <v>30</v>
      </c>
      <c r="F18" s="72">
        <v>1218</v>
      </c>
      <c r="G18" s="72">
        <v>0</v>
      </c>
      <c r="H18" s="72">
        <f t="shared" si="2"/>
        <v>1248</v>
      </c>
      <c r="I18" s="72">
        <v>112</v>
      </c>
      <c r="J18" s="72">
        <v>64</v>
      </c>
      <c r="K18" s="72">
        <v>80</v>
      </c>
      <c r="L18" s="68">
        <v>22</v>
      </c>
      <c r="M18" s="588">
        <v>103</v>
      </c>
    </row>
    <row r="19" spans="1:13" ht="14.25" customHeight="1" x14ac:dyDescent="0.25">
      <c r="A19" s="577" t="s">
        <v>67</v>
      </c>
      <c r="B19" s="72">
        <v>72</v>
      </c>
      <c r="C19" s="72"/>
      <c r="D19" s="72">
        <f t="shared" si="1"/>
        <v>59</v>
      </c>
      <c r="E19" s="72">
        <v>1</v>
      </c>
      <c r="F19" s="72">
        <v>58</v>
      </c>
      <c r="G19" s="72">
        <v>0</v>
      </c>
      <c r="H19" s="72">
        <f t="shared" si="2"/>
        <v>59</v>
      </c>
      <c r="I19" s="578"/>
      <c r="J19" s="578"/>
      <c r="K19" s="578"/>
      <c r="L19" s="578"/>
      <c r="M19" s="579"/>
    </row>
    <row r="20" spans="1:13" ht="14.25" customHeight="1" x14ac:dyDescent="0.25">
      <c r="A20" s="761" t="s">
        <v>745</v>
      </c>
      <c r="B20" s="72">
        <v>219</v>
      </c>
      <c r="C20" s="72"/>
      <c r="D20" s="72">
        <f t="shared" si="1"/>
        <v>217</v>
      </c>
      <c r="E20" s="72">
        <v>0</v>
      </c>
      <c r="F20" s="72">
        <v>217</v>
      </c>
      <c r="G20" s="72">
        <v>0</v>
      </c>
      <c r="H20" s="72">
        <f t="shared" si="2"/>
        <v>217</v>
      </c>
      <c r="I20" s="578"/>
      <c r="J20" s="578"/>
      <c r="K20" s="578"/>
      <c r="L20" s="578"/>
      <c r="M20" s="579"/>
    </row>
    <row r="21" spans="1:13" ht="14.25" customHeight="1" x14ac:dyDescent="0.25">
      <c r="A21" s="583" t="s">
        <v>746</v>
      </c>
      <c r="B21" s="72">
        <v>154</v>
      </c>
      <c r="C21" s="72"/>
      <c r="D21" s="72">
        <f t="shared" si="1"/>
        <v>137</v>
      </c>
      <c r="E21" s="72">
        <v>37</v>
      </c>
      <c r="F21" s="72">
        <v>100</v>
      </c>
      <c r="G21" s="72">
        <v>0</v>
      </c>
      <c r="H21" s="72">
        <f t="shared" si="2"/>
        <v>137</v>
      </c>
      <c r="I21" s="578"/>
      <c r="J21" s="578"/>
      <c r="K21" s="578"/>
      <c r="L21" s="578"/>
      <c r="M21" s="579"/>
    </row>
    <row r="22" spans="1:13" ht="14.25" customHeight="1" x14ac:dyDescent="0.25">
      <c r="A22" s="411" t="s">
        <v>163</v>
      </c>
      <c r="B22" s="72">
        <v>1034</v>
      </c>
      <c r="C22" s="72"/>
      <c r="D22" s="72">
        <f>SUM(E22:F22)</f>
        <v>892</v>
      </c>
      <c r="E22" s="72">
        <v>100</v>
      </c>
      <c r="F22" s="72">
        <v>792</v>
      </c>
      <c r="G22" s="72">
        <v>0</v>
      </c>
      <c r="H22" s="72">
        <f>+D22-G22</f>
        <v>892</v>
      </c>
      <c r="I22" s="72">
        <v>60</v>
      </c>
      <c r="J22" s="72">
        <v>34</v>
      </c>
      <c r="K22" s="72">
        <v>61</v>
      </c>
      <c r="L22" s="72">
        <v>6</v>
      </c>
      <c r="M22" s="73">
        <v>85</v>
      </c>
    </row>
    <row r="23" spans="1:13" ht="14.25" customHeight="1" x14ac:dyDescent="0.25">
      <c r="A23" s="411" t="s">
        <v>164</v>
      </c>
      <c r="B23" s="72">
        <v>607</v>
      </c>
      <c r="C23" s="72"/>
      <c r="D23" s="72">
        <f>SUM(E23:F23)</f>
        <v>509</v>
      </c>
      <c r="E23" s="72">
        <v>73</v>
      </c>
      <c r="F23" s="72">
        <v>436</v>
      </c>
      <c r="G23" s="72">
        <v>0</v>
      </c>
      <c r="H23" s="72">
        <f>+D23-G23</f>
        <v>509</v>
      </c>
      <c r="I23" s="72">
        <v>57</v>
      </c>
      <c r="J23" s="72">
        <v>99</v>
      </c>
      <c r="K23" s="72">
        <v>54</v>
      </c>
      <c r="L23" s="72">
        <v>10</v>
      </c>
      <c r="M23" s="73">
        <v>136</v>
      </c>
    </row>
    <row r="24" spans="1:13" ht="14.25" customHeight="1" x14ac:dyDescent="0.25">
      <c r="A24" s="577" t="s">
        <v>165</v>
      </c>
      <c r="B24" s="72">
        <v>321</v>
      </c>
      <c r="C24" s="72"/>
      <c r="D24" s="72">
        <f>SUM(E24:F24)</f>
        <v>282</v>
      </c>
      <c r="E24" s="72">
        <v>0</v>
      </c>
      <c r="F24" s="72">
        <v>282</v>
      </c>
      <c r="G24" s="72">
        <v>0</v>
      </c>
      <c r="H24" s="72">
        <f>+D24-G24</f>
        <v>282</v>
      </c>
      <c r="I24" s="578"/>
      <c r="J24" s="578"/>
      <c r="K24" s="578"/>
      <c r="L24" s="578"/>
      <c r="M24" s="579"/>
    </row>
    <row r="25" spans="1:13" ht="14.25" customHeight="1" x14ac:dyDescent="0.25">
      <c r="A25" s="411" t="s">
        <v>166</v>
      </c>
      <c r="B25" s="72">
        <v>857</v>
      </c>
      <c r="C25" s="72"/>
      <c r="D25" s="72">
        <f>SUM(E25:F25)</f>
        <v>724</v>
      </c>
      <c r="E25" s="72">
        <v>60</v>
      </c>
      <c r="F25" s="72">
        <v>664</v>
      </c>
      <c r="G25" s="72">
        <v>1</v>
      </c>
      <c r="H25" s="72">
        <f>+D25-G25</f>
        <v>723</v>
      </c>
      <c r="I25" s="72">
        <v>33</v>
      </c>
      <c r="J25" s="72">
        <v>44</v>
      </c>
      <c r="K25" s="72">
        <v>69</v>
      </c>
      <c r="L25" s="72">
        <v>8</v>
      </c>
      <c r="M25" s="73">
        <v>85</v>
      </c>
    </row>
    <row r="26" spans="1:13" ht="14.25" customHeight="1" x14ac:dyDescent="0.25">
      <c r="A26" s="761" t="s">
        <v>405</v>
      </c>
      <c r="B26" s="72">
        <v>296</v>
      </c>
      <c r="C26" s="72"/>
      <c r="D26" s="72">
        <f>SUM(E26:F26)</f>
        <v>156</v>
      </c>
      <c r="E26" s="72">
        <v>0</v>
      </c>
      <c r="F26" s="72">
        <v>156</v>
      </c>
      <c r="G26" s="72">
        <v>0</v>
      </c>
      <c r="H26" s="72">
        <f>+D26-G26</f>
        <v>156</v>
      </c>
      <c r="I26" s="578"/>
      <c r="J26" s="578"/>
      <c r="K26" s="578"/>
      <c r="L26" s="578"/>
      <c r="M26" s="579"/>
    </row>
    <row r="27" spans="1:13" ht="14.25" customHeight="1" x14ac:dyDescent="0.25">
      <c r="A27" s="411" t="s">
        <v>100</v>
      </c>
      <c r="B27" s="72">
        <v>184</v>
      </c>
      <c r="C27" s="72"/>
      <c r="D27" s="72">
        <f t="shared" si="1"/>
        <v>155</v>
      </c>
      <c r="E27" s="72">
        <v>0</v>
      </c>
      <c r="F27" s="72">
        <v>155</v>
      </c>
      <c r="G27" s="72">
        <v>0</v>
      </c>
      <c r="H27" s="72">
        <f t="shared" si="2"/>
        <v>155</v>
      </c>
      <c r="I27" s="72">
        <v>38</v>
      </c>
      <c r="J27" s="72">
        <v>0</v>
      </c>
      <c r="K27" s="72">
        <v>6</v>
      </c>
      <c r="L27" s="68">
        <v>4</v>
      </c>
      <c r="M27" s="588">
        <v>26</v>
      </c>
    </row>
    <row r="28" spans="1:13" ht="14.25" customHeight="1" x14ac:dyDescent="0.25">
      <c r="A28" s="577" t="s">
        <v>101</v>
      </c>
      <c r="B28" s="72">
        <v>90</v>
      </c>
      <c r="C28" s="72"/>
      <c r="D28" s="72">
        <f t="shared" si="1"/>
        <v>79</v>
      </c>
      <c r="E28" s="72">
        <v>0</v>
      </c>
      <c r="F28" s="72">
        <v>79</v>
      </c>
      <c r="G28" s="72">
        <v>0</v>
      </c>
      <c r="H28" s="72">
        <f t="shared" si="2"/>
        <v>79</v>
      </c>
      <c r="I28" s="578"/>
      <c r="J28" s="578"/>
      <c r="K28" s="578"/>
      <c r="L28" s="578"/>
      <c r="M28" s="579"/>
    </row>
    <row r="29" spans="1:13" ht="14.25" customHeight="1" x14ac:dyDescent="0.25">
      <c r="A29" s="413" t="s">
        <v>493</v>
      </c>
      <c r="B29" s="74">
        <v>507</v>
      </c>
      <c r="C29" s="74"/>
      <c r="D29" s="74">
        <f t="shared" si="1"/>
        <v>489</v>
      </c>
      <c r="E29" s="74">
        <v>27</v>
      </c>
      <c r="F29" s="74">
        <v>462</v>
      </c>
      <c r="G29" s="74">
        <v>0</v>
      </c>
      <c r="H29" s="75">
        <f t="shared" si="2"/>
        <v>489</v>
      </c>
      <c r="I29" s="74">
        <v>52</v>
      </c>
      <c r="J29" s="74">
        <v>31</v>
      </c>
      <c r="K29" s="74">
        <v>42</v>
      </c>
      <c r="L29" s="64">
        <v>9</v>
      </c>
      <c r="M29" s="89">
        <v>29</v>
      </c>
    </row>
    <row r="30" spans="1:13" x14ac:dyDescent="0.25">
      <c r="A30" s="395" t="s">
        <v>102</v>
      </c>
      <c r="B30" s="394">
        <f>SUM(B31:B41)</f>
        <v>5461</v>
      </c>
      <c r="C30" s="394">
        <f t="shared" ref="C30:M30" si="5">SUM(C31:C41)</f>
        <v>35</v>
      </c>
      <c r="D30" s="394">
        <f t="shared" si="5"/>
        <v>4787</v>
      </c>
      <c r="E30" s="394">
        <f t="shared" si="5"/>
        <v>616</v>
      </c>
      <c r="F30" s="394">
        <f t="shared" si="5"/>
        <v>4171</v>
      </c>
      <c r="G30" s="394">
        <f t="shared" si="5"/>
        <v>3</v>
      </c>
      <c r="H30" s="394">
        <f t="shared" si="5"/>
        <v>4784</v>
      </c>
      <c r="I30" s="394">
        <f t="shared" si="5"/>
        <v>326</v>
      </c>
      <c r="J30" s="394">
        <f t="shared" si="5"/>
        <v>532</v>
      </c>
      <c r="K30" s="394">
        <f t="shared" si="5"/>
        <v>328</v>
      </c>
      <c r="L30" s="394">
        <f t="shared" si="5"/>
        <v>71</v>
      </c>
      <c r="M30" s="394">
        <f t="shared" si="5"/>
        <v>581</v>
      </c>
    </row>
    <row r="31" spans="1:13" ht="14.25" customHeight="1" x14ac:dyDescent="0.25">
      <c r="A31" s="410" t="s">
        <v>104</v>
      </c>
      <c r="B31" s="72">
        <v>621</v>
      </c>
      <c r="C31" s="72"/>
      <c r="D31" s="72">
        <f>SUM(E31:F31)</f>
        <v>544</v>
      </c>
      <c r="E31" s="72">
        <v>236</v>
      </c>
      <c r="F31" s="72">
        <v>308</v>
      </c>
      <c r="G31" s="72">
        <v>1</v>
      </c>
      <c r="H31" s="72">
        <f t="shared" si="2"/>
        <v>543</v>
      </c>
      <c r="I31" s="72">
        <v>64</v>
      </c>
      <c r="J31" s="72">
        <v>172</v>
      </c>
      <c r="K31" s="72">
        <v>112</v>
      </c>
      <c r="L31" s="72">
        <v>26</v>
      </c>
      <c r="M31" s="73">
        <v>143</v>
      </c>
    </row>
    <row r="32" spans="1:13" ht="14.25" customHeight="1" x14ac:dyDescent="0.25">
      <c r="A32" s="577" t="s">
        <v>67</v>
      </c>
      <c r="B32" s="72">
        <v>77</v>
      </c>
      <c r="C32" s="72"/>
      <c r="D32" s="72">
        <f>SUM(E32:F32)</f>
        <v>68</v>
      </c>
      <c r="E32" s="72">
        <v>34</v>
      </c>
      <c r="F32" s="72">
        <v>34</v>
      </c>
      <c r="G32" s="72">
        <v>0</v>
      </c>
      <c r="H32" s="72">
        <f t="shared" si="2"/>
        <v>68</v>
      </c>
      <c r="I32" s="578"/>
      <c r="J32" s="578"/>
      <c r="K32" s="578"/>
      <c r="L32" s="578"/>
      <c r="M32" s="579"/>
    </row>
    <row r="33" spans="1:13" ht="14.25" customHeight="1" x14ac:dyDescent="0.25">
      <c r="A33" s="761" t="s">
        <v>821</v>
      </c>
      <c r="B33" s="72">
        <v>322</v>
      </c>
      <c r="C33" s="72">
        <v>30</v>
      </c>
      <c r="D33" s="72">
        <f>SUM(E33:F33)</f>
        <v>244</v>
      </c>
      <c r="E33" s="72">
        <v>0</v>
      </c>
      <c r="F33" s="72">
        <v>244</v>
      </c>
      <c r="G33" s="72">
        <v>0</v>
      </c>
      <c r="H33" s="72">
        <f t="shared" si="2"/>
        <v>244</v>
      </c>
      <c r="I33" s="581"/>
      <c r="J33" s="581"/>
      <c r="K33" s="581"/>
      <c r="L33" s="581"/>
      <c r="M33" s="582"/>
    </row>
    <row r="34" spans="1:13" ht="14.25" customHeight="1" x14ac:dyDescent="0.25">
      <c r="A34" s="411" t="s">
        <v>105</v>
      </c>
      <c r="B34" s="72">
        <v>448</v>
      </c>
      <c r="C34" s="72"/>
      <c r="D34" s="72">
        <f t="shared" ref="D34:D38" si="6">SUM(E34:F34)</f>
        <v>398</v>
      </c>
      <c r="E34" s="72">
        <v>65</v>
      </c>
      <c r="F34" s="72">
        <v>333</v>
      </c>
      <c r="G34" s="72">
        <v>0</v>
      </c>
      <c r="H34" s="72">
        <f t="shared" si="2"/>
        <v>398</v>
      </c>
      <c r="I34" s="72">
        <v>13</v>
      </c>
      <c r="J34" s="72">
        <v>66</v>
      </c>
      <c r="K34" s="72">
        <v>33</v>
      </c>
      <c r="L34" s="72">
        <v>9</v>
      </c>
      <c r="M34" s="73">
        <v>53</v>
      </c>
    </row>
    <row r="35" spans="1:13" ht="14.25" customHeight="1" x14ac:dyDescent="0.25">
      <c r="A35" s="411" t="s">
        <v>106</v>
      </c>
      <c r="B35" s="72">
        <v>632</v>
      </c>
      <c r="C35" s="72"/>
      <c r="D35" s="72">
        <f t="shared" si="6"/>
        <v>565</v>
      </c>
      <c r="E35" s="72">
        <v>54</v>
      </c>
      <c r="F35" s="72">
        <v>511</v>
      </c>
      <c r="G35" s="72">
        <v>0</v>
      </c>
      <c r="H35" s="72">
        <f t="shared" si="2"/>
        <v>565</v>
      </c>
      <c r="I35" s="72">
        <v>35</v>
      </c>
      <c r="J35" s="72">
        <v>23</v>
      </c>
      <c r="K35" s="72">
        <v>32</v>
      </c>
      <c r="L35" s="72">
        <v>15</v>
      </c>
      <c r="M35" s="73">
        <v>31</v>
      </c>
    </row>
    <row r="36" spans="1:13" ht="14.25" customHeight="1" x14ac:dyDescent="0.25">
      <c r="A36" s="411" t="s">
        <v>108</v>
      </c>
      <c r="B36" s="72">
        <v>1037</v>
      </c>
      <c r="C36" s="72"/>
      <c r="D36" s="72">
        <f t="shared" si="6"/>
        <v>965</v>
      </c>
      <c r="E36" s="72">
        <v>104</v>
      </c>
      <c r="F36" s="72">
        <v>861</v>
      </c>
      <c r="G36" s="72">
        <v>0</v>
      </c>
      <c r="H36" s="72">
        <f t="shared" si="2"/>
        <v>965</v>
      </c>
      <c r="I36" s="72">
        <v>110</v>
      </c>
      <c r="J36" s="72">
        <v>104</v>
      </c>
      <c r="K36" s="72">
        <v>45</v>
      </c>
      <c r="L36" s="72">
        <v>7</v>
      </c>
      <c r="M36" s="73">
        <v>139</v>
      </c>
    </row>
    <row r="37" spans="1:13" ht="14.25" customHeight="1" x14ac:dyDescent="0.25">
      <c r="A37" s="761" t="s">
        <v>822</v>
      </c>
      <c r="B37" s="72">
        <v>376</v>
      </c>
      <c r="C37" s="72"/>
      <c r="D37" s="72">
        <f t="shared" si="6"/>
        <v>302</v>
      </c>
      <c r="E37" s="72">
        <v>12</v>
      </c>
      <c r="F37" s="72">
        <v>290</v>
      </c>
      <c r="G37" s="72">
        <v>0</v>
      </c>
      <c r="H37" s="72">
        <f t="shared" si="2"/>
        <v>302</v>
      </c>
      <c r="I37" s="581"/>
      <c r="J37" s="581"/>
      <c r="K37" s="581"/>
      <c r="L37" s="581"/>
      <c r="M37" s="582"/>
    </row>
    <row r="38" spans="1:13" ht="14.25" customHeight="1" x14ac:dyDescent="0.25">
      <c r="A38" s="410" t="s">
        <v>109</v>
      </c>
      <c r="B38" s="72">
        <v>324</v>
      </c>
      <c r="C38" s="72">
        <v>5</v>
      </c>
      <c r="D38" s="72">
        <f t="shared" si="6"/>
        <v>253</v>
      </c>
      <c r="E38" s="72">
        <v>0</v>
      </c>
      <c r="F38" s="72">
        <v>253</v>
      </c>
      <c r="G38" s="72">
        <v>0</v>
      </c>
      <c r="H38" s="72">
        <f t="shared" si="2"/>
        <v>253</v>
      </c>
      <c r="I38" s="72">
        <v>27</v>
      </c>
      <c r="J38" s="72">
        <v>0</v>
      </c>
      <c r="K38" s="72">
        <v>10</v>
      </c>
      <c r="L38" s="72">
        <v>1</v>
      </c>
      <c r="M38" s="73">
        <v>41</v>
      </c>
    </row>
    <row r="39" spans="1:13" ht="14.25" customHeight="1" x14ac:dyDescent="0.25">
      <c r="A39" s="411" t="s">
        <v>110</v>
      </c>
      <c r="B39" s="72">
        <v>311</v>
      </c>
      <c r="C39" s="72"/>
      <c r="D39" s="72">
        <f>SUM(E39:F39)</f>
        <v>294</v>
      </c>
      <c r="E39" s="72">
        <v>54</v>
      </c>
      <c r="F39" s="72">
        <v>240</v>
      </c>
      <c r="G39" s="72">
        <v>0</v>
      </c>
      <c r="H39" s="73">
        <f>+D39-G39</f>
        <v>294</v>
      </c>
      <c r="I39" s="72">
        <v>5</v>
      </c>
      <c r="J39" s="72">
        <v>87</v>
      </c>
      <c r="K39" s="72">
        <v>45</v>
      </c>
      <c r="L39" s="72">
        <v>5</v>
      </c>
      <c r="M39" s="73">
        <v>34</v>
      </c>
    </row>
    <row r="40" spans="1:13" ht="14.25" customHeight="1" x14ac:dyDescent="0.25">
      <c r="A40" s="411" t="s">
        <v>94</v>
      </c>
      <c r="B40" s="72">
        <v>1038</v>
      </c>
      <c r="C40" s="72"/>
      <c r="D40" s="72">
        <f>SUM(E40:F40)</f>
        <v>911</v>
      </c>
      <c r="E40" s="72">
        <v>57</v>
      </c>
      <c r="F40" s="72">
        <v>854</v>
      </c>
      <c r="G40" s="72">
        <v>2</v>
      </c>
      <c r="H40" s="72">
        <f>+D40-G40</f>
        <v>909</v>
      </c>
      <c r="I40" s="72">
        <v>72</v>
      </c>
      <c r="J40" s="72">
        <v>80</v>
      </c>
      <c r="K40" s="72">
        <v>51</v>
      </c>
      <c r="L40" s="72">
        <v>8</v>
      </c>
      <c r="M40" s="73">
        <v>140</v>
      </c>
    </row>
    <row r="41" spans="1:13" ht="14.25" customHeight="1" x14ac:dyDescent="0.25">
      <c r="A41" s="592" t="s">
        <v>711</v>
      </c>
      <c r="B41" s="74">
        <v>275</v>
      </c>
      <c r="C41" s="74"/>
      <c r="D41" s="74">
        <f t="shared" ref="D41" si="7">SUM(E41:F41)</f>
        <v>243</v>
      </c>
      <c r="E41" s="74">
        <v>0</v>
      </c>
      <c r="F41" s="74">
        <v>243</v>
      </c>
      <c r="G41" s="74">
        <v>0</v>
      </c>
      <c r="H41" s="74">
        <f t="shared" ref="H41" si="8">+D41-G41</f>
        <v>243</v>
      </c>
      <c r="I41" s="593"/>
      <c r="J41" s="593"/>
      <c r="K41" s="593"/>
      <c r="L41" s="593"/>
      <c r="M41" s="594"/>
    </row>
    <row r="42" spans="1:13" x14ac:dyDescent="0.25">
      <c r="A42" s="395" t="s">
        <v>111</v>
      </c>
      <c r="B42" s="394">
        <f>SUM(B43:B57)</f>
        <v>6749</v>
      </c>
      <c r="C42" s="394">
        <f t="shared" ref="C42:M42" si="9">SUM(C43:C57)</f>
        <v>213</v>
      </c>
      <c r="D42" s="394">
        <f t="shared" si="9"/>
        <v>5659</v>
      </c>
      <c r="E42" s="394">
        <f t="shared" si="9"/>
        <v>794</v>
      </c>
      <c r="F42" s="394">
        <f t="shared" si="9"/>
        <v>4865</v>
      </c>
      <c r="G42" s="394">
        <f t="shared" si="9"/>
        <v>3</v>
      </c>
      <c r="H42" s="394">
        <f t="shared" si="9"/>
        <v>5656</v>
      </c>
      <c r="I42" s="394">
        <f t="shared" si="9"/>
        <v>451</v>
      </c>
      <c r="J42" s="394">
        <f t="shared" si="9"/>
        <v>497</v>
      </c>
      <c r="K42" s="394">
        <f t="shared" si="9"/>
        <v>476</v>
      </c>
      <c r="L42" s="394">
        <f t="shared" si="9"/>
        <v>40</v>
      </c>
      <c r="M42" s="394">
        <f t="shared" si="9"/>
        <v>575</v>
      </c>
    </row>
    <row r="43" spans="1:13" ht="14.25" customHeight="1" x14ac:dyDescent="0.25">
      <c r="A43" s="410" t="s">
        <v>112</v>
      </c>
      <c r="B43" s="72">
        <v>275</v>
      </c>
      <c r="C43" s="72"/>
      <c r="D43" s="72">
        <f t="shared" ref="D43:D55" si="10">SUM(E43:F43)</f>
        <v>262</v>
      </c>
      <c r="E43" s="72">
        <v>0</v>
      </c>
      <c r="F43" s="72">
        <v>262</v>
      </c>
      <c r="G43" s="72">
        <v>0</v>
      </c>
      <c r="H43" s="72">
        <f t="shared" si="2"/>
        <v>262</v>
      </c>
      <c r="I43" s="72">
        <v>47</v>
      </c>
      <c r="J43" s="72">
        <v>0</v>
      </c>
      <c r="K43" s="72">
        <v>5</v>
      </c>
      <c r="L43" s="72">
        <v>0</v>
      </c>
      <c r="M43" s="73">
        <v>47</v>
      </c>
    </row>
    <row r="44" spans="1:13" ht="14.25" customHeight="1" x14ac:dyDescent="0.25">
      <c r="A44" s="412" t="s">
        <v>113</v>
      </c>
      <c r="B44" s="72">
        <v>1037</v>
      </c>
      <c r="C44" s="72"/>
      <c r="D44" s="72">
        <f t="shared" si="10"/>
        <v>907</v>
      </c>
      <c r="E44" s="72">
        <v>380</v>
      </c>
      <c r="F44" s="72">
        <v>527</v>
      </c>
      <c r="G44" s="72">
        <v>0</v>
      </c>
      <c r="H44" s="72">
        <f t="shared" si="2"/>
        <v>907</v>
      </c>
      <c r="I44" s="72">
        <v>26</v>
      </c>
      <c r="J44" s="72">
        <v>177</v>
      </c>
      <c r="K44" s="72">
        <v>107</v>
      </c>
      <c r="L44" s="72">
        <v>8</v>
      </c>
      <c r="M44" s="73">
        <v>118</v>
      </c>
    </row>
    <row r="45" spans="1:13" ht="14.25" customHeight="1" x14ac:dyDescent="0.25">
      <c r="A45" s="411" t="s">
        <v>169</v>
      </c>
      <c r="B45" s="72">
        <v>962</v>
      </c>
      <c r="C45" s="72"/>
      <c r="D45" s="72">
        <f>SUM(E45:F45)</f>
        <v>813</v>
      </c>
      <c r="E45" s="72">
        <v>125</v>
      </c>
      <c r="F45" s="72">
        <v>688</v>
      </c>
      <c r="G45" s="72">
        <v>1</v>
      </c>
      <c r="H45" s="72">
        <f>+D45-G45</f>
        <v>812</v>
      </c>
      <c r="I45" s="72">
        <v>86</v>
      </c>
      <c r="J45" s="72">
        <v>79</v>
      </c>
      <c r="K45" s="72">
        <v>129</v>
      </c>
      <c r="L45" s="72">
        <v>11</v>
      </c>
      <c r="M45" s="73">
        <v>83</v>
      </c>
    </row>
    <row r="46" spans="1:13" ht="14.25" customHeight="1" x14ac:dyDescent="0.25">
      <c r="A46" s="761" t="s">
        <v>67</v>
      </c>
      <c r="B46" s="72">
        <v>54</v>
      </c>
      <c r="C46" s="72"/>
      <c r="D46" s="72">
        <f>SUM(E46:F46)</f>
        <v>38</v>
      </c>
      <c r="E46" s="72">
        <v>18</v>
      </c>
      <c r="F46" s="72">
        <v>20</v>
      </c>
      <c r="G46" s="72">
        <v>0</v>
      </c>
      <c r="H46" s="72">
        <f>+D46-G46</f>
        <v>38</v>
      </c>
      <c r="I46" s="578"/>
      <c r="J46" s="578"/>
      <c r="K46" s="578"/>
      <c r="L46" s="578"/>
      <c r="M46" s="579"/>
    </row>
    <row r="47" spans="1:13" ht="14.25" customHeight="1" x14ac:dyDescent="0.25">
      <c r="A47" s="577" t="s">
        <v>170</v>
      </c>
      <c r="B47" s="72">
        <v>65</v>
      </c>
      <c r="C47" s="72"/>
      <c r="D47" s="72">
        <f>SUM(E47:F47)</f>
        <v>65</v>
      </c>
      <c r="E47" s="72">
        <v>0</v>
      </c>
      <c r="F47" s="72">
        <v>65</v>
      </c>
      <c r="G47" s="72">
        <v>0</v>
      </c>
      <c r="H47" s="72">
        <f>+D47-G47</f>
        <v>65</v>
      </c>
      <c r="I47" s="578"/>
      <c r="J47" s="578"/>
      <c r="K47" s="578"/>
      <c r="L47" s="578"/>
      <c r="M47" s="579"/>
    </row>
    <row r="48" spans="1:13" ht="14.25" customHeight="1" x14ac:dyDescent="0.25">
      <c r="A48" s="411" t="s">
        <v>114</v>
      </c>
      <c r="B48" s="72">
        <v>297</v>
      </c>
      <c r="C48" s="72"/>
      <c r="D48" s="72">
        <f t="shared" si="10"/>
        <v>219</v>
      </c>
      <c r="E48" s="72">
        <v>51</v>
      </c>
      <c r="F48" s="72">
        <v>168</v>
      </c>
      <c r="G48" s="72">
        <v>0</v>
      </c>
      <c r="H48" s="72">
        <f t="shared" si="2"/>
        <v>219</v>
      </c>
      <c r="I48" s="72">
        <v>68</v>
      </c>
      <c r="J48" s="72">
        <v>53</v>
      </c>
      <c r="K48" s="72">
        <v>10</v>
      </c>
      <c r="L48" s="72">
        <v>2</v>
      </c>
      <c r="M48" s="73">
        <v>41</v>
      </c>
    </row>
    <row r="49" spans="1:13" ht="14.25" customHeight="1" x14ac:dyDescent="0.25">
      <c r="A49" s="577" t="s">
        <v>651</v>
      </c>
      <c r="B49" s="72">
        <v>125</v>
      </c>
      <c r="C49" s="72"/>
      <c r="D49" s="72">
        <f t="shared" si="10"/>
        <v>119</v>
      </c>
      <c r="E49" s="72">
        <v>0</v>
      </c>
      <c r="F49" s="72">
        <v>119</v>
      </c>
      <c r="G49" s="72">
        <v>0</v>
      </c>
      <c r="H49" s="72">
        <f>+D49-G49</f>
        <v>119</v>
      </c>
      <c r="I49" s="578"/>
      <c r="J49" s="578"/>
      <c r="K49" s="578"/>
      <c r="L49" s="578"/>
      <c r="M49" s="579"/>
    </row>
    <row r="50" spans="1:13" ht="14.25" customHeight="1" x14ac:dyDescent="0.25">
      <c r="A50" s="411" t="s">
        <v>115</v>
      </c>
      <c r="B50" s="72">
        <v>706</v>
      </c>
      <c r="C50" s="72">
        <v>213</v>
      </c>
      <c r="D50" s="72">
        <f t="shared" si="10"/>
        <v>429</v>
      </c>
      <c r="E50" s="72">
        <v>45</v>
      </c>
      <c r="F50" s="72">
        <v>384</v>
      </c>
      <c r="G50" s="72">
        <v>0</v>
      </c>
      <c r="H50" s="72">
        <f t="shared" si="2"/>
        <v>429</v>
      </c>
      <c r="I50" s="72">
        <v>25</v>
      </c>
      <c r="J50" s="72">
        <v>27</v>
      </c>
      <c r="K50" s="72">
        <v>34</v>
      </c>
      <c r="L50" s="72">
        <v>5</v>
      </c>
      <c r="M50" s="73">
        <v>33</v>
      </c>
    </row>
    <row r="51" spans="1:13" ht="14.25" customHeight="1" x14ac:dyDescent="0.25">
      <c r="A51" s="411" t="s">
        <v>116</v>
      </c>
      <c r="B51" s="72">
        <v>630</v>
      </c>
      <c r="C51" s="72"/>
      <c r="D51" s="72">
        <f t="shared" si="10"/>
        <v>522</v>
      </c>
      <c r="E51" s="72">
        <v>17</v>
      </c>
      <c r="F51" s="72">
        <v>505</v>
      </c>
      <c r="G51" s="72">
        <v>0</v>
      </c>
      <c r="H51" s="72">
        <f t="shared" si="2"/>
        <v>522</v>
      </c>
      <c r="I51" s="72">
        <v>35</v>
      </c>
      <c r="J51" s="72">
        <v>9</v>
      </c>
      <c r="K51" s="72">
        <v>18</v>
      </c>
      <c r="L51" s="72">
        <v>2</v>
      </c>
      <c r="M51" s="73">
        <v>63</v>
      </c>
    </row>
    <row r="52" spans="1:13" ht="14.25" customHeight="1" x14ac:dyDescent="0.25">
      <c r="A52" s="411" t="s">
        <v>492</v>
      </c>
      <c r="B52" s="72">
        <v>627</v>
      </c>
      <c r="C52" s="72"/>
      <c r="D52" s="72">
        <f t="shared" si="10"/>
        <v>556</v>
      </c>
      <c r="E52" s="72">
        <v>67</v>
      </c>
      <c r="F52" s="72">
        <v>489</v>
      </c>
      <c r="G52" s="72">
        <v>0</v>
      </c>
      <c r="H52" s="72">
        <f t="shared" si="2"/>
        <v>556</v>
      </c>
      <c r="I52" s="72">
        <v>15</v>
      </c>
      <c r="J52" s="72">
        <v>64</v>
      </c>
      <c r="K52" s="72">
        <v>38</v>
      </c>
      <c r="L52" s="72">
        <v>4</v>
      </c>
      <c r="M52" s="73">
        <v>52</v>
      </c>
    </row>
    <row r="53" spans="1:13" ht="14.25" customHeight="1" x14ac:dyDescent="0.25">
      <c r="A53" s="411" t="s">
        <v>117</v>
      </c>
      <c r="B53" s="72">
        <v>765</v>
      </c>
      <c r="C53" s="72"/>
      <c r="D53" s="72">
        <f t="shared" si="10"/>
        <v>646</v>
      </c>
      <c r="E53" s="72">
        <v>22</v>
      </c>
      <c r="F53" s="72">
        <v>624</v>
      </c>
      <c r="G53" s="72">
        <v>0</v>
      </c>
      <c r="H53" s="72">
        <f t="shared" si="2"/>
        <v>646</v>
      </c>
      <c r="I53" s="72">
        <v>62</v>
      </c>
      <c r="J53" s="72">
        <v>7</v>
      </c>
      <c r="K53" s="72">
        <v>72</v>
      </c>
      <c r="L53" s="72">
        <v>5</v>
      </c>
      <c r="M53" s="73">
        <v>29</v>
      </c>
    </row>
    <row r="54" spans="1:13" ht="14.25" customHeight="1" x14ac:dyDescent="0.25">
      <c r="A54" s="411" t="s">
        <v>118</v>
      </c>
      <c r="B54" s="72">
        <v>285</v>
      </c>
      <c r="C54" s="72"/>
      <c r="D54" s="72">
        <f t="shared" si="10"/>
        <v>268</v>
      </c>
      <c r="E54" s="72">
        <v>69</v>
      </c>
      <c r="F54" s="72">
        <v>199</v>
      </c>
      <c r="G54" s="72">
        <v>0</v>
      </c>
      <c r="H54" s="72">
        <f t="shared" si="2"/>
        <v>268</v>
      </c>
      <c r="I54" s="72">
        <v>39</v>
      </c>
      <c r="J54" s="72">
        <v>81</v>
      </c>
      <c r="K54" s="72">
        <v>48</v>
      </c>
      <c r="L54" s="72">
        <v>2</v>
      </c>
      <c r="M54" s="73">
        <v>66</v>
      </c>
    </row>
    <row r="55" spans="1:13" ht="14.25" customHeight="1" x14ac:dyDescent="0.25">
      <c r="A55" s="761" t="s">
        <v>430</v>
      </c>
      <c r="B55" s="72">
        <v>360</v>
      </c>
      <c r="C55" s="72"/>
      <c r="D55" s="72">
        <f t="shared" si="10"/>
        <v>298</v>
      </c>
      <c r="E55" s="72">
        <v>0</v>
      </c>
      <c r="F55" s="72">
        <v>298</v>
      </c>
      <c r="G55" s="72">
        <v>0</v>
      </c>
      <c r="H55" s="73">
        <f t="shared" si="2"/>
        <v>298</v>
      </c>
      <c r="I55" s="578"/>
      <c r="J55" s="578"/>
      <c r="K55" s="578"/>
      <c r="L55" s="578"/>
      <c r="M55" s="579"/>
    </row>
    <row r="56" spans="1:13" ht="14.25" customHeight="1" x14ac:dyDescent="0.25">
      <c r="A56" s="411" t="s">
        <v>297</v>
      </c>
      <c r="B56" s="72">
        <v>427</v>
      </c>
      <c r="C56" s="72"/>
      <c r="D56" s="72">
        <f>SUM(E56:F56)</f>
        <v>383</v>
      </c>
      <c r="E56" s="72">
        <v>0</v>
      </c>
      <c r="F56" s="72">
        <v>383</v>
      </c>
      <c r="G56" s="72">
        <v>2</v>
      </c>
      <c r="H56" s="72">
        <f>+D56-G56</f>
        <v>381</v>
      </c>
      <c r="I56" s="72">
        <v>48</v>
      </c>
      <c r="J56" s="72">
        <v>0</v>
      </c>
      <c r="K56" s="72">
        <v>15</v>
      </c>
      <c r="L56" s="72">
        <v>1</v>
      </c>
      <c r="M56" s="73">
        <v>43</v>
      </c>
    </row>
    <row r="57" spans="1:13" ht="14.25" customHeight="1" x14ac:dyDescent="0.25">
      <c r="A57" s="762" t="s">
        <v>174</v>
      </c>
      <c r="B57" s="74">
        <v>134</v>
      </c>
      <c r="C57" s="74"/>
      <c r="D57" s="74">
        <f>SUM(E57:F57)</f>
        <v>134</v>
      </c>
      <c r="E57" s="74">
        <v>0</v>
      </c>
      <c r="F57" s="74">
        <v>134</v>
      </c>
      <c r="G57" s="74">
        <v>0</v>
      </c>
      <c r="H57" s="75">
        <f>+D57-G57</f>
        <v>134</v>
      </c>
      <c r="I57" s="593"/>
      <c r="J57" s="593"/>
      <c r="K57" s="593"/>
      <c r="L57" s="593"/>
      <c r="M57" s="594"/>
    </row>
    <row r="58" spans="1:13" x14ac:dyDescent="0.25">
      <c r="A58" s="54" t="s">
        <v>355</v>
      </c>
      <c r="M58" s="71"/>
    </row>
    <row r="59" spans="1:13" x14ac:dyDescent="0.25">
      <c r="A59" s="88" t="s">
        <v>471</v>
      </c>
    </row>
    <row r="60" spans="1:13" x14ac:dyDescent="0.25">
      <c r="A60" s="54" t="s">
        <v>513</v>
      </c>
    </row>
    <row r="61" spans="1:13" x14ac:dyDescent="0.25">
      <c r="A61" s="54" t="s">
        <v>0</v>
      </c>
    </row>
    <row r="62" spans="1:13" x14ac:dyDescent="0.25">
      <c r="A62" s="80" t="s">
        <v>514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zoomScaleNormal="100" workbookViewId="0">
      <selection activeCell="P15" sqref="P15"/>
    </sheetView>
  </sheetViews>
  <sheetFormatPr defaultColWidth="9.109375" defaultRowHeight="13.15" x14ac:dyDescent="0.25"/>
  <cols>
    <col min="1" max="1" width="24.6640625" style="54" customWidth="1"/>
    <col min="2" max="2" width="7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664062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1008</v>
      </c>
      <c r="B1" s="80"/>
      <c r="C1" s="80"/>
    </row>
    <row r="2" spans="1:13" x14ac:dyDescent="0.25">
      <c r="A2" s="81" t="s">
        <v>1009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396" t="s">
        <v>44</v>
      </c>
      <c r="B4" s="397" t="s">
        <v>45</v>
      </c>
      <c r="C4" s="397" t="s">
        <v>461</v>
      </c>
      <c r="D4" s="397" t="s">
        <v>46</v>
      </c>
      <c r="E4" s="922" t="s">
        <v>611</v>
      </c>
      <c r="F4" s="923"/>
      <c r="G4" s="919" t="s">
        <v>511</v>
      </c>
      <c r="H4" s="397" t="s">
        <v>47</v>
      </c>
      <c r="I4" s="398" t="s">
        <v>299</v>
      </c>
      <c r="J4" s="379"/>
      <c r="K4" s="379"/>
      <c r="L4" s="379"/>
      <c r="M4" s="380"/>
    </row>
    <row r="5" spans="1:13" x14ac:dyDescent="0.25">
      <c r="A5" s="399"/>
      <c r="B5" s="400" t="s">
        <v>49</v>
      </c>
      <c r="C5" s="401" t="s">
        <v>462</v>
      </c>
      <c r="D5" s="400" t="s">
        <v>50</v>
      </c>
      <c r="E5" s="402"/>
      <c r="F5" s="402"/>
      <c r="G5" s="920"/>
      <c r="H5" s="400" t="s">
        <v>50</v>
      </c>
      <c r="I5" s="403" t="s">
        <v>51</v>
      </c>
      <c r="J5" s="403" t="s">
        <v>52</v>
      </c>
      <c r="K5" s="924" t="s">
        <v>300</v>
      </c>
      <c r="L5" s="925"/>
      <c r="M5" s="404" t="s">
        <v>53</v>
      </c>
    </row>
    <row r="6" spans="1:13" x14ac:dyDescent="0.25">
      <c r="A6" s="399"/>
      <c r="B6" s="402"/>
      <c r="C6" s="405" t="s">
        <v>2</v>
      </c>
      <c r="D6" s="400" t="s">
        <v>54</v>
      </c>
      <c r="E6" s="400" t="s">
        <v>55</v>
      </c>
      <c r="F6" s="400" t="s">
        <v>22</v>
      </c>
      <c r="G6" s="920"/>
      <c r="H6" s="400" t="s">
        <v>56</v>
      </c>
      <c r="I6" s="403" t="s">
        <v>57</v>
      </c>
      <c r="J6" s="403"/>
      <c r="K6" s="392" t="s">
        <v>28</v>
      </c>
      <c r="L6" s="406" t="s">
        <v>301</v>
      </c>
      <c r="M6" s="404" t="s">
        <v>58</v>
      </c>
    </row>
    <row r="7" spans="1:13" x14ac:dyDescent="0.25">
      <c r="A7" s="399"/>
      <c r="B7" s="402"/>
      <c r="C7" s="407" t="s">
        <v>472</v>
      </c>
      <c r="D7" s="400" t="s">
        <v>59</v>
      </c>
      <c r="E7" s="400" t="s">
        <v>27</v>
      </c>
      <c r="F7" s="400" t="s">
        <v>23</v>
      </c>
      <c r="G7" s="921"/>
      <c r="H7" s="400" t="s">
        <v>512</v>
      </c>
      <c r="I7" s="389" t="s">
        <v>60</v>
      </c>
      <c r="J7" s="389"/>
      <c r="K7" s="389"/>
      <c r="L7" s="408" t="s">
        <v>302</v>
      </c>
      <c r="M7" s="393" t="s">
        <v>61</v>
      </c>
    </row>
    <row r="8" spans="1:13" x14ac:dyDescent="0.25">
      <c r="A8" s="386">
        <v>1</v>
      </c>
      <c r="B8" s="409">
        <v>2</v>
      </c>
      <c r="C8" s="389">
        <v>3</v>
      </c>
      <c r="D8" s="409">
        <v>4</v>
      </c>
      <c r="E8" s="409">
        <v>5</v>
      </c>
      <c r="F8" s="409">
        <v>6</v>
      </c>
      <c r="G8" s="409">
        <v>7</v>
      </c>
      <c r="H8" s="409">
        <v>8</v>
      </c>
      <c r="I8" s="389">
        <v>9</v>
      </c>
      <c r="J8" s="389">
        <v>10</v>
      </c>
      <c r="K8" s="389">
        <v>11</v>
      </c>
      <c r="L8" s="389">
        <v>12</v>
      </c>
      <c r="M8" s="393">
        <v>13</v>
      </c>
    </row>
    <row r="9" spans="1:13" x14ac:dyDescent="0.25">
      <c r="A9" s="834" t="s">
        <v>119</v>
      </c>
      <c r="B9" s="394">
        <f>SUM(B10:B25)</f>
        <v>8314</v>
      </c>
      <c r="C9" s="394">
        <f t="shared" ref="C9:M9" si="0">SUM(C10:C25)</f>
        <v>431</v>
      </c>
      <c r="D9" s="394">
        <f t="shared" si="0"/>
        <v>6878</v>
      </c>
      <c r="E9" s="394">
        <f t="shared" si="0"/>
        <v>909</v>
      </c>
      <c r="F9" s="394">
        <f t="shared" si="0"/>
        <v>5969</v>
      </c>
      <c r="G9" s="394">
        <f t="shared" si="0"/>
        <v>4</v>
      </c>
      <c r="H9" s="394">
        <f t="shared" si="0"/>
        <v>6874</v>
      </c>
      <c r="I9" s="394">
        <f t="shared" si="0"/>
        <v>499</v>
      </c>
      <c r="J9" s="394">
        <f t="shared" si="0"/>
        <v>609</v>
      </c>
      <c r="K9" s="394">
        <f t="shared" si="0"/>
        <v>588</v>
      </c>
      <c r="L9" s="394">
        <f t="shared" si="0"/>
        <v>66</v>
      </c>
      <c r="M9" s="394">
        <f t="shared" si="0"/>
        <v>705</v>
      </c>
    </row>
    <row r="10" spans="1:13" ht="14.25" customHeight="1" x14ac:dyDescent="0.25">
      <c r="A10" s="410" t="s">
        <v>120</v>
      </c>
      <c r="B10" s="72">
        <v>1056</v>
      </c>
      <c r="C10" s="72">
        <v>213</v>
      </c>
      <c r="D10" s="72">
        <f t="shared" ref="D10:D23" si="1">SUM(E10:F10)</f>
        <v>773</v>
      </c>
      <c r="E10" s="72">
        <v>294</v>
      </c>
      <c r="F10" s="72">
        <v>479</v>
      </c>
      <c r="G10" s="72">
        <v>1</v>
      </c>
      <c r="H10" s="72">
        <f t="shared" ref="H10:H64" si="2">+D10-G10</f>
        <v>772</v>
      </c>
      <c r="I10" s="72">
        <v>30</v>
      </c>
      <c r="J10" s="72">
        <v>161</v>
      </c>
      <c r="K10" s="72">
        <v>146</v>
      </c>
      <c r="L10" s="72">
        <v>12</v>
      </c>
      <c r="M10" s="73">
        <v>85</v>
      </c>
    </row>
    <row r="11" spans="1:13" ht="14.25" customHeight="1" x14ac:dyDescent="0.25">
      <c r="A11" s="411" t="s">
        <v>142</v>
      </c>
      <c r="B11" s="72">
        <v>267</v>
      </c>
      <c r="C11" s="72"/>
      <c r="D11" s="72">
        <f>SUM(E11:F11)</f>
        <v>216</v>
      </c>
      <c r="E11" s="72">
        <v>85</v>
      </c>
      <c r="F11" s="72">
        <v>131</v>
      </c>
      <c r="G11" s="72">
        <v>1</v>
      </c>
      <c r="H11" s="72">
        <f>+D11-G11</f>
        <v>215</v>
      </c>
      <c r="I11" s="72">
        <v>17</v>
      </c>
      <c r="J11" s="72">
        <v>82</v>
      </c>
      <c r="K11" s="72">
        <v>69</v>
      </c>
      <c r="L11" s="72">
        <v>13</v>
      </c>
      <c r="M11" s="73">
        <v>53</v>
      </c>
    </row>
    <row r="12" spans="1:13" ht="14.25" customHeight="1" x14ac:dyDescent="0.25">
      <c r="A12" s="761" t="s">
        <v>499</v>
      </c>
      <c r="B12" s="72">
        <v>80</v>
      </c>
      <c r="C12" s="72"/>
      <c r="D12" s="72">
        <f>SUM(E12:F12)</f>
        <v>65</v>
      </c>
      <c r="E12" s="72">
        <v>0</v>
      </c>
      <c r="F12" s="72">
        <v>65</v>
      </c>
      <c r="G12" s="72">
        <v>0</v>
      </c>
      <c r="H12" s="72">
        <f>+D12-G12</f>
        <v>65</v>
      </c>
      <c r="I12" s="578"/>
      <c r="J12" s="578"/>
      <c r="K12" s="578"/>
      <c r="L12" s="578"/>
      <c r="M12" s="579"/>
    </row>
    <row r="13" spans="1:13" ht="14.25" customHeight="1" x14ac:dyDescent="0.25">
      <c r="A13" s="411" t="s">
        <v>121</v>
      </c>
      <c r="B13" s="72">
        <v>703</v>
      </c>
      <c r="C13" s="72">
        <v>36</v>
      </c>
      <c r="D13" s="72">
        <f t="shared" si="1"/>
        <v>589</v>
      </c>
      <c r="E13" s="72">
        <v>165</v>
      </c>
      <c r="F13" s="72">
        <v>424</v>
      </c>
      <c r="G13" s="72">
        <v>0</v>
      </c>
      <c r="H13" s="72">
        <f t="shared" si="2"/>
        <v>589</v>
      </c>
      <c r="I13" s="72">
        <v>25</v>
      </c>
      <c r="J13" s="72">
        <v>92</v>
      </c>
      <c r="K13" s="72">
        <v>89</v>
      </c>
      <c r="L13" s="72">
        <v>4</v>
      </c>
      <c r="M13" s="73">
        <v>75</v>
      </c>
    </row>
    <row r="14" spans="1:13" ht="14.25" customHeight="1" x14ac:dyDescent="0.25">
      <c r="A14" s="577" t="s">
        <v>122</v>
      </c>
      <c r="B14" s="72">
        <v>71</v>
      </c>
      <c r="C14" s="72"/>
      <c r="D14" s="72">
        <f t="shared" si="1"/>
        <v>69</v>
      </c>
      <c r="E14" s="72">
        <v>0</v>
      </c>
      <c r="F14" s="72">
        <v>69</v>
      </c>
      <c r="G14" s="72">
        <v>0</v>
      </c>
      <c r="H14" s="72">
        <f t="shared" si="2"/>
        <v>69</v>
      </c>
      <c r="I14" s="578"/>
      <c r="J14" s="578"/>
      <c r="K14" s="578"/>
      <c r="L14" s="578"/>
      <c r="M14" s="579"/>
    </row>
    <row r="15" spans="1:13" ht="14.25" customHeight="1" x14ac:dyDescent="0.25">
      <c r="A15" s="577" t="s">
        <v>123</v>
      </c>
      <c r="B15" s="72">
        <v>30</v>
      </c>
      <c r="C15" s="72"/>
      <c r="D15" s="72">
        <f t="shared" si="1"/>
        <v>0</v>
      </c>
      <c r="E15" s="72">
        <v>0</v>
      </c>
      <c r="F15" s="72">
        <v>0</v>
      </c>
      <c r="G15" s="72">
        <v>0</v>
      </c>
      <c r="H15" s="72">
        <f t="shared" si="2"/>
        <v>0</v>
      </c>
      <c r="I15" s="578"/>
      <c r="J15" s="578"/>
      <c r="K15" s="578"/>
      <c r="L15" s="578"/>
      <c r="M15" s="579"/>
    </row>
    <row r="16" spans="1:13" ht="14.25" customHeight="1" x14ac:dyDescent="0.25">
      <c r="A16" s="411" t="s">
        <v>124</v>
      </c>
      <c r="B16" s="72">
        <v>882</v>
      </c>
      <c r="C16" s="72">
        <v>22</v>
      </c>
      <c r="D16" s="72">
        <f t="shared" si="1"/>
        <v>783</v>
      </c>
      <c r="E16" s="72">
        <v>0</v>
      </c>
      <c r="F16" s="72">
        <v>783</v>
      </c>
      <c r="G16" s="72">
        <v>2</v>
      </c>
      <c r="H16" s="72">
        <f t="shared" si="2"/>
        <v>781</v>
      </c>
      <c r="I16" s="72">
        <v>124</v>
      </c>
      <c r="J16" s="72">
        <v>0</v>
      </c>
      <c r="K16" s="72">
        <v>18</v>
      </c>
      <c r="L16" s="72">
        <v>4</v>
      </c>
      <c r="M16" s="73">
        <v>113</v>
      </c>
    </row>
    <row r="17" spans="1:13" ht="14.25" customHeight="1" x14ac:dyDescent="0.25">
      <c r="A17" s="411" t="s">
        <v>139</v>
      </c>
      <c r="B17" s="72">
        <v>425</v>
      </c>
      <c r="C17" s="72"/>
      <c r="D17" s="72">
        <f>SUM(E17:F17)</f>
        <v>393</v>
      </c>
      <c r="E17" s="72">
        <v>10</v>
      </c>
      <c r="F17" s="72">
        <v>383</v>
      </c>
      <c r="G17" s="72">
        <v>0</v>
      </c>
      <c r="H17" s="72">
        <f>+D17-G17</f>
        <v>393</v>
      </c>
      <c r="I17" s="72">
        <v>101</v>
      </c>
      <c r="J17" s="72">
        <v>16</v>
      </c>
      <c r="K17" s="72">
        <v>33</v>
      </c>
      <c r="L17" s="72">
        <v>12</v>
      </c>
      <c r="M17" s="73">
        <v>88</v>
      </c>
    </row>
    <row r="18" spans="1:13" ht="14.25" customHeight="1" x14ac:dyDescent="0.25">
      <c r="A18" s="761" t="s">
        <v>824</v>
      </c>
      <c r="B18" s="72">
        <v>624</v>
      </c>
      <c r="C18" s="72"/>
      <c r="D18" s="72">
        <f>SUM(E18:F18)</f>
        <v>535</v>
      </c>
      <c r="E18" s="72">
        <v>0</v>
      </c>
      <c r="F18" s="72">
        <v>535</v>
      </c>
      <c r="G18" s="72">
        <v>0</v>
      </c>
      <c r="H18" s="72">
        <f>+D18-G18</f>
        <v>535</v>
      </c>
      <c r="I18" s="581"/>
      <c r="J18" s="581"/>
      <c r="K18" s="581"/>
      <c r="L18" s="581"/>
      <c r="M18" s="582"/>
    </row>
    <row r="19" spans="1:13" ht="14.25" customHeight="1" x14ac:dyDescent="0.25">
      <c r="A19" s="411" t="s">
        <v>125</v>
      </c>
      <c r="B19" s="72">
        <v>713</v>
      </c>
      <c r="C19" s="72"/>
      <c r="D19" s="72">
        <f t="shared" si="1"/>
        <v>650</v>
      </c>
      <c r="E19" s="72">
        <v>62</v>
      </c>
      <c r="F19" s="72">
        <v>588</v>
      </c>
      <c r="G19" s="72">
        <v>0</v>
      </c>
      <c r="H19" s="72">
        <f t="shared" si="2"/>
        <v>650</v>
      </c>
      <c r="I19" s="72">
        <v>20</v>
      </c>
      <c r="J19" s="72">
        <v>58</v>
      </c>
      <c r="K19" s="72">
        <v>34</v>
      </c>
      <c r="L19" s="72">
        <v>5</v>
      </c>
      <c r="M19" s="73">
        <v>47</v>
      </c>
    </row>
    <row r="20" spans="1:13" ht="14.25" customHeight="1" x14ac:dyDescent="0.25">
      <c r="A20" s="411" t="s">
        <v>340</v>
      </c>
      <c r="B20" s="72">
        <v>813</v>
      </c>
      <c r="C20" s="72"/>
      <c r="D20" s="72">
        <f t="shared" si="1"/>
        <v>508</v>
      </c>
      <c r="E20" s="72">
        <v>52</v>
      </c>
      <c r="F20" s="72">
        <v>456</v>
      </c>
      <c r="G20" s="72">
        <v>0</v>
      </c>
      <c r="H20" s="72">
        <f t="shared" si="2"/>
        <v>508</v>
      </c>
      <c r="I20" s="72">
        <v>79</v>
      </c>
      <c r="J20" s="72">
        <v>37</v>
      </c>
      <c r="K20" s="72">
        <v>110</v>
      </c>
      <c r="L20" s="72">
        <v>1</v>
      </c>
      <c r="M20" s="73">
        <v>74</v>
      </c>
    </row>
    <row r="21" spans="1:13" ht="14.25" customHeight="1" x14ac:dyDescent="0.25">
      <c r="A21" s="583" t="s">
        <v>823</v>
      </c>
      <c r="B21" s="72">
        <v>177</v>
      </c>
      <c r="C21" s="72"/>
      <c r="D21" s="72">
        <f t="shared" si="1"/>
        <v>143</v>
      </c>
      <c r="E21" s="72">
        <v>0</v>
      </c>
      <c r="F21" s="72">
        <v>143</v>
      </c>
      <c r="G21" s="72">
        <v>0</v>
      </c>
      <c r="H21" s="72">
        <f t="shared" si="2"/>
        <v>143</v>
      </c>
      <c r="I21" s="581"/>
      <c r="J21" s="581"/>
      <c r="K21" s="581"/>
      <c r="L21" s="581"/>
      <c r="M21" s="582"/>
    </row>
    <row r="22" spans="1:13" ht="14.25" customHeight="1" x14ac:dyDescent="0.25">
      <c r="A22" s="577" t="s">
        <v>67</v>
      </c>
      <c r="B22" s="72">
        <v>123</v>
      </c>
      <c r="C22" s="68"/>
      <c r="D22" s="72">
        <f t="shared" si="1"/>
        <v>94</v>
      </c>
      <c r="E22" s="72">
        <v>49</v>
      </c>
      <c r="F22" s="72">
        <v>45</v>
      </c>
      <c r="G22" s="72">
        <v>0</v>
      </c>
      <c r="H22" s="72">
        <f t="shared" si="2"/>
        <v>94</v>
      </c>
      <c r="I22" s="578"/>
      <c r="J22" s="578"/>
      <c r="K22" s="578"/>
      <c r="L22" s="578"/>
      <c r="M22" s="579"/>
    </row>
    <row r="23" spans="1:13" ht="14.25" customHeight="1" x14ac:dyDescent="0.25">
      <c r="A23" s="411" t="s">
        <v>127</v>
      </c>
      <c r="B23" s="72">
        <v>754</v>
      </c>
      <c r="C23" s="72"/>
      <c r="D23" s="72">
        <f t="shared" si="1"/>
        <v>699</v>
      </c>
      <c r="E23" s="72">
        <v>101</v>
      </c>
      <c r="F23" s="72">
        <v>598</v>
      </c>
      <c r="G23" s="72">
        <v>0</v>
      </c>
      <c r="H23" s="72">
        <f t="shared" si="2"/>
        <v>699</v>
      </c>
      <c r="I23" s="72">
        <v>42</v>
      </c>
      <c r="J23" s="72">
        <v>59</v>
      </c>
      <c r="K23" s="72">
        <v>32</v>
      </c>
      <c r="L23" s="72">
        <v>4</v>
      </c>
      <c r="M23" s="73">
        <v>75</v>
      </c>
    </row>
    <row r="24" spans="1:13" ht="14.25" customHeight="1" x14ac:dyDescent="0.25">
      <c r="A24" s="577" t="s">
        <v>128</v>
      </c>
      <c r="B24" s="72">
        <v>126</v>
      </c>
      <c r="C24" s="72"/>
      <c r="D24" s="72">
        <f>SUM(E24:F24)</f>
        <v>118</v>
      </c>
      <c r="E24" s="72">
        <v>0</v>
      </c>
      <c r="F24" s="72">
        <v>118</v>
      </c>
      <c r="G24" s="72">
        <v>0</v>
      </c>
      <c r="H24" s="73">
        <f>+D24-G24</f>
        <v>118</v>
      </c>
      <c r="I24" s="578"/>
      <c r="J24" s="578"/>
      <c r="K24" s="578"/>
      <c r="L24" s="578"/>
      <c r="M24" s="579"/>
    </row>
    <row r="25" spans="1:13" ht="14.25" customHeight="1" x14ac:dyDescent="0.25">
      <c r="A25" s="413" t="s">
        <v>74</v>
      </c>
      <c r="B25" s="74">
        <v>1470</v>
      </c>
      <c r="C25" s="74">
        <v>160</v>
      </c>
      <c r="D25" s="74">
        <f>SUM(E25:F25)</f>
        <v>1243</v>
      </c>
      <c r="E25" s="74">
        <v>91</v>
      </c>
      <c r="F25" s="74">
        <v>1152</v>
      </c>
      <c r="G25" s="74">
        <v>0</v>
      </c>
      <c r="H25" s="75">
        <f>+D25-G25</f>
        <v>1243</v>
      </c>
      <c r="I25" s="74">
        <v>61</v>
      </c>
      <c r="J25" s="74">
        <v>104</v>
      </c>
      <c r="K25" s="74">
        <v>57</v>
      </c>
      <c r="L25" s="74">
        <v>11</v>
      </c>
      <c r="M25" s="75">
        <v>95</v>
      </c>
    </row>
    <row r="26" spans="1:13" x14ac:dyDescent="0.25">
      <c r="A26" s="395" t="s">
        <v>129</v>
      </c>
      <c r="B26" s="394">
        <f t="shared" ref="B26:M26" si="3">SUM(B27:B44)</f>
        <v>8687</v>
      </c>
      <c r="C26" s="394">
        <f t="shared" si="3"/>
        <v>351</v>
      </c>
      <c r="D26" s="394">
        <f t="shared" si="3"/>
        <v>7154</v>
      </c>
      <c r="E26" s="394">
        <f t="shared" si="3"/>
        <v>537</v>
      </c>
      <c r="F26" s="394">
        <f t="shared" si="3"/>
        <v>6617</v>
      </c>
      <c r="G26" s="394">
        <f t="shared" si="3"/>
        <v>4</v>
      </c>
      <c r="H26" s="395">
        <f t="shared" si="3"/>
        <v>7150</v>
      </c>
      <c r="I26" s="394">
        <f t="shared" si="3"/>
        <v>664</v>
      </c>
      <c r="J26" s="394">
        <f t="shared" si="3"/>
        <v>466</v>
      </c>
      <c r="K26" s="394">
        <f t="shared" si="3"/>
        <v>409</v>
      </c>
      <c r="L26" s="394">
        <f t="shared" si="3"/>
        <v>81</v>
      </c>
      <c r="M26" s="395">
        <f t="shared" si="3"/>
        <v>781</v>
      </c>
    </row>
    <row r="27" spans="1:13" ht="14.25" customHeight="1" x14ac:dyDescent="0.25">
      <c r="A27" s="410" t="s">
        <v>62</v>
      </c>
      <c r="B27" s="595">
        <v>691</v>
      </c>
      <c r="C27" s="72"/>
      <c r="D27" s="72">
        <f t="shared" ref="D27:D44" si="4">SUM(E27:F27)</f>
        <v>627</v>
      </c>
      <c r="E27" s="72">
        <v>149</v>
      </c>
      <c r="F27" s="72">
        <v>478</v>
      </c>
      <c r="G27" s="72">
        <v>1</v>
      </c>
      <c r="H27" s="72">
        <f t="shared" ref="H27:H32" si="5">+D27-G27</f>
        <v>626</v>
      </c>
      <c r="I27" s="72">
        <v>57</v>
      </c>
      <c r="J27" s="72">
        <v>96</v>
      </c>
      <c r="K27" s="72">
        <v>50</v>
      </c>
      <c r="L27" s="72">
        <v>6</v>
      </c>
      <c r="M27" s="73">
        <v>84</v>
      </c>
    </row>
    <row r="28" spans="1:13" ht="14.25" customHeight="1" x14ac:dyDescent="0.25">
      <c r="A28" s="577" t="s">
        <v>813</v>
      </c>
      <c r="B28" s="595">
        <v>296</v>
      </c>
      <c r="C28" s="72"/>
      <c r="D28" s="72">
        <f t="shared" si="4"/>
        <v>278</v>
      </c>
      <c r="E28" s="72">
        <v>0</v>
      </c>
      <c r="F28" s="72">
        <v>278</v>
      </c>
      <c r="G28" s="72">
        <v>0</v>
      </c>
      <c r="H28" s="72">
        <f t="shared" si="5"/>
        <v>278</v>
      </c>
      <c r="I28" s="581"/>
      <c r="J28" s="581"/>
      <c r="K28" s="581"/>
      <c r="L28" s="581"/>
      <c r="M28" s="582"/>
    </row>
    <row r="29" spans="1:13" ht="14.25" customHeight="1" x14ac:dyDescent="0.25">
      <c r="A29" s="584" t="s">
        <v>75</v>
      </c>
      <c r="B29" s="72">
        <v>287</v>
      </c>
      <c r="C29" s="72"/>
      <c r="D29" s="72">
        <f t="shared" si="4"/>
        <v>236</v>
      </c>
      <c r="E29" s="72">
        <v>28</v>
      </c>
      <c r="F29" s="72">
        <v>208</v>
      </c>
      <c r="G29" s="72">
        <v>2</v>
      </c>
      <c r="H29" s="72">
        <f t="shared" si="5"/>
        <v>234</v>
      </c>
      <c r="I29" s="72">
        <v>16</v>
      </c>
      <c r="J29" s="72">
        <v>48</v>
      </c>
      <c r="K29" s="72">
        <v>39</v>
      </c>
      <c r="L29" s="72">
        <v>4</v>
      </c>
      <c r="M29" s="73">
        <v>30</v>
      </c>
    </row>
    <row r="30" spans="1:13" ht="14.25" customHeight="1" x14ac:dyDescent="0.25">
      <c r="A30" s="761" t="s">
        <v>743</v>
      </c>
      <c r="B30" s="72">
        <v>176</v>
      </c>
      <c r="C30" s="72"/>
      <c r="D30" s="72">
        <f t="shared" si="4"/>
        <v>99</v>
      </c>
      <c r="E30" s="72">
        <v>0</v>
      </c>
      <c r="F30" s="72">
        <v>99</v>
      </c>
      <c r="G30" s="72">
        <v>0</v>
      </c>
      <c r="H30" s="72">
        <f t="shared" si="5"/>
        <v>99</v>
      </c>
      <c r="I30" s="581"/>
      <c r="J30" s="581"/>
      <c r="K30" s="581"/>
      <c r="L30" s="581"/>
      <c r="M30" s="582"/>
    </row>
    <row r="31" spans="1:13" ht="14.25" customHeight="1" x14ac:dyDescent="0.25">
      <c r="A31" s="411" t="s">
        <v>63</v>
      </c>
      <c r="B31" s="595">
        <v>486</v>
      </c>
      <c r="C31" s="72"/>
      <c r="D31" s="72">
        <f t="shared" si="4"/>
        <v>356</v>
      </c>
      <c r="E31" s="596">
        <v>33</v>
      </c>
      <c r="F31" s="72">
        <v>323</v>
      </c>
      <c r="G31" s="597">
        <v>0</v>
      </c>
      <c r="H31" s="72">
        <f t="shared" si="5"/>
        <v>356</v>
      </c>
      <c r="I31" s="72">
        <v>26</v>
      </c>
      <c r="J31" s="72">
        <v>22</v>
      </c>
      <c r="K31" s="72">
        <v>14</v>
      </c>
      <c r="L31" s="72">
        <v>2</v>
      </c>
      <c r="M31" s="73">
        <v>50</v>
      </c>
    </row>
    <row r="32" spans="1:13" ht="14.25" customHeight="1" x14ac:dyDescent="0.25">
      <c r="A32" s="410" t="s">
        <v>130</v>
      </c>
      <c r="B32" s="72">
        <v>187</v>
      </c>
      <c r="C32" s="72"/>
      <c r="D32" s="72">
        <f t="shared" si="4"/>
        <v>144</v>
      </c>
      <c r="E32" s="72">
        <v>23</v>
      </c>
      <c r="F32" s="72">
        <v>121</v>
      </c>
      <c r="G32" s="72">
        <v>0</v>
      </c>
      <c r="H32" s="72">
        <f t="shared" si="5"/>
        <v>144</v>
      </c>
      <c r="I32" s="72">
        <v>45</v>
      </c>
      <c r="J32" s="72">
        <v>46</v>
      </c>
      <c r="K32" s="72">
        <v>40</v>
      </c>
      <c r="L32" s="72">
        <v>5</v>
      </c>
      <c r="M32" s="73">
        <v>76</v>
      </c>
    </row>
    <row r="33" spans="1:13" ht="14.25" customHeight="1" x14ac:dyDescent="0.25">
      <c r="A33" s="577" t="s">
        <v>131</v>
      </c>
      <c r="B33" s="72">
        <v>356</v>
      </c>
      <c r="C33" s="72"/>
      <c r="D33" s="72">
        <f t="shared" si="4"/>
        <v>294</v>
      </c>
      <c r="E33" s="72">
        <v>0</v>
      </c>
      <c r="F33" s="72">
        <v>294</v>
      </c>
      <c r="G33" s="72">
        <v>0</v>
      </c>
      <c r="H33" s="72">
        <f t="shared" si="2"/>
        <v>294</v>
      </c>
      <c r="I33" s="578"/>
      <c r="J33" s="578"/>
      <c r="K33" s="578"/>
      <c r="L33" s="578"/>
      <c r="M33" s="579"/>
    </row>
    <row r="34" spans="1:13" ht="14.25" customHeight="1" x14ac:dyDescent="0.25">
      <c r="A34" s="761" t="s">
        <v>756</v>
      </c>
      <c r="B34" s="72">
        <v>145</v>
      </c>
      <c r="C34" s="72"/>
      <c r="D34" s="72">
        <f t="shared" si="4"/>
        <v>128</v>
      </c>
      <c r="E34" s="72">
        <v>0</v>
      </c>
      <c r="F34" s="72">
        <v>128</v>
      </c>
      <c r="G34" s="72">
        <v>0</v>
      </c>
      <c r="H34" s="72">
        <f t="shared" si="2"/>
        <v>128</v>
      </c>
      <c r="I34" s="578"/>
      <c r="J34" s="578"/>
      <c r="K34" s="578"/>
      <c r="L34" s="578"/>
      <c r="M34" s="579"/>
    </row>
    <row r="35" spans="1:13" ht="14.25" customHeight="1" x14ac:dyDescent="0.25">
      <c r="A35" s="411" t="s">
        <v>64</v>
      </c>
      <c r="B35" s="598">
        <v>709</v>
      </c>
      <c r="C35" s="68"/>
      <c r="D35" s="68">
        <f t="shared" si="4"/>
        <v>592</v>
      </c>
      <c r="E35" s="68">
        <v>98</v>
      </c>
      <c r="F35" s="68">
        <v>494</v>
      </c>
      <c r="G35" s="68">
        <v>0</v>
      </c>
      <c r="H35" s="68">
        <f t="shared" si="2"/>
        <v>592</v>
      </c>
      <c r="I35" s="68">
        <v>29</v>
      </c>
      <c r="J35" s="68">
        <v>86</v>
      </c>
      <c r="K35" s="68">
        <v>48</v>
      </c>
      <c r="L35" s="68">
        <v>6</v>
      </c>
      <c r="M35" s="588">
        <v>97</v>
      </c>
    </row>
    <row r="36" spans="1:13" ht="14.25" customHeight="1" x14ac:dyDescent="0.25">
      <c r="A36" s="411" t="s">
        <v>132</v>
      </c>
      <c r="B36" s="72">
        <v>1000</v>
      </c>
      <c r="C36" s="72">
        <v>351</v>
      </c>
      <c r="D36" s="72">
        <f t="shared" si="4"/>
        <v>541</v>
      </c>
      <c r="E36" s="72">
        <v>58</v>
      </c>
      <c r="F36" s="72">
        <v>483</v>
      </c>
      <c r="G36" s="72">
        <v>0</v>
      </c>
      <c r="H36" s="72">
        <f t="shared" si="2"/>
        <v>541</v>
      </c>
      <c r="I36" s="72">
        <v>59</v>
      </c>
      <c r="J36" s="72">
        <v>47</v>
      </c>
      <c r="K36" s="72">
        <v>51</v>
      </c>
      <c r="L36" s="72">
        <v>11</v>
      </c>
      <c r="M36" s="73">
        <v>66</v>
      </c>
    </row>
    <row r="37" spans="1:13" ht="14.25" customHeight="1" x14ac:dyDescent="0.25">
      <c r="A37" s="577" t="s">
        <v>354</v>
      </c>
      <c r="B37" s="72">
        <v>54</v>
      </c>
      <c r="C37" s="72"/>
      <c r="D37" s="72">
        <f t="shared" si="4"/>
        <v>37</v>
      </c>
      <c r="E37" s="72">
        <v>0</v>
      </c>
      <c r="F37" s="72">
        <v>37</v>
      </c>
      <c r="G37" s="72">
        <v>0</v>
      </c>
      <c r="H37" s="72">
        <f t="shared" si="2"/>
        <v>37</v>
      </c>
      <c r="I37" s="578"/>
      <c r="J37" s="578"/>
      <c r="K37" s="578"/>
      <c r="L37" s="578"/>
      <c r="M37" s="579"/>
    </row>
    <row r="38" spans="1:13" ht="14.25" customHeight="1" x14ac:dyDescent="0.25">
      <c r="A38" s="412" t="s">
        <v>404</v>
      </c>
      <c r="B38" s="595">
        <v>955</v>
      </c>
      <c r="C38" s="72"/>
      <c r="D38" s="72">
        <f>SUM(E38:F38)</f>
        <v>857</v>
      </c>
      <c r="E38" s="72">
        <v>58</v>
      </c>
      <c r="F38" s="72">
        <v>799</v>
      </c>
      <c r="G38" s="72">
        <v>1</v>
      </c>
      <c r="H38" s="72">
        <f>+D38-G38</f>
        <v>856</v>
      </c>
      <c r="I38" s="72">
        <v>120</v>
      </c>
      <c r="J38" s="72">
        <v>48</v>
      </c>
      <c r="K38" s="72">
        <v>70</v>
      </c>
      <c r="L38" s="72">
        <v>9</v>
      </c>
      <c r="M38" s="73">
        <v>126</v>
      </c>
    </row>
    <row r="39" spans="1:13" ht="14.25" customHeight="1" x14ac:dyDescent="0.25">
      <c r="A39" s="761" t="s">
        <v>814</v>
      </c>
      <c r="B39" s="589">
        <v>225</v>
      </c>
      <c r="C39" s="72"/>
      <c r="D39" s="72">
        <f>SUM(E39:F39)</f>
        <v>186</v>
      </c>
      <c r="E39" s="72">
        <v>0</v>
      </c>
      <c r="F39" s="72">
        <v>186</v>
      </c>
      <c r="G39" s="72">
        <v>0</v>
      </c>
      <c r="H39" s="72">
        <f>+D39-G39</f>
        <v>186</v>
      </c>
      <c r="I39" s="581"/>
      <c r="J39" s="581"/>
      <c r="K39" s="581"/>
      <c r="L39" s="581"/>
      <c r="M39" s="582"/>
    </row>
    <row r="40" spans="1:13" ht="14.25" customHeight="1" x14ac:dyDescent="0.25">
      <c r="A40" s="412" t="s">
        <v>495</v>
      </c>
      <c r="B40" s="72">
        <v>354</v>
      </c>
      <c r="C40" s="72"/>
      <c r="D40" s="72">
        <f t="shared" si="4"/>
        <v>282</v>
      </c>
      <c r="E40" s="72">
        <v>0</v>
      </c>
      <c r="F40" s="72">
        <v>282</v>
      </c>
      <c r="G40" s="72">
        <v>0</v>
      </c>
      <c r="H40" s="72">
        <f t="shared" si="2"/>
        <v>282</v>
      </c>
      <c r="I40" s="68">
        <v>80</v>
      </c>
      <c r="J40" s="68">
        <v>0</v>
      </c>
      <c r="K40" s="68">
        <v>9</v>
      </c>
      <c r="L40" s="68">
        <v>0</v>
      </c>
      <c r="M40" s="588">
        <v>35</v>
      </c>
    </row>
    <row r="41" spans="1:13" ht="14.25" customHeight="1" x14ac:dyDescent="0.25">
      <c r="A41" s="761" t="s">
        <v>740</v>
      </c>
      <c r="B41" s="598">
        <v>112</v>
      </c>
      <c r="C41" s="68"/>
      <c r="D41" s="68">
        <f>SUM(E41:F41)</f>
        <v>66</v>
      </c>
      <c r="E41" s="68">
        <v>0</v>
      </c>
      <c r="F41" s="68">
        <v>66</v>
      </c>
      <c r="G41" s="68">
        <v>0</v>
      </c>
      <c r="H41" s="68">
        <f>+D41-G41</f>
        <v>66</v>
      </c>
      <c r="I41" s="581"/>
      <c r="J41" s="581"/>
      <c r="K41" s="581"/>
      <c r="L41" s="581"/>
      <c r="M41" s="582"/>
    </row>
    <row r="42" spans="1:13" ht="14.25" customHeight="1" x14ac:dyDescent="0.25">
      <c r="A42" s="411" t="s">
        <v>133</v>
      </c>
      <c r="B42" s="72">
        <v>1273</v>
      </c>
      <c r="C42" s="72"/>
      <c r="D42" s="72">
        <f t="shared" si="4"/>
        <v>1156</v>
      </c>
      <c r="E42" s="72">
        <v>70</v>
      </c>
      <c r="F42" s="72">
        <v>1086</v>
      </c>
      <c r="G42" s="72">
        <v>0</v>
      </c>
      <c r="H42" s="72">
        <f t="shared" si="2"/>
        <v>1156</v>
      </c>
      <c r="I42" s="72">
        <v>110</v>
      </c>
      <c r="J42" s="72">
        <v>73</v>
      </c>
      <c r="K42" s="72">
        <v>46</v>
      </c>
      <c r="L42" s="72">
        <v>15</v>
      </c>
      <c r="M42" s="73">
        <v>133</v>
      </c>
    </row>
    <row r="43" spans="1:13" ht="14.25" customHeight="1" x14ac:dyDescent="0.25">
      <c r="A43" s="583" t="s">
        <v>757</v>
      </c>
      <c r="B43" s="72">
        <v>100</v>
      </c>
      <c r="C43" s="72"/>
      <c r="D43" s="72">
        <f t="shared" si="4"/>
        <v>84</v>
      </c>
      <c r="E43" s="72">
        <v>20</v>
      </c>
      <c r="F43" s="72">
        <v>64</v>
      </c>
      <c r="G43" s="72">
        <v>0</v>
      </c>
      <c r="H43" s="72">
        <f t="shared" si="2"/>
        <v>84</v>
      </c>
      <c r="I43" s="581"/>
      <c r="J43" s="581"/>
      <c r="K43" s="581"/>
      <c r="L43" s="581"/>
      <c r="M43" s="582"/>
    </row>
    <row r="44" spans="1:13" ht="14.25" customHeight="1" x14ac:dyDescent="0.25">
      <c r="A44" s="413" t="s">
        <v>134</v>
      </c>
      <c r="B44" s="74">
        <v>1281</v>
      </c>
      <c r="C44" s="74"/>
      <c r="D44" s="74">
        <f t="shared" si="4"/>
        <v>1191</v>
      </c>
      <c r="E44" s="74">
        <v>0</v>
      </c>
      <c r="F44" s="74">
        <v>1191</v>
      </c>
      <c r="G44" s="74">
        <v>0</v>
      </c>
      <c r="H44" s="74">
        <f t="shared" si="2"/>
        <v>1191</v>
      </c>
      <c r="I44" s="74">
        <v>122</v>
      </c>
      <c r="J44" s="74">
        <v>0</v>
      </c>
      <c r="K44" s="74">
        <v>42</v>
      </c>
      <c r="L44" s="74">
        <v>23</v>
      </c>
      <c r="M44" s="75">
        <v>84</v>
      </c>
    </row>
    <row r="45" spans="1:13" x14ac:dyDescent="0.25">
      <c r="A45" s="395" t="s">
        <v>135</v>
      </c>
      <c r="B45" s="394">
        <f t="shared" ref="B45:M45" si="6">SUM(B46:B64)</f>
        <v>8855</v>
      </c>
      <c r="C45" s="394">
        <f t="shared" si="6"/>
        <v>0</v>
      </c>
      <c r="D45" s="394">
        <f t="shared" si="6"/>
        <v>7791</v>
      </c>
      <c r="E45" s="394">
        <f t="shared" si="6"/>
        <v>603</v>
      </c>
      <c r="F45" s="394">
        <f t="shared" si="6"/>
        <v>7188</v>
      </c>
      <c r="G45" s="394">
        <f t="shared" si="6"/>
        <v>14</v>
      </c>
      <c r="H45" s="394">
        <f t="shared" si="6"/>
        <v>7777</v>
      </c>
      <c r="I45" s="394">
        <f t="shared" si="6"/>
        <v>574</v>
      </c>
      <c r="J45" s="394">
        <f t="shared" si="6"/>
        <v>750</v>
      </c>
      <c r="K45" s="394">
        <f t="shared" si="6"/>
        <v>544</v>
      </c>
      <c r="L45" s="394">
        <f t="shared" si="6"/>
        <v>86</v>
      </c>
      <c r="M45" s="394">
        <f t="shared" si="6"/>
        <v>802</v>
      </c>
    </row>
    <row r="46" spans="1:13" ht="14.25" customHeight="1" x14ac:dyDescent="0.25">
      <c r="A46" s="411" t="s">
        <v>175</v>
      </c>
      <c r="B46" s="72">
        <v>216</v>
      </c>
      <c r="C46" s="72"/>
      <c r="D46" s="72">
        <f>SUM(E46:F46)</f>
        <v>198</v>
      </c>
      <c r="E46" s="72">
        <v>42</v>
      </c>
      <c r="F46" s="72">
        <v>156</v>
      </c>
      <c r="G46" s="72">
        <v>0</v>
      </c>
      <c r="H46" s="72">
        <f>+D46-G46</f>
        <v>198</v>
      </c>
      <c r="I46" s="72">
        <v>39</v>
      </c>
      <c r="J46" s="72">
        <v>22</v>
      </c>
      <c r="K46" s="72">
        <v>23</v>
      </c>
      <c r="L46" s="72">
        <v>4</v>
      </c>
      <c r="M46" s="73">
        <v>37</v>
      </c>
    </row>
    <row r="47" spans="1:13" ht="14.25" customHeight="1" x14ac:dyDescent="0.25">
      <c r="A47" s="577" t="s">
        <v>428</v>
      </c>
      <c r="B47" s="72">
        <v>123</v>
      </c>
      <c r="C47" s="72"/>
      <c r="D47" s="72">
        <f>SUM(E47:F47)</f>
        <v>108</v>
      </c>
      <c r="E47" s="72">
        <v>0</v>
      </c>
      <c r="F47" s="72">
        <v>108</v>
      </c>
      <c r="G47" s="72">
        <v>0</v>
      </c>
      <c r="H47" s="72">
        <f>+D47-G47</f>
        <v>108</v>
      </c>
      <c r="I47" s="578"/>
      <c r="J47" s="578"/>
      <c r="K47" s="578"/>
      <c r="L47" s="578"/>
      <c r="M47" s="579"/>
    </row>
    <row r="48" spans="1:13" ht="14.25" customHeight="1" x14ac:dyDescent="0.25">
      <c r="A48" s="411" t="s">
        <v>176</v>
      </c>
      <c r="B48" s="72">
        <v>309</v>
      </c>
      <c r="C48" s="72"/>
      <c r="D48" s="72">
        <f>SUM(E48:F48)</f>
        <v>281</v>
      </c>
      <c r="E48" s="72">
        <v>51</v>
      </c>
      <c r="F48" s="72">
        <v>230</v>
      </c>
      <c r="G48" s="72">
        <v>0</v>
      </c>
      <c r="H48" s="72">
        <f>+D48-G48</f>
        <v>281</v>
      </c>
      <c r="I48" s="599">
        <v>18</v>
      </c>
      <c r="J48" s="599">
        <v>137</v>
      </c>
      <c r="K48" s="599">
        <v>99</v>
      </c>
      <c r="L48" s="599">
        <v>3</v>
      </c>
      <c r="M48" s="600">
        <v>41</v>
      </c>
    </row>
    <row r="49" spans="1:13" ht="14.25" customHeight="1" x14ac:dyDescent="0.25">
      <c r="A49" s="410" t="s">
        <v>136</v>
      </c>
      <c r="B49" s="72">
        <v>345</v>
      </c>
      <c r="C49" s="72"/>
      <c r="D49" s="72">
        <f t="shared" ref="D49:D64" si="7">SUM(E49:F49)</f>
        <v>298</v>
      </c>
      <c r="E49" s="72">
        <v>46</v>
      </c>
      <c r="F49" s="72">
        <v>252</v>
      </c>
      <c r="G49" s="72">
        <v>0</v>
      </c>
      <c r="H49" s="72">
        <f t="shared" si="2"/>
        <v>298</v>
      </c>
      <c r="I49" s="72">
        <v>41</v>
      </c>
      <c r="J49" s="72">
        <v>59</v>
      </c>
      <c r="K49" s="72">
        <v>35</v>
      </c>
      <c r="L49" s="72">
        <v>10</v>
      </c>
      <c r="M49" s="73">
        <v>71</v>
      </c>
    </row>
    <row r="50" spans="1:13" ht="14.25" customHeight="1" x14ac:dyDescent="0.25">
      <c r="A50" s="761" t="s">
        <v>647</v>
      </c>
      <c r="B50" s="72">
        <v>155</v>
      </c>
      <c r="C50" s="72"/>
      <c r="D50" s="72">
        <f>SUM(E50:F50)</f>
        <v>143</v>
      </c>
      <c r="E50" s="72">
        <v>0</v>
      </c>
      <c r="F50" s="72">
        <v>143</v>
      </c>
      <c r="G50" s="72">
        <v>0</v>
      </c>
      <c r="H50" s="72">
        <f t="shared" si="2"/>
        <v>143</v>
      </c>
      <c r="I50" s="578"/>
      <c r="J50" s="578"/>
      <c r="K50" s="578"/>
      <c r="L50" s="578"/>
      <c r="M50" s="579"/>
    </row>
    <row r="51" spans="1:13" ht="14.25" customHeight="1" x14ac:dyDescent="0.25">
      <c r="A51" s="761" t="s">
        <v>735</v>
      </c>
      <c r="B51" s="72">
        <v>148</v>
      </c>
      <c r="C51" s="72"/>
      <c r="D51" s="72">
        <f>SUM(E51:F51)</f>
        <v>44</v>
      </c>
      <c r="E51" s="72">
        <v>0</v>
      </c>
      <c r="F51" s="72">
        <v>44</v>
      </c>
      <c r="G51" s="72">
        <v>0</v>
      </c>
      <c r="H51" s="72">
        <f t="shared" si="2"/>
        <v>44</v>
      </c>
      <c r="I51" s="578"/>
      <c r="J51" s="578"/>
      <c r="K51" s="578"/>
      <c r="L51" s="578"/>
      <c r="M51" s="579"/>
    </row>
    <row r="52" spans="1:13" ht="14.25" customHeight="1" x14ac:dyDescent="0.25">
      <c r="A52" s="411" t="s">
        <v>177</v>
      </c>
      <c r="B52" s="72">
        <v>290</v>
      </c>
      <c r="C52" s="72"/>
      <c r="D52" s="72">
        <f>SUM(E52:F52)</f>
        <v>248</v>
      </c>
      <c r="E52" s="72">
        <v>58</v>
      </c>
      <c r="F52" s="72">
        <v>190</v>
      </c>
      <c r="G52" s="72">
        <v>1</v>
      </c>
      <c r="H52" s="72">
        <f>+D52-G52</f>
        <v>247</v>
      </c>
      <c r="I52" s="72">
        <v>12</v>
      </c>
      <c r="J52" s="72">
        <v>82</v>
      </c>
      <c r="K52" s="72">
        <v>68</v>
      </c>
      <c r="L52" s="72">
        <v>1</v>
      </c>
      <c r="M52" s="73">
        <v>37</v>
      </c>
    </row>
    <row r="53" spans="1:13" ht="14.25" customHeight="1" x14ac:dyDescent="0.25">
      <c r="A53" s="410" t="s">
        <v>338</v>
      </c>
      <c r="B53" s="72">
        <v>765</v>
      </c>
      <c r="C53" s="72"/>
      <c r="D53" s="72">
        <f>SUM(E53:F53)</f>
        <v>636</v>
      </c>
      <c r="E53" s="72">
        <v>277</v>
      </c>
      <c r="F53" s="72">
        <v>359</v>
      </c>
      <c r="G53" s="72">
        <v>5</v>
      </c>
      <c r="H53" s="72">
        <f>+D53-G53</f>
        <v>631</v>
      </c>
      <c r="I53" s="72">
        <v>79</v>
      </c>
      <c r="J53" s="72">
        <v>200</v>
      </c>
      <c r="K53" s="72">
        <v>96</v>
      </c>
      <c r="L53" s="72">
        <v>20</v>
      </c>
      <c r="M53" s="73">
        <v>165</v>
      </c>
    </row>
    <row r="54" spans="1:13" ht="14.25" customHeight="1" x14ac:dyDescent="0.25">
      <c r="A54" s="577" t="s">
        <v>829</v>
      </c>
      <c r="B54" s="72">
        <v>628</v>
      </c>
      <c r="C54" s="72"/>
      <c r="D54" s="72">
        <f t="shared" ref="D54" si="8">SUM(E54:F54)</f>
        <v>618</v>
      </c>
      <c r="E54" s="72">
        <v>0</v>
      </c>
      <c r="F54" s="72">
        <v>618</v>
      </c>
      <c r="G54" s="72">
        <v>0</v>
      </c>
      <c r="H54" s="72">
        <f t="shared" ref="H54" si="9">+D54-G54</f>
        <v>618</v>
      </c>
      <c r="I54" s="581"/>
      <c r="J54" s="581"/>
      <c r="K54" s="581"/>
      <c r="L54" s="581"/>
      <c r="M54" s="582"/>
    </row>
    <row r="55" spans="1:13" ht="14.25" customHeight="1" x14ac:dyDescent="0.25">
      <c r="A55" s="410" t="s">
        <v>137</v>
      </c>
      <c r="B55" s="72">
        <v>358</v>
      </c>
      <c r="C55" s="72"/>
      <c r="D55" s="72">
        <f t="shared" si="7"/>
        <v>332</v>
      </c>
      <c r="E55" s="72">
        <v>29</v>
      </c>
      <c r="F55" s="72">
        <v>303</v>
      </c>
      <c r="G55" s="72">
        <v>2</v>
      </c>
      <c r="H55" s="72">
        <f t="shared" si="2"/>
        <v>330</v>
      </c>
      <c r="I55" s="72">
        <v>11</v>
      </c>
      <c r="J55" s="72">
        <v>20</v>
      </c>
      <c r="K55" s="72">
        <v>9</v>
      </c>
      <c r="L55" s="72">
        <v>3</v>
      </c>
      <c r="M55" s="73">
        <v>25</v>
      </c>
    </row>
    <row r="56" spans="1:13" ht="14.25" customHeight="1" x14ac:dyDescent="0.25">
      <c r="A56" s="761" t="s">
        <v>667</v>
      </c>
      <c r="B56" s="72">
        <v>96</v>
      </c>
      <c r="C56" s="72"/>
      <c r="D56" s="72">
        <f>SUM(E56:F56)</f>
        <v>96</v>
      </c>
      <c r="E56" s="72">
        <v>0</v>
      </c>
      <c r="F56" s="72">
        <v>96</v>
      </c>
      <c r="G56" s="72">
        <v>0</v>
      </c>
      <c r="H56" s="72">
        <f t="shared" si="2"/>
        <v>96</v>
      </c>
      <c r="I56" s="578"/>
      <c r="J56" s="578"/>
      <c r="K56" s="578"/>
      <c r="L56" s="578"/>
      <c r="M56" s="579"/>
    </row>
    <row r="57" spans="1:13" ht="14.25" customHeight="1" x14ac:dyDescent="0.25">
      <c r="A57" s="411" t="s">
        <v>179</v>
      </c>
      <c r="B57" s="72">
        <v>659</v>
      </c>
      <c r="C57" s="72"/>
      <c r="D57" s="72">
        <f>SUM(E57:F57)</f>
        <v>618</v>
      </c>
      <c r="E57" s="72">
        <v>38</v>
      </c>
      <c r="F57" s="72">
        <v>580</v>
      </c>
      <c r="G57" s="72">
        <v>0</v>
      </c>
      <c r="H57" s="72">
        <f>+D57-G57</f>
        <v>618</v>
      </c>
      <c r="I57" s="72">
        <v>27</v>
      </c>
      <c r="J57" s="72">
        <v>47</v>
      </c>
      <c r="K57" s="72">
        <v>33</v>
      </c>
      <c r="L57" s="72">
        <v>10</v>
      </c>
      <c r="M57" s="73">
        <v>40</v>
      </c>
    </row>
    <row r="58" spans="1:13" ht="14.25" customHeight="1" x14ac:dyDescent="0.25">
      <c r="A58" s="411" t="s">
        <v>140</v>
      </c>
      <c r="B58" s="72">
        <v>751</v>
      </c>
      <c r="C58" s="72"/>
      <c r="D58" s="72">
        <f t="shared" si="7"/>
        <v>690</v>
      </c>
      <c r="E58" s="72">
        <v>0</v>
      </c>
      <c r="F58" s="72">
        <v>690</v>
      </c>
      <c r="G58" s="72">
        <v>0</v>
      </c>
      <c r="H58" s="72">
        <f t="shared" si="2"/>
        <v>690</v>
      </c>
      <c r="I58" s="72">
        <v>70</v>
      </c>
      <c r="J58" s="72">
        <v>27</v>
      </c>
      <c r="K58" s="72">
        <v>27</v>
      </c>
      <c r="L58" s="72">
        <v>10</v>
      </c>
      <c r="M58" s="73">
        <v>89</v>
      </c>
    </row>
    <row r="59" spans="1:13" ht="14.25" customHeight="1" x14ac:dyDescent="0.25">
      <c r="A59" s="583" t="s">
        <v>758</v>
      </c>
      <c r="B59" s="72">
        <v>147</v>
      </c>
      <c r="C59" s="72"/>
      <c r="D59" s="72">
        <f t="shared" si="7"/>
        <v>118</v>
      </c>
      <c r="E59" s="72">
        <v>9</v>
      </c>
      <c r="F59" s="72">
        <v>109</v>
      </c>
      <c r="G59" s="72">
        <v>0</v>
      </c>
      <c r="H59" s="72">
        <f t="shared" si="2"/>
        <v>118</v>
      </c>
      <c r="I59" s="581"/>
      <c r="J59" s="581"/>
      <c r="K59" s="581"/>
      <c r="L59" s="581"/>
      <c r="M59" s="582"/>
    </row>
    <row r="60" spans="1:13" ht="14.25" customHeight="1" x14ac:dyDescent="0.25">
      <c r="A60" s="411" t="s">
        <v>180</v>
      </c>
      <c r="B60" s="72">
        <v>805</v>
      </c>
      <c r="C60" s="72"/>
      <c r="D60" s="72">
        <f t="shared" si="7"/>
        <v>738</v>
      </c>
      <c r="E60" s="72">
        <v>0</v>
      </c>
      <c r="F60" s="72">
        <v>738</v>
      </c>
      <c r="G60" s="72">
        <v>4</v>
      </c>
      <c r="H60" s="72">
        <f t="shared" si="2"/>
        <v>734</v>
      </c>
      <c r="I60" s="72">
        <v>70</v>
      </c>
      <c r="J60" s="72">
        <v>0</v>
      </c>
      <c r="K60" s="72">
        <v>12</v>
      </c>
      <c r="L60" s="72">
        <v>5</v>
      </c>
      <c r="M60" s="73">
        <v>77</v>
      </c>
    </row>
    <row r="61" spans="1:13" ht="14.25" customHeight="1" x14ac:dyDescent="0.25">
      <c r="A61" s="411" t="s">
        <v>181</v>
      </c>
      <c r="B61" s="72">
        <v>1035</v>
      </c>
      <c r="C61" s="72"/>
      <c r="D61" s="72">
        <f t="shared" si="7"/>
        <v>968</v>
      </c>
      <c r="E61" s="72">
        <v>1</v>
      </c>
      <c r="F61" s="72">
        <v>967</v>
      </c>
      <c r="G61" s="72">
        <v>0</v>
      </c>
      <c r="H61" s="72">
        <f t="shared" si="2"/>
        <v>968</v>
      </c>
      <c r="I61" s="72">
        <v>73</v>
      </c>
      <c r="J61" s="72">
        <v>0</v>
      </c>
      <c r="K61" s="72">
        <v>25</v>
      </c>
      <c r="L61" s="72">
        <v>11</v>
      </c>
      <c r="M61" s="73">
        <v>41</v>
      </c>
    </row>
    <row r="62" spans="1:13" ht="14.25" customHeight="1" x14ac:dyDescent="0.25">
      <c r="A62" s="410" t="s">
        <v>342</v>
      </c>
      <c r="B62" s="72">
        <v>1378</v>
      </c>
      <c r="C62" s="72"/>
      <c r="D62" s="72">
        <f t="shared" si="7"/>
        <v>1059</v>
      </c>
      <c r="E62" s="72">
        <v>52</v>
      </c>
      <c r="F62" s="72">
        <v>1007</v>
      </c>
      <c r="G62" s="72">
        <v>0</v>
      </c>
      <c r="H62" s="72">
        <f t="shared" si="2"/>
        <v>1059</v>
      </c>
      <c r="I62" s="72">
        <v>77</v>
      </c>
      <c r="J62" s="72">
        <v>156</v>
      </c>
      <c r="K62" s="72">
        <v>107</v>
      </c>
      <c r="L62" s="72">
        <v>7</v>
      </c>
      <c r="M62" s="73">
        <v>130</v>
      </c>
    </row>
    <row r="63" spans="1:13" ht="14.25" customHeight="1" x14ac:dyDescent="0.25">
      <c r="A63" s="761" t="s">
        <v>764</v>
      </c>
      <c r="B63" s="72">
        <v>177</v>
      </c>
      <c r="C63" s="72"/>
      <c r="D63" s="72">
        <f t="shared" si="7"/>
        <v>163</v>
      </c>
      <c r="E63" s="72">
        <v>0</v>
      </c>
      <c r="F63" s="72">
        <v>163</v>
      </c>
      <c r="G63" s="72">
        <v>0</v>
      </c>
      <c r="H63" s="72">
        <f t="shared" si="2"/>
        <v>163</v>
      </c>
      <c r="I63" s="581"/>
      <c r="J63" s="581"/>
      <c r="K63" s="581"/>
      <c r="L63" s="581"/>
      <c r="M63" s="582"/>
    </row>
    <row r="64" spans="1:13" ht="14.25" customHeight="1" x14ac:dyDescent="0.25">
      <c r="A64" s="413" t="s">
        <v>494</v>
      </c>
      <c r="B64" s="74">
        <v>470</v>
      </c>
      <c r="C64" s="74"/>
      <c r="D64" s="74">
        <f t="shared" si="7"/>
        <v>435</v>
      </c>
      <c r="E64" s="74">
        <v>0</v>
      </c>
      <c r="F64" s="74">
        <v>435</v>
      </c>
      <c r="G64" s="74">
        <v>2</v>
      </c>
      <c r="H64" s="75">
        <f t="shared" si="2"/>
        <v>433</v>
      </c>
      <c r="I64" s="74">
        <v>57</v>
      </c>
      <c r="J64" s="74">
        <v>0</v>
      </c>
      <c r="K64" s="74">
        <v>10</v>
      </c>
      <c r="L64" s="74">
        <v>2</v>
      </c>
      <c r="M64" s="75">
        <v>49</v>
      </c>
    </row>
    <row r="66" spans="1:1" x14ac:dyDescent="0.25">
      <c r="A66" s="54" t="s">
        <v>355</v>
      </c>
    </row>
    <row r="67" spans="1:1" x14ac:dyDescent="0.25">
      <c r="A67" s="88" t="s">
        <v>471</v>
      </c>
    </row>
    <row r="68" spans="1:1" x14ac:dyDescent="0.25">
      <c r="A68" s="54" t="s">
        <v>513</v>
      </c>
    </row>
    <row r="69" spans="1:1" x14ac:dyDescent="0.25">
      <c r="A69" s="54" t="s">
        <v>0</v>
      </c>
    </row>
    <row r="70" spans="1:1" x14ac:dyDescent="0.25">
      <c r="A70" s="80" t="s">
        <v>514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6"/>
  <sheetViews>
    <sheetView zoomScaleNormal="100" workbookViewId="0">
      <selection activeCell="P14" sqref="P14"/>
    </sheetView>
  </sheetViews>
  <sheetFormatPr defaultColWidth="9.109375" defaultRowHeight="13.15" x14ac:dyDescent="0.25"/>
  <cols>
    <col min="1" max="1" width="24.77734375" style="54" customWidth="1"/>
    <col min="2" max="2" width="9.77734375" style="54" customWidth="1"/>
    <col min="3" max="3" width="10.77734375" style="54" customWidth="1"/>
    <col min="4" max="4" width="9.77734375" style="54" customWidth="1"/>
    <col min="5" max="5" width="10.6640625" style="54" customWidth="1"/>
    <col min="6" max="6" width="9.77734375" style="54" customWidth="1"/>
    <col min="7" max="7" width="12.88671875" style="54" customWidth="1"/>
    <col min="8" max="8" width="10" style="54" customWidth="1"/>
    <col min="9" max="9" width="10.6640625" style="54" customWidth="1"/>
    <col min="10" max="10" width="9.33203125" style="54" customWidth="1"/>
    <col min="11" max="11" width="8.77734375" style="54" customWidth="1"/>
    <col min="12" max="12" width="10.109375" style="54" customWidth="1"/>
    <col min="13" max="13" width="9.77734375" style="54" customWidth="1"/>
    <col min="14" max="16384" width="9.109375" style="54"/>
  </cols>
  <sheetData>
    <row r="1" spans="1:13" x14ac:dyDescent="0.25">
      <c r="A1" s="79" t="s">
        <v>1008</v>
      </c>
      <c r="B1" s="80"/>
      <c r="C1" s="80"/>
    </row>
    <row r="2" spans="1:13" x14ac:dyDescent="0.25">
      <c r="A2" s="81" t="s">
        <v>1009</v>
      </c>
      <c r="B2" s="80"/>
      <c r="C2" s="80"/>
    </row>
    <row r="3" spans="1:13" x14ac:dyDescent="0.25">
      <c r="A3" s="81"/>
      <c r="I3" s="67"/>
      <c r="J3" s="67"/>
      <c r="K3" s="67"/>
      <c r="L3" s="67"/>
      <c r="M3" s="67"/>
    </row>
    <row r="4" spans="1:13" x14ac:dyDescent="0.25">
      <c r="A4" s="396" t="s">
        <v>44</v>
      </c>
      <c r="B4" s="397" t="s">
        <v>45</v>
      </c>
      <c r="C4" s="397" t="s">
        <v>461</v>
      </c>
      <c r="D4" s="397" t="s">
        <v>46</v>
      </c>
      <c r="E4" s="922" t="s">
        <v>611</v>
      </c>
      <c r="F4" s="923"/>
      <c r="G4" s="919" t="s">
        <v>511</v>
      </c>
      <c r="H4" s="397" t="s">
        <v>47</v>
      </c>
      <c r="I4" s="398" t="s">
        <v>299</v>
      </c>
      <c r="J4" s="379"/>
      <c r="K4" s="379"/>
      <c r="L4" s="379"/>
      <c r="M4" s="380"/>
    </row>
    <row r="5" spans="1:13" x14ac:dyDescent="0.25">
      <c r="A5" s="399"/>
      <c r="B5" s="400" t="s">
        <v>49</v>
      </c>
      <c r="C5" s="401" t="s">
        <v>462</v>
      </c>
      <c r="D5" s="400" t="s">
        <v>50</v>
      </c>
      <c r="E5" s="402"/>
      <c r="F5" s="402"/>
      <c r="G5" s="920"/>
      <c r="H5" s="400" t="s">
        <v>50</v>
      </c>
      <c r="I5" s="403" t="s">
        <v>51</v>
      </c>
      <c r="J5" s="403" t="s">
        <v>52</v>
      </c>
      <c r="K5" s="924" t="s">
        <v>300</v>
      </c>
      <c r="L5" s="925"/>
      <c r="M5" s="404" t="s">
        <v>53</v>
      </c>
    </row>
    <row r="6" spans="1:13" x14ac:dyDescent="0.25">
      <c r="A6" s="399"/>
      <c r="B6" s="402"/>
      <c r="C6" s="405" t="s">
        <v>2</v>
      </c>
      <c r="D6" s="400" t="s">
        <v>54</v>
      </c>
      <c r="E6" s="400" t="s">
        <v>55</v>
      </c>
      <c r="F6" s="400" t="s">
        <v>22</v>
      </c>
      <c r="G6" s="920"/>
      <c r="H6" s="400" t="s">
        <v>56</v>
      </c>
      <c r="I6" s="403" t="s">
        <v>57</v>
      </c>
      <c r="J6" s="403"/>
      <c r="K6" s="392" t="s">
        <v>28</v>
      </c>
      <c r="L6" s="406" t="s">
        <v>301</v>
      </c>
      <c r="M6" s="404" t="s">
        <v>58</v>
      </c>
    </row>
    <row r="7" spans="1:13" x14ac:dyDescent="0.25">
      <c r="A7" s="399"/>
      <c r="B7" s="402"/>
      <c r="C7" s="407" t="s">
        <v>472</v>
      </c>
      <c r="D7" s="400" t="s">
        <v>59</v>
      </c>
      <c r="E7" s="400" t="s">
        <v>27</v>
      </c>
      <c r="F7" s="400" t="s">
        <v>23</v>
      </c>
      <c r="G7" s="921"/>
      <c r="H7" s="400" t="s">
        <v>512</v>
      </c>
      <c r="I7" s="389" t="s">
        <v>60</v>
      </c>
      <c r="J7" s="389"/>
      <c r="K7" s="389"/>
      <c r="L7" s="408" t="s">
        <v>302</v>
      </c>
      <c r="M7" s="393" t="s">
        <v>61</v>
      </c>
    </row>
    <row r="8" spans="1:13" x14ac:dyDescent="0.25">
      <c r="A8" s="550">
        <v>1</v>
      </c>
      <c r="B8" s="409">
        <v>2</v>
      </c>
      <c r="C8" s="389">
        <v>3</v>
      </c>
      <c r="D8" s="409">
        <v>4</v>
      </c>
      <c r="E8" s="409">
        <v>5</v>
      </c>
      <c r="F8" s="409">
        <v>6</v>
      </c>
      <c r="G8" s="409">
        <v>7</v>
      </c>
      <c r="H8" s="409">
        <v>8</v>
      </c>
      <c r="I8" s="389">
        <v>9</v>
      </c>
      <c r="J8" s="389">
        <v>10</v>
      </c>
      <c r="K8" s="389">
        <v>11</v>
      </c>
      <c r="L8" s="389">
        <v>12</v>
      </c>
      <c r="M8" s="393">
        <v>13</v>
      </c>
    </row>
    <row r="9" spans="1:13" x14ac:dyDescent="0.25">
      <c r="A9" s="395" t="s">
        <v>141</v>
      </c>
      <c r="B9" s="395">
        <f>SUM(B10:B30)</f>
        <v>8459</v>
      </c>
      <c r="C9" s="395">
        <f t="shared" ref="C9:M9" si="0">SUM(C10:C30)</f>
        <v>4</v>
      </c>
      <c r="D9" s="395">
        <f t="shared" si="0"/>
        <v>7466</v>
      </c>
      <c r="E9" s="395">
        <f>SUM(E10:E30)</f>
        <v>752</v>
      </c>
      <c r="F9" s="395">
        <f t="shared" si="0"/>
        <v>6714</v>
      </c>
      <c r="G9" s="395">
        <f t="shared" si="0"/>
        <v>6</v>
      </c>
      <c r="H9" s="395">
        <f t="shared" si="0"/>
        <v>7460</v>
      </c>
      <c r="I9" s="395">
        <f t="shared" si="0"/>
        <v>553</v>
      </c>
      <c r="J9" s="395">
        <f t="shared" si="0"/>
        <v>599</v>
      </c>
      <c r="K9" s="395">
        <f t="shared" si="0"/>
        <v>501</v>
      </c>
      <c r="L9" s="395">
        <f t="shared" si="0"/>
        <v>96</v>
      </c>
      <c r="M9" s="395">
        <f t="shared" si="0"/>
        <v>741</v>
      </c>
    </row>
    <row r="10" spans="1:13" ht="14.25" customHeight="1" x14ac:dyDescent="0.25">
      <c r="A10" s="411" t="s">
        <v>161</v>
      </c>
      <c r="B10" s="72">
        <v>403</v>
      </c>
      <c r="C10" s="72"/>
      <c r="D10" s="72">
        <f t="shared" ref="D10:D28" si="1">SUM(E10:F10)</f>
        <v>375</v>
      </c>
      <c r="E10" s="72">
        <v>52</v>
      </c>
      <c r="F10" s="72">
        <v>323</v>
      </c>
      <c r="G10" s="72">
        <v>0</v>
      </c>
      <c r="H10" s="72">
        <f>+D10-G10</f>
        <v>375</v>
      </c>
      <c r="I10" s="72">
        <v>13</v>
      </c>
      <c r="J10" s="72">
        <v>52</v>
      </c>
      <c r="K10" s="72">
        <v>28</v>
      </c>
      <c r="L10" s="72">
        <v>7</v>
      </c>
      <c r="M10" s="73">
        <v>52</v>
      </c>
    </row>
    <row r="11" spans="1:13" ht="14.25" customHeight="1" x14ac:dyDescent="0.25">
      <c r="A11" s="410" t="s">
        <v>143</v>
      </c>
      <c r="B11" s="72">
        <v>679</v>
      </c>
      <c r="C11" s="72"/>
      <c r="D11" s="72">
        <f t="shared" si="1"/>
        <v>619</v>
      </c>
      <c r="E11" s="72">
        <v>283</v>
      </c>
      <c r="F11" s="72">
        <v>336</v>
      </c>
      <c r="G11" s="72">
        <v>5</v>
      </c>
      <c r="H11" s="72">
        <f t="shared" ref="H11:H56" si="2">+D11-G11</f>
        <v>614</v>
      </c>
      <c r="I11" s="72">
        <v>114</v>
      </c>
      <c r="J11" s="72">
        <v>163</v>
      </c>
      <c r="K11" s="72">
        <v>117</v>
      </c>
      <c r="L11" s="72">
        <v>11</v>
      </c>
      <c r="M11" s="73">
        <v>135</v>
      </c>
    </row>
    <row r="12" spans="1:13" ht="14.25" customHeight="1" x14ac:dyDescent="0.25">
      <c r="A12" s="577" t="s">
        <v>67</v>
      </c>
      <c r="B12" s="72">
        <v>61</v>
      </c>
      <c r="C12" s="72"/>
      <c r="D12" s="72">
        <f t="shared" si="1"/>
        <v>37</v>
      </c>
      <c r="E12" s="72">
        <v>15</v>
      </c>
      <c r="F12" s="72">
        <v>22</v>
      </c>
      <c r="G12" s="72">
        <v>0</v>
      </c>
      <c r="H12" s="72">
        <f t="shared" si="2"/>
        <v>37</v>
      </c>
      <c r="I12" s="578"/>
      <c r="J12" s="578"/>
      <c r="K12" s="578"/>
      <c r="L12" s="578"/>
      <c r="M12" s="579"/>
    </row>
    <row r="13" spans="1:13" ht="14.25" customHeight="1" x14ac:dyDescent="0.25">
      <c r="A13" s="577" t="s">
        <v>144</v>
      </c>
      <c r="B13" s="72">
        <v>203</v>
      </c>
      <c r="C13" s="72"/>
      <c r="D13" s="72">
        <f t="shared" si="1"/>
        <v>195</v>
      </c>
      <c r="E13" s="72">
        <v>0</v>
      </c>
      <c r="F13" s="72">
        <v>195</v>
      </c>
      <c r="G13" s="72">
        <v>0</v>
      </c>
      <c r="H13" s="72">
        <f t="shared" si="2"/>
        <v>195</v>
      </c>
      <c r="I13" s="578"/>
      <c r="J13" s="578"/>
      <c r="K13" s="578"/>
      <c r="L13" s="578"/>
      <c r="M13" s="579"/>
    </row>
    <row r="14" spans="1:13" ht="14.25" customHeight="1" x14ac:dyDescent="0.25">
      <c r="A14" s="577" t="s">
        <v>145</v>
      </c>
      <c r="B14" s="72">
        <v>82</v>
      </c>
      <c r="C14" s="72"/>
      <c r="D14" s="72">
        <f t="shared" si="1"/>
        <v>0</v>
      </c>
      <c r="E14" s="72">
        <v>0</v>
      </c>
      <c r="F14" s="72">
        <v>0</v>
      </c>
      <c r="G14" s="72">
        <v>0</v>
      </c>
      <c r="H14" s="72">
        <f t="shared" si="2"/>
        <v>0</v>
      </c>
      <c r="I14" s="578"/>
      <c r="J14" s="578"/>
      <c r="K14" s="578"/>
      <c r="L14" s="578"/>
      <c r="M14" s="579"/>
    </row>
    <row r="15" spans="1:13" ht="14.25" customHeight="1" x14ac:dyDescent="0.25">
      <c r="A15" s="761" t="s">
        <v>826</v>
      </c>
      <c r="B15" s="72">
        <v>449</v>
      </c>
      <c r="C15" s="72"/>
      <c r="D15" s="72">
        <f t="shared" si="1"/>
        <v>421</v>
      </c>
      <c r="E15" s="72">
        <v>0</v>
      </c>
      <c r="F15" s="72">
        <v>421</v>
      </c>
      <c r="G15" s="72">
        <v>0</v>
      </c>
      <c r="H15" s="72">
        <f t="shared" si="2"/>
        <v>421</v>
      </c>
      <c r="I15" s="581"/>
      <c r="J15" s="581"/>
      <c r="K15" s="581"/>
      <c r="L15" s="581"/>
      <c r="M15" s="582"/>
    </row>
    <row r="16" spans="1:13" ht="14.25" customHeight="1" x14ac:dyDescent="0.25">
      <c r="A16" s="411" t="s">
        <v>146</v>
      </c>
      <c r="B16" s="72">
        <v>318</v>
      </c>
      <c r="C16" s="72"/>
      <c r="D16" s="72">
        <f t="shared" si="1"/>
        <v>289</v>
      </c>
      <c r="E16" s="72">
        <v>97</v>
      </c>
      <c r="F16" s="72">
        <v>192</v>
      </c>
      <c r="G16" s="72">
        <v>0</v>
      </c>
      <c r="H16" s="72">
        <f t="shared" si="2"/>
        <v>289</v>
      </c>
      <c r="I16" s="72">
        <v>39</v>
      </c>
      <c r="J16" s="72">
        <v>67</v>
      </c>
      <c r="K16" s="72">
        <v>54</v>
      </c>
      <c r="L16" s="72">
        <v>4</v>
      </c>
      <c r="M16" s="73">
        <v>44</v>
      </c>
    </row>
    <row r="17" spans="1:13" ht="14.25" customHeight="1" x14ac:dyDescent="0.25">
      <c r="A17" s="411" t="s">
        <v>147</v>
      </c>
      <c r="B17" s="68">
        <v>677</v>
      </c>
      <c r="C17" s="72"/>
      <c r="D17" s="72">
        <f t="shared" si="1"/>
        <v>638</v>
      </c>
      <c r="E17" s="72">
        <v>91</v>
      </c>
      <c r="F17" s="72">
        <v>547</v>
      </c>
      <c r="G17" s="72">
        <v>0</v>
      </c>
      <c r="H17" s="72">
        <f t="shared" si="2"/>
        <v>638</v>
      </c>
      <c r="I17" s="72">
        <v>37</v>
      </c>
      <c r="J17" s="72">
        <v>101</v>
      </c>
      <c r="K17" s="72">
        <v>53</v>
      </c>
      <c r="L17" s="72">
        <v>7</v>
      </c>
      <c r="M17" s="73">
        <v>101</v>
      </c>
    </row>
    <row r="18" spans="1:13" ht="14.25" customHeight="1" x14ac:dyDescent="0.25">
      <c r="A18" s="761" t="s">
        <v>759</v>
      </c>
      <c r="B18" s="68">
        <v>76</v>
      </c>
      <c r="C18" s="72"/>
      <c r="D18" s="72">
        <f t="shared" si="1"/>
        <v>66</v>
      </c>
      <c r="E18" s="72">
        <v>0</v>
      </c>
      <c r="F18" s="72">
        <v>66</v>
      </c>
      <c r="G18" s="72">
        <v>0</v>
      </c>
      <c r="H18" s="72">
        <f t="shared" si="2"/>
        <v>66</v>
      </c>
      <c r="I18" s="581"/>
      <c r="J18" s="581"/>
      <c r="K18" s="581"/>
      <c r="L18" s="581"/>
      <c r="M18" s="582"/>
    </row>
    <row r="19" spans="1:13" ht="14.25" customHeight="1" x14ac:dyDescent="0.25">
      <c r="A19" s="583" t="s">
        <v>760</v>
      </c>
      <c r="B19" s="68">
        <v>88</v>
      </c>
      <c r="C19" s="72"/>
      <c r="D19" s="72">
        <f t="shared" si="1"/>
        <v>72</v>
      </c>
      <c r="E19" s="72">
        <v>28</v>
      </c>
      <c r="F19" s="72">
        <v>44</v>
      </c>
      <c r="G19" s="72">
        <v>0</v>
      </c>
      <c r="H19" s="72">
        <f t="shared" si="2"/>
        <v>72</v>
      </c>
      <c r="I19" s="581"/>
      <c r="J19" s="581"/>
      <c r="K19" s="581"/>
      <c r="L19" s="581"/>
      <c r="M19" s="582"/>
    </row>
    <row r="20" spans="1:13" ht="14.25" customHeight="1" x14ac:dyDescent="0.25">
      <c r="A20" s="411" t="s">
        <v>178</v>
      </c>
      <c r="B20" s="72">
        <v>303</v>
      </c>
      <c r="C20" s="72"/>
      <c r="D20" s="72">
        <f t="shared" si="1"/>
        <v>272</v>
      </c>
      <c r="E20" s="72">
        <v>0</v>
      </c>
      <c r="F20" s="72">
        <v>272</v>
      </c>
      <c r="G20" s="72">
        <v>0</v>
      </c>
      <c r="H20" s="72">
        <f>+D20-G20</f>
        <v>272</v>
      </c>
      <c r="I20" s="72">
        <v>21</v>
      </c>
      <c r="J20" s="72">
        <v>0</v>
      </c>
      <c r="K20" s="72">
        <v>9</v>
      </c>
      <c r="L20" s="72">
        <v>4</v>
      </c>
      <c r="M20" s="73">
        <v>34</v>
      </c>
    </row>
    <row r="21" spans="1:13" ht="14.25" customHeight="1" x14ac:dyDescent="0.25">
      <c r="A21" s="411" t="s">
        <v>148</v>
      </c>
      <c r="B21" s="72">
        <v>827</v>
      </c>
      <c r="C21" s="72"/>
      <c r="D21" s="72">
        <f t="shared" si="1"/>
        <v>772</v>
      </c>
      <c r="E21" s="72">
        <v>15</v>
      </c>
      <c r="F21" s="72">
        <v>757</v>
      </c>
      <c r="G21" s="72">
        <v>0</v>
      </c>
      <c r="H21" s="72">
        <f t="shared" si="2"/>
        <v>772</v>
      </c>
      <c r="I21" s="72">
        <v>32</v>
      </c>
      <c r="J21" s="72">
        <v>70</v>
      </c>
      <c r="K21" s="72">
        <v>45</v>
      </c>
      <c r="L21" s="72">
        <v>5</v>
      </c>
      <c r="M21" s="73">
        <v>91</v>
      </c>
    </row>
    <row r="22" spans="1:13" ht="14.25" customHeight="1" x14ac:dyDescent="0.25">
      <c r="A22" s="577" t="s">
        <v>3</v>
      </c>
      <c r="B22" s="72">
        <v>32</v>
      </c>
      <c r="C22" s="72"/>
      <c r="D22" s="72">
        <f t="shared" si="1"/>
        <v>18</v>
      </c>
      <c r="E22" s="72">
        <v>0</v>
      </c>
      <c r="F22" s="72">
        <v>18</v>
      </c>
      <c r="G22" s="72">
        <v>0</v>
      </c>
      <c r="H22" s="72">
        <f t="shared" si="2"/>
        <v>18</v>
      </c>
      <c r="I22" s="578"/>
      <c r="J22" s="578"/>
      <c r="K22" s="578"/>
      <c r="L22" s="578"/>
      <c r="M22" s="579"/>
    </row>
    <row r="23" spans="1:13" ht="14.25" customHeight="1" x14ac:dyDescent="0.25">
      <c r="A23" s="761" t="s">
        <v>607</v>
      </c>
      <c r="B23" s="72">
        <v>100</v>
      </c>
      <c r="C23" s="72"/>
      <c r="D23" s="72">
        <f t="shared" si="1"/>
        <v>0</v>
      </c>
      <c r="E23" s="72">
        <v>0</v>
      </c>
      <c r="F23" s="72">
        <v>0</v>
      </c>
      <c r="G23" s="72">
        <v>0</v>
      </c>
      <c r="H23" s="72">
        <f t="shared" si="2"/>
        <v>0</v>
      </c>
      <c r="I23" s="578"/>
      <c r="J23" s="578"/>
      <c r="K23" s="578"/>
      <c r="L23" s="578"/>
      <c r="M23" s="579"/>
    </row>
    <row r="24" spans="1:13" ht="14.25" customHeight="1" x14ac:dyDescent="0.25">
      <c r="A24" s="583" t="s">
        <v>761</v>
      </c>
      <c r="B24" s="72">
        <v>92</v>
      </c>
      <c r="C24" s="72"/>
      <c r="D24" s="72">
        <f t="shared" si="1"/>
        <v>81</v>
      </c>
      <c r="E24" s="72">
        <v>34</v>
      </c>
      <c r="F24" s="72">
        <v>47</v>
      </c>
      <c r="G24" s="72">
        <v>0</v>
      </c>
      <c r="H24" s="72">
        <f t="shared" si="2"/>
        <v>81</v>
      </c>
      <c r="I24" s="578"/>
      <c r="J24" s="578"/>
      <c r="K24" s="578"/>
      <c r="L24" s="578"/>
      <c r="M24" s="579"/>
    </row>
    <row r="25" spans="1:13" ht="14.25" customHeight="1" x14ac:dyDescent="0.25">
      <c r="A25" s="411" t="s">
        <v>71</v>
      </c>
      <c r="B25" s="72">
        <v>1322</v>
      </c>
      <c r="C25" s="72"/>
      <c r="D25" s="72">
        <f>SUM(E25:F25)</f>
        <v>1129</v>
      </c>
      <c r="E25" s="72">
        <v>20</v>
      </c>
      <c r="F25" s="72">
        <v>1109</v>
      </c>
      <c r="G25" s="72">
        <v>0</v>
      </c>
      <c r="H25" s="72">
        <f>+D25-G25</f>
        <v>1129</v>
      </c>
      <c r="I25" s="72">
        <v>168</v>
      </c>
      <c r="J25" s="72">
        <v>38</v>
      </c>
      <c r="K25" s="72">
        <v>100</v>
      </c>
      <c r="L25" s="72">
        <v>36</v>
      </c>
      <c r="M25" s="73">
        <v>115</v>
      </c>
    </row>
    <row r="26" spans="1:13" ht="14.25" customHeight="1" x14ac:dyDescent="0.25">
      <c r="A26" s="577" t="s">
        <v>67</v>
      </c>
      <c r="B26" s="72">
        <v>74</v>
      </c>
      <c r="C26" s="72"/>
      <c r="D26" s="72">
        <f>SUM(E26:F26)</f>
        <v>52</v>
      </c>
      <c r="E26" s="72">
        <v>8</v>
      </c>
      <c r="F26" s="72">
        <v>44</v>
      </c>
      <c r="G26" s="72">
        <v>0</v>
      </c>
      <c r="H26" s="72">
        <f>+D26-G26</f>
        <v>52</v>
      </c>
      <c r="I26" s="578"/>
      <c r="J26" s="578"/>
      <c r="K26" s="578"/>
      <c r="L26" s="578"/>
      <c r="M26" s="579"/>
    </row>
    <row r="27" spans="1:13" ht="14.25" customHeight="1" x14ac:dyDescent="0.25">
      <c r="A27" s="577" t="s">
        <v>72</v>
      </c>
      <c r="B27" s="72">
        <v>161</v>
      </c>
      <c r="C27" s="72"/>
      <c r="D27" s="72">
        <f>SUM(E27:F27)</f>
        <v>104</v>
      </c>
      <c r="E27" s="72">
        <v>0</v>
      </c>
      <c r="F27" s="72">
        <v>104</v>
      </c>
      <c r="G27" s="72">
        <v>0</v>
      </c>
      <c r="H27" s="72">
        <f>+D27-G27</f>
        <v>104</v>
      </c>
      <c r="I27" s="578"/>
      <c r="J27" s="578"/>
      <c r="K27" s="578"/>
      <c r="L27" s="578"/>
      <c r="M27" s="579"/>
    </row>
    <row r="28" spans="1:13" ht="14.25" customHeight="1" x14ac:dyDescent="0.25">
      <c r="A28" s="411" t="s">
        <v>149</v>
      </c>
      <c r="B28" s="72">
        <v>841</v>
      </c>
      <c r="C28" s="72">
        <v>4</v>
      </c>
      <c r="D28" s="72">
        <f t="shared" si="1"/>
        <v>765</v>
      </c>
      <c r="E28" s="72">
        <v>44</v>
      </c>
      <c r="F28" s="72">
        <v>721</v>
      </c>
      <c r="G28" s="72">
        <v>0</v>
      </c>
      <c r="H28" s="72">
        <f t="shared" si="2"/>
        <v>765</v>
      </c>
      <c r="I28" s="72">
        <v>55</v>
      </c>
      <c r="J28" s="72">
        <v>32</v>
      </c>
      <c r="K28" s="72">
        <v>41</v>
      </c>
      <c r="L28" s="72">
        <v>13</v>
      </c>
      <c r="M28" s="73">
        <v>56</v>
      </c>
    </row>
    <row r="29" spans="1:13" ht="14.25" customHeight="1" x14ac:dyDescent="0.25">
      <c r="A29" s="411" t="s">
        <v>150</v>
      </c>
      <c r="B29" s="72">
        <v>1470</v>
      </c>
      <c r="C29" s="72"/>
      <c r="D29" s="72">
        <f>SUM(E29:F29)</f>
        <v>1371</v>
      </c>
      <c r="E29" s="72">
        <v>0</v>
      </c>
      <c r="F29" s="72">
        <v>1371</v>
      </c>
      <c r="G29" s="72">
        <v>1</v>
      </c>
      <c r="H29" s="73">
        <f>+D29-G29</f>
        <v>1370</v>
      </c>
      <c r="I29" s="72">
        <v>74</v>
      </c>
      <c r="J29" s="72">
        <v>76</v>
      </c>
      <c r="K29" s="72">
        <v>54</v>
      </c>
      <c r="L29" s="72">
        <v>9</v>
      </c>
      <c r="M29" s="73">
        <v>113</v>
      </c>
    </row>
    <row r="30" spans="1:13" ht="14.25" customHeight="1" x14ac:dyDescent="0.25">
      <c r="A30" s="601" t="s">
        <v>762</v>
      </c>
      <c r="B30" s="74">
        <v>201</v>
      </c>
      <c r="C30" s="74"/>
      <c r="D30" s="74">
        <f>SUM(E30:F30)</f>
        <v>190</v>
      </c>
      <c r="E30" s="74">
        <v>65</v>
      </c>
      <c r="F30" s="74">
        <v>125</v>
      </c>
      <c r="G30" s="74">
        <v>0</v>
      </c>
      <c r="H30" s="75">
        <f>+D30-G30</f>
        <v>190</v>
      </c>
      <c r="I30" s="585"/>
      <c r="J30" s="585"/>
      <c r="K30" s="585"/>
      <c r="L30" s="585"/>
      <c r="M30" s="586"/>
    </row>
    <row r="31" spans="1:13" x14ac:dyDescent="0.25">
      <c r="A31" s="395" t="s">
        <v>151</v>
      </c>
      <c r="B31" s="394">
        <f t="shared" ref="B31:D31" si="3">SUM(B32:B44)</f>
        <v>6071</v>
      </c>
      <c r="C31" s="394">
        <f t="shared" si="3"/>
        <v>6</v>
      </c>
      <c r="D31" s="394">
        <f t="shared" si="3"/>
        <v>5148</v>
      </c>
      <c r="E31" s="394">
        <f>SUM(E32:E44)</f>
        <v>506</v>
      </c>
      <c r="F31" s="394">
        <f t="shared" ref="F31:M31" si="4">SUM(F32:F44)</f>
        <v>4642</v>
      </c>
      <c r="G31" s="394">
        <f t="shared" si="4"/>
        <v>6</v>
      </c>
      <c r="H31" s="394">
        <f t="shared" si="4"/>
        <v>5142</v>
      </c>
      <c r="I31" s="394">
        <f t="shared" si="4"/>
        <v>423</v>
      </c>
      <c r="J31" s="394">
        <f t="shared" si="4"/>
        <v>411</v>
      </c>
      <c r="K31" s="394">
        <f t="shared" si="4"/>
        <v>375</v>
      </c>
      <c r="L31" s="394">
        <f t="shared" si="4"/>
        <v>45</v>
      </c>
      <c r="M31" s="394">
        <f t="shared" si="4"/>
        <v>559</v>
      </c>
    </row>
    <row r="32" spans="1:13" ht="14.25" customHeight="1" x14ac:dyDescent="0.25">
      <c r="A32" s="411" t="s">
        <v>103</v>
      </c>
      <c r="B32" s="72">
        <v>1063</v>
      </c>
      <c r="C32" s="72"/>
      <c r="D32" s="72">
        <f>SUM(E32:F32)</f>
        <v>958</v>
      </c>
      <c r="E32" s="72">
        <v>93</v>
      </c>
      <c r="F32" s="72">
        <v>865</v>
      </c>
      <c r="G32" s="72">
        <v>2</v>
      </c>
      <c r="H32" s="72">
        <f>+D32-G32</f>
        <v>956</v>
      </c>
      <c r="I32" s="72">
        <v>38</v>
      </c>
      <c r="J32" s="72">
        <v>143</v>
      </c>
      <c r="K32" s="72">
        <v>112</v>
      </c>
      <c r="L32" s="72">
        <v>12</v>
      </c>
      <c r="M32" s="73">
        <v>123</v>
      </c>
    </row>
    <row r="33" spans="1:13" ht="14.25" customHeight="1" x14ac:dyDescent="0.25">
      <c r="A33" s="411" t="s">
        <v>153</v>
      </c>
      <c r="B33" s="72">
        <v>552</v>
      </c>
      <c r="C33" s="72"/>
      <c r="D33" s="72">
        <f t="shared" ref="D33:D44" si="5">SUM(E33:F33)</f>
        <v>506</v>
      </c>
      <c r="E33" s="72">
        <v>0</v>
      </c>
      <c r="F33" s="72">
        <v>506</v>
      </c>
      <c r="G33" s="72">
        <v>2</v>
      </c>
      <c r="H33" s="72">
        <f t="shared" si="2"/>
        <v>504</v>
      </c>
      <c r="I33" s="72">
        <v>89</v>
      </c>
      <c r="J33" s="72">
        <v>0</v>
      </c>
      <c r="K33" s="72">
        <v>15</v>
      </c>
      <c r="L33" s="72">
        <v>3</v>
      </c>
      <c r="M33" s="73">
        <v>90</v>
      </c>
    </row>
    <row r="34" spans="1:13" ht="14.25" customHeight="1" x14ac:dyDescent="0.25">
      <c r="A34" s="761" t="s">
        <v>152</v>
      </c>
      <c r="B34" s="72">
        <v>201</v>
      </c>
      <c r="C34" s="72"/>
      <c r="D34" s="72">
        <f t="shared" si="5"/>
        <v>145</v>
      </c>
      <c r="E34" s="72">
        <v>0</v>
      </c>
      <c r="F34" s="72">
        <v>145</v>
      </c>
      <c r="G34" s="72">
        <v>0</v>
      </c>
      <c r="H34" s="72">
        <f t="shared" si="2"/>
        <v>145</v>
      </c>
      <c r="I34" s="581"/>
      <c r="J34" s="581"/>
      <c r="K34" s="581"/>
      <c r="L34" s="581"/>
      <c r="M34" s="582"/>
    </row>
    <row r="35" spans="1:13" ht="14.25" customHeight="1" x14ac:dyDescent="0.25">
      <c r="A35" s="411" t="s">
        <v>154</v>
      </c>
      <c r="B35" s="72">
        <v>218</v>
      </c>
      <c r="C35" s="72">
        <v>6</v>
      </c>
      <c r="D35" s="72">
        <f t="shared" si="5"/>
        <v>186</v>
      </c>
      <c r="E35" s="72">
        <v>0</v>
      </c>
      <c r="F35" s="72">
        <v>186</v>
      </c>
      <c r="G35" s="72">
        <v>0</v>
      </c>
      <c r="H35" s="72">
        <f t="shared" si="2"/>
        <v>186</v>
      </c>
      <c r="I35" s="72">
        <v>32</v>
      </c>
      <c r="J35" s="72">
        <v>0</v>
      </c>
      <c r="K35" s="72">
        <v>8</v>
      </c>
      <c r="L35" s="72">
        <v>1</v>
      </c>
      <c r="M35" s="73">
        <v>19</v>
      </c>
    </row>
    <row r="36" spans="1:13" ht="14.25" customHeight="1" x14ac:dyDescent="0.25">
      <c r="A36" s="410" t="s">
        <v>155</v>
      </c>
      <c r="B36" s="72">
        <v>293</v>
      </c>
      <c r="C36" s="72"/>
      <c r="D36" s="72">
        <f t="shared" si="5"/>
        <v>237</v>
      </c>
      <c r="E36" s="72">
        <v>0</v>
      </c>
      <c r="F36" s="72">
        <v>237</v>
      </c>
      <c r="G36" s="72">
        <v>1</v>
      </c>
      <c r="H36" s="72">
        <f t="shared" si="2"/>
        <v>236</v>
      </c>
      <c r="I36" s="72">
        <v>48</v>
      </c>
      <c r="J36" s="72">
        <v>0</v>
      </c>
      <c r="K36" s="72">
        <v>10</v>
      </c>
      <c r="L36" s="72">
        <v>0</v>
      </c>
      <c r="M36" s="73">
        <v>49</v>
      </c>
    </row>
    <row r="37" spans="1:13" ht="14.25" customHeight="1" x14ac:dyDescent="0.25">
      <c r="A37" s="577" t="s">
        <v>156</v>
      </c>
      <c r="B37" s="72">
        <v>311</v>
      </c>
      <c r="C37" s="72"/>
      <c r="D37" s="72">
        <f t="shared" si="5"/>
        <v>243</v>
      </c>
      <c r="E37" s="72">
        <v>0</v>
      </c>
      <c r="F37" s="72">
        <v>243</v>
      </c>
      <c r="G37" s="72">
        <v>0</v>
      </c>
      <c r="H37" s="72">
        <f t="shared" si="2"/>
        <v>243</v>
      </c>
      <c r="I37" s="578"/>
      <c r="J37" s="578"/>
      <c r="K37" s="578"/>
      <c r="L37" s="578"/>
      <c r="M37" s="579"/>
    </row>
    <row r="38" spans="1:13" ht="14.25" customHeight="1" x14ac:dyDescent="0.25">
      <c r="A38" s="411" t="s">
        <v>107</v>
      </c>
      <c r="B38" s="72">
        <v>754</v>
      </c>
      <c r="C38" s="68"/>
      <c r="D38" s="72">
        <f>SUM(E38:F38)</f>
        <v>668</v>
      </c>
      <c r="E38" s="72">
        <v>46</v>
      </c>
      <c r="F38" s="72">
        <v>622</v>
      </c>
      <c r="G38" s="72">
        <v>0</v>
      </c>
      <c r="H38" s="72">
        <f>+D38-G38</f>
        <v>668</v>
      </c>
      <c r="I38" s="72">
        <v>61</v>
      </c>
      <c r="J38" s="72">
        <v>62</v>
      </c>
      <c r="K38" s="72">
        <v>45</v>
      </c>
      <c r="L38" s="72">
        <v>5</v>
      </c>
      <c r="M38" s="73">
        <v>84</v>
      </c>
    </row>
    <row r="39" spans="1:13" ht="14.25" customHeight="1" x14ac:dyDescent="0.25">
      <c r="A39" s="411" t="s">
        <v>157</v>
      </c>
      <c r="B39" s="72">
        <v>231</v>
      </c>
      <c r="C39" s="72"/>
      <c r="D39" s="72">
        <f t="shared" si="5"/>
        <v>188</v>
      </c>
      <c r="E39" s="72">
        <v>53</v>
      </c>
      <c r="F39" s="72">
        <v>135</v>
      </c>
      <c r="G39" s="72">
        <v>0</v>
      </c>
      <c r="H39" s="72">
        <f t="shared" si="2"/>
        <v>188</v>
      </c>
      <c r="I39" s="72">
        <v>17</v>
      </c>
      <c r="J39" s="72">
        <v>53</v>
      </c>
      <c r="K39" s="72">
        <v>31</v>
      </c>
      <c r="L39" s="72">
        <v>3</v>
      </c>
      <c r="M39" s="73">
        <v>49</v>
      </c>
    </row>
    <row r="40" spans="1:13" ht="14.25" customHeight="1" x14ac:dyDescent="0.25">
      <c r="A40" s="761" t="s">
        <v>827</v>
      </c>
      <c r="B40" s="72">
        <v>245</v>
      </c>
      <c r="C40" s="72"/>
      <c r="D40" s="72">
        <f t="shared" si="5"/>
        <v>200</v>
      </c>
      <c r="E40" s="72">
        <v>0</v>
      </c>
      <c r="F40" s="72">
        <v>200</v>
      </c>
      <c r="G40" s="72">
        <v>0</v>
      </c>
      <c r="H40" s="72">
        <f t="shared" si="2"/>
        <v>200</v>
      </c>
      <c r="I40" s="581"/>
      <c r="J40" s="581"/>
      <c r="K40" s="581"/>
      <c r="L40" s="581"/>
      <c r="M40" s="582"/>
    </row>
    <row r="41" spans="1:13" ht="14.25" customHeight="1" x14ac:dyDescent="0.25">
      <c r="A41" s="410" t="s">
        <v>158</v>
      </c>
      <c r="B41" s="72">
        <v>1520</v>
      </c>
      <c r="C41" s="72"/>
      <c r="D41" s="72">
        <f t="shared" si="5"/>
        <v>1304</v>
      </c>
      <c r="E41" s="72">
        <v>314</v>
      </c>
      <c r="F41" s="72">
        <v>990</v>
      </c>
      <c r="G41" s="72">
        <v>1</v>
      </c>
      <c r="H41" s="72">
        <f t="shared" si="2"/>
        <v>1303</v>
      </c>
      <c r="I41" s="72">
        <v>85</v>
      </c>
      <c r="J41" s="72">
        <v>153</v>
      </c>
      <c r="K41" s="72">
        <v>148</v>
      </c>
      <c r="L41" s="72">
        <v>20</v>
      </c>
      <c r="M41" s="73">
        <v>90</v>
      </c>
    </row>
    <row r="42" spans="1:13" ht="14.25" customHeight="1" x14ac:dyDescent="0.25">
      <c r="A42" s="411" t="s">
        <v>429</v>
      </c>
      <c r="B42" s="72">
        <v>501</v>
      </c>
      <c r="C42" s="72"/>
      <c r="D42" s="72">
        <f t="shared" si="5"/>
        <v>450</v>
      </c>
      <c r="E42" s="72">
        <v>0</v>
      </c>
      <c r="F42" s="72">
        <v>450</v>
      </c>
      <c r="G42" s="72">
        <v>0</v>
      </c>
      <c r="H42" s="72">
        <f t="shared" si="2"/>
        <v>450</v>
      </c>
      <c r="I42" s="72">
        <v>53</v>
      </c>
      <c r="J42" s="72">
        <v>0</v>
      </c>
      <c r="K42" s="72">
        <v>6</v>
      </c>
      <c r="L42" s="72">
        <v>1</v>
      </c>
      <c r="M42" s="73">
        <v>55</v>
      </c>
    </row>
    <row r="43" spans="1:13" ht="14.25" customHeight="1" x14ac:dyDescent="0.25">
      <c r="A43" s="577" t="s">
        <v>159</v>
      </c>
      <c r="B43" s="72">
        <v>86</v>
      </c>
      <c r="C43" s="72"/>
      <c r="D43" s="72">
        <f t="shared" si="5"/>
        <v>0</v>
      </c>
      <c r="E43" s="72">
        <v>0</v>
      </c>
      <c r="F43" s="72">
        <v>0</v>
      </c>
      <c r="G43" s="72">
        <v>0</v>
      </c>
      <c r="H43" s="72">
        <f t="shared" si="2"/>
        <v>0</v>
      </c>
      <c r="I43" s="578"/>
      <c r="J43" s="578"/>
      <c r="K43" s="578"/>
      <c r="L43" s="578"/>
      <c r="M43" s="579"/>
    </row>
    <row r="44" spans="1:13" ht="14.25" customHeight="1" x14ac:dyDescent="0.25">
      <c r="A44" s="592" t="s">
        <v>160</v>
      </c>
      <c r="B44" s="74">
        <v>96</v>
      </c>
      <c r="C44" s="74"/>
      <c r="D44" s="74">
        <f t="shared" si="5"/>
        <v>63</v>
      </c>
      <c r="E44" s="74">
        <v>0</v>
      </c>
      <c r="F44" s="74">
        <v>63</v>
      </c>
      <c r="G44" s="74">
        <v>0</v>
      </c>
      <c r="H44" s="75">
        <f t="shared" si="2"/>
        <v>63</v>
      </c>
      <c r="I44" s="593"/>
      <c r="J44" s="593"/>
      <c r="K44" s="593"/>
      <c r="L44" s="593"/>
      <c r="M44" s="594"/>
    </row>
    <row r="45" spans="1:13" x14ac:dyDescent="0.25">
      <c r="A45" s="587" t="s">
        <v>167</v>
      </c>
      <c r="B45" s="576">
        <f t="shared" ref="B45:M45" si="6">SUM(B46:B58)</f>
        <v>7143</v>
      </c>
      <c r="C45" s="576">
        <f t="shared" si="6"/>
        <v>0</v>
      </c>
      <c r="D45" s="576">
        <f t="shared" si="6"/>
        <v>6309</v>
      </c>
      <c r="E45" s="576">
        <f t="shared" si="6"/>
        <v>1210</v>
      </c>
      <c r="F45" s="576">
        <f t="shared" si="6"/>
        <v>5099</v>
      </c>
      <c r="G45" s="576">
        <f t="shared" si="6"/>
        <v>11</v>
      </c>
      <c r="H45" s="587">
        <f t="shared" si="6"/>
        <v>6298</v>
      </c>
      <c r="I45" s="576">
        <f t="shared" si="6"/>
        <v>359</v>
      </c>
      <c r="J45" s="576">
        <f t="shared" si="6"/>
        <v>800</v>
      </c>
      <c r="K45" s="576">
        <f t="shared" si="6"/>
        <v>604</v>
      </c>
      <c r="L45" s="576">
        <f t="shared" si="6"/>
        <v>67</v>
      </c>
      <c r="M45" s="587">
        <f t="shared" si="6"/>
        <v>706</v>
      </c>
    </row>
    <row r="46" spans="1:13" ht="14.25" customHeight="1" x14ac:dyDescent="0.25">
      <c r="A46" s="411" t="s">
        <v>168</v>
      </c>
      <c r="B46" s="72">
        <v>216</v>
      </c>
      <c r="C46" s="72"/>
      <c r="D46" s="72">
        <f t="shared" ref="D46:D56" si="7">SUM(E46:F46)</f>
        <v>202</v>
      </c>
      <c r="E46" s="72">
        <v>49</v>
      </c>
      <c r="F46" s="72">
        <v>153</v>
      </c>
      <c r="G46" s="72">
        <v>2</v>
      </c>
      <c r="H46" s="72">
        <f t="shared" si="2"/>
        <v>200</v>
      </c>
      <c r="I46" s="72">
        <v>10</v>
      </c>
      <c r="J46" s="72">
        <v>40</v>
      </c>
      <c r="K46" s="72">
        <v>24</v>
      </c>
      <c r="L46" s="72">
        <v>3</v>
      </c>
      <c r="M46" s="73">
        <v>31</v>
      </c>
    </row>
    <row r="47" spans="1:13" ht="14.25" customHeight="1" x14ac:dyDescent="0.25">
      <c r="A47" s="761" t="s">
        <v>648</v>
      </c>
      <c r="B47" s="72">
        <v>185</v>
      </c>
      <c r="C47" s="72"/>
      <c r="D47" s="72">
        <f t="shared" si="7"/>
        <v>159</v>
      </c>
      <c r="E47" s="72">
        <v>0</v>
      </c>
      <c r="F47" s="72">
        <v>159</v>
      </c>
      <c r="G47" s="72">
        <v>0</v>
      </c>
      <c r="H47" s="72">
        <f>+D47-G47</f>
        <v>159</v>
      </c>
      <c r="I47" s="578"/>
      <c r="J47" s="578"/>
      <c r="K47" s="578"/>
      <c r="L47" s="578"/>
      <c r="M47" s="579"/>
    </row>
    <row r="48" spans="1:13" ht="14.25" customHeight="1" x14ac:dyDescent="0.25">
      <c r="A48" s="411" t="s">
        <v>353</v>
      </c>
      <c r="B48" s="72">
        <v>1759</v>
      </c>
      <c r="C48" s="72"/>
      <c r="D48" s="72">
        <f t="shared" si="7"/>
        <v>1595</v>
      </c>
      <c r="E48" s="72">
        <v>499</v>
      </c>
      <c r="F48" s="72">
        <v>1096</v>
      </c>
      <c r="G48" s="72">
        <v>0</v>
      </c>
      <c r="H48" s="72">
        <f t="shared" si="2"/>
        <v>1595</v>
      </c>
      <c r="I48" s="72">
        <v>84</v>
      </c>
      <c r="J48" s="72">
        <v>207</v>
      </c>
      <c r="K48" s="72">
        <v>189</v>
      </c>
      <c r="L48" s="72">
        <v>27</v>
      </c>
      <c r="M48" s="73">
        <v>169</v>
      </c>
    </row>
    <row r="49" spans="1:13" ht="14.25" customHeight="1" x14ac:dyDescent="0.25">
      <c r="A49" s="411" t="s">
        <v>171</v>
      </c>
      <c r="B49" s="72">
        <v>634</v>
      </c>
      <c r="C49" s="72"/>
      <c r="D49" s="72">
        <f t="shared" si="7"/>
        <v>551</v>
      </c>
      <c r="E49" s="72">
        <v>60</v>
      </c>
      <c r="F49" s="72">
        <v>491</v>
      </c>
      <c r="G49" s="72">
        <v>4</v>
      </c>
      <c r="H49" s="72">
        <f t="shared" si="2"/>
        <v>547</v>
      </c>
      <c r="I49" s="72">
        <v>29</v>
      </c>
      <c r="J49" s="72">
        <v>149</v>
      </c>
      <c r="K49" s="72">
        <v>82</v>
      </c>
      <c r="L49" s="72">
        <v>2</v>
      </c>
      <c r="M49" s="73">
        <v>127</v>
      </c>
    </row>
    <row r="50" spans="1:13" ht="14.25" customHeight="1" x14ac:dyDescent="0.25">
      <c r="A50" s="761" t="s">
        <v>763</v>
      </c>
      <c r="B50" s="72">
        <v>139</v>
      </c>
      <c r="C50" s="72"/>
      <c r="D50" s="72">
        <f t="shared" si="7"/>
        <v>102</v>
      </c>
      <c r="E50" s="72">
        <v>0</v>
      </c>
      <c r="F50" s="72">
        <v>102</v>
      </c>
      <c r="G50" s="72">
        <v>0</v>
      </c>
      <c r="H50" s="72">
        <f t="shared" si="2"/>
        <v>102</v>
      </c>
      <c r="I50" s="581"/>
      <c r="J50" s="581"/>
      <c r="K50" s="581"/>
      <c r="L50" s="581"/>
      <c r="M50" s="582"/>
    </row>
    <row r="51" spans="1:13" ht="14.25" customHeight="1" x14ac:dyDescent="0.25">
      <c r="A51" s="410" t="s">
        <v>172</v>
      </c>
      <c r="B51" s="72">
        <v>1080</v>
      </c>
      <c r="C51" s="72"/>
      <c r="D51" s="72">
        <f t="shared" si="7"/>
        <v>1018</v>
      </c>
      <c r="E51" s="72">
        <v>328</v>
      </c>
      <c r="F51" s="72">
        <v>690</v>
      </c>
      <c r="G51" s="72">
        <v>3</v>
      </c>
      <c r="H51" s="72">
        <f t="shared" si="2"/>
        <v>1015</v>
      </c>
      <c r="I51" s="72">
        <v>67</v>
      </c>
      <c r="J51" s="72">
        <v>222</v>
      </c>
      <c r="K51" s="72">
        <v>172</v>
      </c>
      <c r="L51" s="72">
        <v>24</v>
      </c>
      <c r="M51" s="73">
        <v>129</v>
      </c>
    </row>
    <row r="52" spans="1:13" ht="14.25" customHeight="1" x14ac:dyDescent="0.25">
      <c r="A52" s="577" t="s">
        <v>406</v>
      </c>
      <c r="B52" s="72">
        <v>235</v>
      </c>
      <c r="C52" s="72"/>
      <c r="D52" s="72">
        <f t="shared" si="7"/>
        <v>149</v>
      </c>
      <c r="E52" s="72">
        <v>0</v>
      </c>
      <c r="F52" s="72">
        <v>149</v>
      </c>
      <c r="G52" s="72">
        <v>0</v>
      </c>
      <c r="H52" s="72">
        <f t="shared" si="2"/>
        <v>149</v>
      </c>
      <c r="I52" s="578"/>
      <c r="J52" s="578"/>
      <c r="K52" s="578"/>
      <c r="L52" s="578"/>
      <c r="M52" s="579"/>
    </row>
    <row r="53" spans="1:13" ht="14.25" customHeight="1" x14ac:dyDescent="0.25">
      <c r="A53" s="411" t="s">
        <v>126</v>
      </c>
      <c r="B53" s="72">
        <v>617</v>
      </c>
      <c r="C53" s="72"/>
      <c r="D53" s="72">
        <f t="shared" si="7"/>
        <v>586</v>
      </c>
      <c r="E53" s="72">
        <v>93</v>
      </c>
      <c r="F53" s="72">
        <v>493</v>
      </c>
      <c r="G53" s="72">
        <v>0</v>
      </c>
      <c r="H53" s="72">
        <f t="shared" si="2"/>
        <v>586</v>
      </c>
      <c r="I53" s="72">
        <v>35</v>
      </c>
      <c r="J53" s="72">
        <v>59</v>
      </c>
      <c r="K53" s="72">
        <v>45</v>
      </c>
      <c r="L53" s="72">
        <v>2</v>
      </c>
      <c r="M53" s="73">
        <v>54</v>
      </c>
    </row>
    <row r="54" spans="1:13" ht="14.25" customHeight="1" x14ac:dyDescent="0.25">
      <c r="A54" s="761" t="s">
        <v>748</v>
      </c>
      <c r="B54" s="72">
        <v>158</v>
      </c>
      <c r="C54" s="72"/>
      <c r="D54" s="72">
        <f t="shared" si="7"/>
        <v>144</v>
      </c>
      <c r="E54" s="72">
        <v>0</v>
      </c>
      <c r="F54" s="72">
        <v>144</v>
      </c>
      <c r="G54" s="72">
        <v>0</v>
      </c>
      <c r="H54" s="72">
        <f t="shared" si="2"/>
        <v>144</v>
      </c>
      <c r="I54" s="581"/>
      <c r="J54" s="581"/>
      <c r="K54" s="581"/>
      <c r="L54" s="581"/>
      <c r="M54" s="582"/>
    </row>
    <row r="55" spans="1:13" ht="14.25" customHeight="1" x14ac:dyDescent="0.25">
      <c r="A55" s="411" t="s">
        <v>650</v>
      </c>
      <c r="B55" s="589">
        <v>1265</v>
      </c>
      <c r="C55" s="73"/>
      <c r="D55" s="72">
        <f>SUM(E55:F55)</f>
        <v>1019</v>
      </c>
      <c r="E55" s="72">
        <v>80</v>
      </c>
      <c r="F55" s="72">
        <v>939</v>
      </c>
      <c r="G55" s="72">
        <v>0</v>
      </c>
      <c r="H55" s="72">
        <f>+D55-G55</f>
        <v>1019</v>
      </c>
      <c r="I55" s="72">
        <v>101</v>
      </c>
      <c r="J55" s="72">
        <v>32</v>
      </c>
      <c r="K55" s="72">
        <v>30</v>
      </c>
      <c r="L55" s="72">
        <v>9</v>
      </c>
      <c r="M55" s="73">
        <v>112</v>
      </c>
    </row>
    <row r="56" spans="1:13" ht="14.25" customHeight="1" x14ac:dyDescent="0.25">
      <c r="A56" s="413" t="s">
        <v>173</v>
      </c>
      <c r="B56" s="74">
        <v>855</v>
      </c>
      <c r="C56" s="75"/>
      <c r="D56" s="74">
        <f t="shared" si="7"/>
        <v>784</v>
      </c>
      <c r="E56" s="74">
        <v>101</v>
      </c>
      <c r="F56" s="74">
        <v>683</v>
      </c>
      <c r="G56" s="74">
        <v>2</v>
      </c>
      <c r="H56" s="74">
        <f t="shared" si="2"/>
        <v>782</v>
      </c>
      <c r="I56" s="74">
        <v>33</v>
      </c>
      <c r="J56" s="74">
        <v>91</v>
      </c>
      <c r="K56" s="74">
        <v>62</v>
      </c>
      <c r="L56" s="74">
        <v>0</v>
      </c>
      <c r="M56" s="75">
        <v>84</v>
      </c>
    </row>
    <row r="57" spans="1:13" x14ac:dyDescent="0.25">
      <c r="A57" s="8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1:13" x14ac:dyDescent="0.25">
      <c r="A58" s="54" t="s">
        <v>355</v>
      </c>
    </row>
    <row r="59" spans="1:13" x14ac:dyDescent="0.25">
      <c r="A59" s="88" t="s">
        <v>471</v>
      </c>
    </row>
    <row r="60" spans="1:13" x14ac:dyDescent="0.25">
      <c r="A60" s="54" t="s">
        <v>513</v>
      </c>
    </row>
    <row r="61" spans="1:13" x14ac:dyDescent="0.25">
      <c r="A61" s="54" t="s">
        <v>0</v>
      </c>
    </row>
    <row r="62" spans="1:13" x14ac:dyDescent="0.25">
      <c r="A62" s="80" t="s">
        <v>514</v>
      </c>
      <c r="B62" s="79"/>
    </row>
    <row r="63" spans="1:13" x14ac:dyDescent="0.25">
      <c r="A63" s="80"/>
      <c r="B63" s="79"/>
    </row>
    <row r="64" spans="1:13" x14ac:dyDescent="0.25">
      <c r="A64" s="80"/>
      <c r="B64" s="79"/>
    </row>
    <row r="65" spans="1:2" x14ac:dyDescent="0.25">
      <c r="A65" s="80"/>
      <c r="B65" s="79"/>
    </row>
    <row r="66" spans="1:2" x14ac:dyDescent="0.25">
      <c r="A66" s="80"/>
      <c r="B66" s="79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1" orientation="portrait" r:id="rId1"/>
  <headerFooter>
    <oddHeader>&amp;C&amp;11 6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="90" zoomScaleNormal="90" workbookViewId="0">
      <selection activeCell="K65" sqref="K65"/>
    </sheetView>
  </sheetViews>
  <sheetFormatPr defaultColWidth="9.109375" defaultRowHeight="13.15" x14ac:dyDescent="0.25"/>
  <cols>
    <col min="1" max="1" width="4.21875" style="54" customWidth="1"/>
    <col min="2" max="2" width="9.109375" style="54"/>
    <col min="3" max="3" width="8.21875" style="54" customWidth="1"/>
    <col min="4" max="4" width="23.33203125" style="54" customWidth="1"/>
    <col min="5" max="5" width="11.77734375" style="54" customWidth="1"/>
    <col min="6" max="6" width="11.21875" style="54" customWidth="1"/>
    <col min="7" max="7" width="12.77734375" style="54" customWidth="1"/>
    <col min="8" max="8" width="12.33203125" style="54" customWidth="1"/>
    <col min="9" max="9" width="13" style="54" customWidth="1"/>
    <col min="10" max="10" width="11.109375" style="54" customWidth="1"/>
    <col min="11" max="16384" width="9.109375" style="54"/>
  </cols>
  <sheetData>
    <row r="1" spans="1:10" ht="18" customHeight="1" x14ac:dyDescent="0.3">
      <c r="A1" s="91" t="s">
        <v>515</v>
      </c>
      <c r="B1" s="92"/>
    </row>
    <row r="2" spans="1:10" ht="15.85" customHeight="1" x14ac:dyDescent="0.25"/>
    <row r="3" spans="1:10" ht="20.05" customHeight="1" x14ac:dyDescent="0.25">
      <c r="A3" s="926" t="s">
        <v>516</v>
      </c>
      <c r="B3" s="928" t="s">
        <v>17</v>
      </c>
      <c r="C3" s="929"/>
      <c r="D3" s="930"/>
      <c r="E3" s="934" t="s">
        <v>517</v>
      </c>
      <c r="F3" s="934"/>
      <c r="G3" s="934" t="s">
        <v>518</v>
      </c>
      <c r="H3" s="934"/>
      <c r="I3" s="934" t="s">
        <v>519</v>
      </c>
      <c r="J3" s="934"/>
    </row>
    <row r="4" spans="1:10" ht="20.05" customHeight="1" x14ac:dyDescent="0.25">
      <c r="A4" s="927"/>
      <c r="B4" s="931"/>
      <c r="C4" s="932"/>
      <c r="D4" s="933"/>
      <c r="E4" s="571">
        <v>45260</v>
      </c>
      <c r="F4" s="571">
        <v>45291</v>
      </c>
      <c r="G4" s="571">
        <v>45260</v>
      </c>
      <c r="H4" s="571">
        <v>45291</v>
      </c>
      <c r="I4" s="571">
        <v>45260</v>
      </c>
      <c r="J4" s="571">
        <v>45291</v>
      </c>
    </row>
    <row r="5" spans="1:10" ht="20.05" customHeight="1" x14ac:dyDescent="0.25">
      <c r="A5" s="840">
        <v>1</v>
      </c>
      <c r="B5" s="939" t="s">
        <v>520</v>
      </c>
      <c r="C5" s="939"/>
      <c r="D5" s="939"/>
      <c r="E5" s="93">
        <v>86140</v>
      </c>
      <c r="F5" s="93">
        <v>86109</v>
      </c>
      <c r="G5" s="93">
        <v>74967</v>
      </c>
      <c r="H5" s="93">
        <v>73822</v>
      </c>
      <c r="I5" s="602"/>
      <c r="J5" s="602"/>
    </row>
    <row r="6" spans="1:10" ht="20.05" customHeight="1" x14ac:dyDescent="0.3">
      <c r="A6" s="840">
        <v>2</v>
      </c>
      <c r="B6" s="935" t="s">
        <v>461</v>
      </c>
      <c r="C6" s="937" t="s">
        <v>833</v>
      </c>
      <c r="D6" s="936"/>
      <c r="E6" s="82">
        <v>1763</v>
      </c>
      <c r="F6" s="82">
        <v>1464</v>
      </c>
      <c r="G6" s="602"/>
      <c r="H6" s="602"/>
      <c r="I6" s="602"/>
      <c r="J6" s="602"/>
    </row>
    <row r="7" spans="1:10" ht="18.649999999999999" customHeight="1" x14ac:dyDescent="0.3">
      <c r="A7" s="840">
        <v>3</v>
      </c>
      <c r="B7" s="935"/>
      <c r="C7" s="937" t="s">
        <v>834</v>
      </c>
      <c r="D7" s="936"/>
      <c r="E7" s="602"/>
      <c r="F7" s="602"/>
      <c r="G7" s="93">
        <v>75</v>
      </c>
      <c r="H7" s="603">
        <v>69</v>
      </c>
      <c r="I7" s="602"/>
      <c r="J7" s="602"/>
    </row>
    <row r="8" spans="1:10" ht="20.05" customHeight="1" x14ac:dyDescent="0.3">
      <c r="A8" s="840">
        <v>4</v>
      </c>
      <c r="B8" s="938" t="s">
        <v>835</v>
      </c>
      <c r="C8" s="939"/>
      <c r="D8" s="939"/>
      <c r="E8" s="93">
        <v>84377</v>
      </c>
      <c r="F8" s="93">
        <v>84645</v>
      </c>
      <c r="G8" s="93">
        <v>74892</v>
      </c>
      <c r="H8" s="603">
        <v>73753</v>
      </c>
      <c r="I8" s="602"/>
      <c r="J8" s="602"/>
    </row>
    <row r="9" spans="1:10" ht="20.05" customHeight="1" x14ac:dyDescent="0.25">
      <c r="A9" s="840">
        <v>5</v>
      </c>
      <c r="B9" s="935" t="s">
        <v>290</v>
      </c>
      <c r="C9" s="936" t="s">
        <v>521</v>
      </c>
      <c r="D9" s="936"/>
      <c r="E9" s="93">
        <v>81786</v>
      </c>
      <c r="F9" s="93">
        <v>82053</v>
      </c>
      <c r="G9" s="603">
        <v>73173</v>
      </c>
      <c r="H9" s="603">
        <v>72069</v>
      </c>
      <c r="I9" s="604">
        <v>89.468857750715287</v>
      </c>
      <c r="J9" s="604">
        <v>87.832254762165917</v>
      </c>
    </row>
    <row r="10" spans="1:10" ht="20.05" customHeight="1" x14ac:dyDescent="0.3">
      <c r="A10" s="840">
        <v>6</v>
      </c>
      <c r="B10" s="935"/>
      <c r="C10" s="936" t="s">
        <v>836</v>
      </c>
      <c r="D10" s="936"/>
      <c r="E10" s="93">
        <v>2591</v>
      </c>
      <c r="F10" s="93">
        <v>2592</v>
      </c>
      <c r="G10" s="603">
        <v>1719</v>
      </c>
      <c r="H10" s="603">
        <v>1684</v>
      </c>
      <c r="I10" s="605">
        <v>66.345040524893861</v>
      </c>
      <c r="J10" s="604">
        <v>64.96913580246914</v>
      </c>
    </row>
    <row r="11" spans="1:10" ht="9.1" customHeight="1" x14ac:dyDescent="0.25"/>
    <row r="12" spans="1:10" ht="12.85" customHeight="1" x14ac:dyDescent="0.25">
      <c r="A12" s="90" t="s">
        <v>522</v>
      </c>
      <c r="B12" s="90" t="s">
        <v>523</v>
      </c>
    </row>
    <row r="13" spans="1:10" ht="12.85" customHeight="1" x14ac:dyDescent="0.25">
      <c r="A13" s="90" t="s">
        <v>524</v>
      </c>
      <c r="B13" s="90" t="s">
        <v>525</v>
      </c>
    </row>
    <row r="14" spans="1:10" ht="12.85" customHeight="1" x14ac:dyDescent="0.25">
      <c r="A14" s="90"/>
      <c r="B14" s="90" t="s">
        <v>526</v>
      </c>
    </row>
    <row r="15" spans="1:10" ht="12.85" customHeight="1" x14ac:dyDescent="0.25">
      <c r="A15" s="90" t="s">
        <v>527</v>
      </c>
      <c r="B15" s="90" t="s">
        <v>537</v>
      </c>
    </row>
    <row r="16" spans="1:10" ht="12.85" customHeight="1" x14ac:dyDescent="0.25">
      <c r="A16" s="90" t="s">
        <v>528</v>
      </c>
      <c r="B16" s="90" t="s">
        <v>529</v>
      </c>
    </row>
    <row r="17" spans="1:10" ht="15.05" customHeight="1" x14ac:dyDescent="0.25"/>
    <row r="18" spans="1:10" ht="18" customHeight="1" x14ac:dyDescent="0.25">
      <c r="A18" s="94" t="s">
        <v>431</v>
      </c>
      <c r="B18" s="95" t="s">
        <v>530</v>
      </c>
      <c r="J18" s="67"/>
    </row>
    <row r="19" spans="1:10" ht="18" customHeight="1" x14ac:dyDescent="0.25">
      <c r="A19" s="96"/>
      <c r="B19" s="95" t="s">
        <v>710</v>
      </c>
      <c r="J19" s="97">
        <v>0</v>
      </c>
    </row>
    <row r="20" spans="1:10" ht="18" customHeight="1" x14ac:dyDescent="0.25">
      <c r="A20" s="94" t="s">
        <v>431</v>
      </c>
      <c r="B20" s="98" t="s">
        <v>608</v>
      </c>
      <c r="J20" s="99">
        <v>0.878</v>
      </c>
    </row>
    <row r="21" spans="1:10" ht="18" customHeight="1" x14ac:dyDescent="0.25">
      <c r="A21" s="94" t="s">
        <v>431</v>
      </c>
      <c r="B21" s="98" t="s">
        <v>660</v>
      </c>
      <c r="J21" s="100">
        <v>0</v>
      </c>
    </row>
    <row r="22" spans="1:10" ht="14.25" customHeight="1" x14ac:dyDescent="0.3">
      <c r="A22" s="92"/>
      <c r="B22" s="98"/>
    </row>
    <row r="23" spans="1:10" ht="14.25" customHeight="1" x14ac:dyDescent="0.3">
      <c r="A23" s="92"/>
      <c r="B23" s="98"/>
    </row>
    <row r="24" spans="1:10" ht="20.05" customHeight="1" x14ac:dyDescent="0.3">
      <c r="A24" s="101"/>
      <c r="B24" s="102" t="s">
        <v>984</v>
      </c>
      <c r="C24" s="101"/>
      <c r="D24" s="101"/>
      <c r="E24" s="101"/>
      <c r="F24" s="101"/>
      <c r="G24" s="101"/>
      <c r="H24" s="101"/>
      <c r="I24" s="101"/>
    </row>
    <row r="25" spans="1:10" ht="20.05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10" ht="15.05" customHeight="1" x14ac:dyDescent="0.25"/>
    <row r="27" spans="1:10" ht="20.05" customHeight="1" x14ac:dyDescent="0.25"/>
    <row r="28" spans="1:10" ht="15.05" customHeight="1" x14ac:dyDescent="0.25"/>
    <row r="29" spans="1:10" ht="19.600000000000001" customHeight="1" x14ac:dyDescent="0.25"/>
    <row r="30" spans="1:10" ht="15.05" customHeight="1" x14ac:dyDescent="0.25"/>
    <row r="31" spans="1:10" ht="18" customHeight="1" x14ac:dyDescent="0.25"/>
    <row r="32" spans="1:10" ht="15.05" customHeight="1" x14ac:dyDescent="0.25"/>
    <row r="33" ht="15.05" customHeight="1" x14ac:dyDescent="0.25"/>
  </sheetData>
  <mergeCells count="13">
    <mergeCell ref="I3:J3"/>
    <mergeCell ref="B6:B7"/>
    <mergeCell ref="C6:D6"/>
    <mergeCell ref="C7:D7"/>
    <mergeCell ref="B8:D8"/>
    <mergeCell ref="B5:D5"/>
    <mergeCell ref="A3:A4"/>
    <mergeCell ref="B3:D4"/>
    <mergeCell ref="E3:F3"/>
    <mergeCell ref="G3:H3"/>
    <mergeCell ref="B9:B10"/>
    <mergeCell ref="C9:D9"/>
    <mergeCell ref="C10:D10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7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topLeftCell="A25" zoomScaleNormal="100" workbookViewId="0">
      <selection activeCell="A6" sqref="A6:E6"/>
    </sheetView>
  </sheetViews>
  <sheetFormatPr defaultColWidth="9.109375" defaultRowHeight="12.7" customHeight="1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1010</v>
      </c>
    </row>
    <row r="2" spans="1:5" ht="14.25" customHeight="1" x14ac:dyDescent="0.25">
      <c r="A2" s="54" t="s">
        <v>676</v>
      </c>
    </row>
    <row r="3" spans="1:5" ht="12.05" customHeight="1" x14ac:dyDescent="0.25"/>
    <row r="4" spans="1:5" ht="49.65" customHeight="1" x14ac:dyDescent="0.25">
      <c r="A4" s="414" t="s">
        <v>44</v>
      </c>
      <c r="B4" s="415" t="s">
        <v>531</v>
      </c>
      <c r="C4" s="415" t="s">
        <v>532</v>
      </c>
      <c r="D4" s="415" t="s">
        <v>533</v>
      </c>
      <c r="E4" s="415" t="s">
        <v>534</v>
      </c>
    </row>
    <row r="5" spans="1:5" ht="12.7" customHeight="1" x14ac:dyDescent="0.25">
      <c r="A5" s="386">
        <v>1</v>
      </c>
      <c r="B5" s="386">
        <v>2</v>
      </c>
      <c r="C5" s="386">
        <v>3</v>
      </c>
      <c r="D5" s="386">
        <v>4</v>
      </c>
      <c r="E5" s="386">
        <v>5</v>
      </c>
    </row>
    <row r="6" spans="1:5" ht="12.7" customHeight="1" x14ac:dyDescent="0.25">
      <c r="A6" s="82" t="s">
        <v>28</v>
      </c>
      <c r="B6" s="103">
        <v>82053</v>
      </c>
      <c r="C6" s="103">
        <v>0</v>
      </c>
      <c r="D6" s="103">
        <v>72069</v>
      </c>
      <c r="E6" s="104">
        <v>87.832254762165917</v>
      </c>
    </row>
    <row r="7" spans="1:5" ht="12.7" customHeight="1" x14ac:dyDescent="0.25">
      <c r="A7" s="833" t="s">
        <v>65</v>
      </c>
      <c r="B7" s="587">
        <f>SUM(B8:B16)</f>
        <v>8345</v>
      </c>
      <c r="C7" s="587">
        <f>SUM(C8:C16)</f>
        <v>0</v>
      </c>
      <c r="D7" s="587">
        <f>SUM(D8:D16)</f>
        <v>7469</v>
      </c>
      <c r="E7" s="606">
        <f>D7/(B7+C7)*100</f>
        <v>89.502696225284609</v>
      </c>
    </row>
    <row r="8" spans="1:5" ht="12.7" customHeight="1" x14ac:dyDescent="0.25">
      <c r="A8" s="410" t="s">
        <v>66</v>
      </c>
      <c r="B8" s="105">
        <v>1406</v>
      </c>
      <c r="C8" s="105"/>
      <c r="D8" s="105">
        <v>1096</v>
      </c>
      <c r="E8" s="607">
        <f t="shared" ref="E8:E16" si="0">D8/(B8+C8)*100</f>
        <v>77.951635846372696</v>
      </c>
    </row>
    <row r="9" spans="1:5" ht="12.7" customHeight="1" x14ac:dyDescent="0.25">
      <c r="A9" s="411" t="s">
        <v>76</v>
      </c>
      <c r="B9" s="73">
        <v>1597</v>
      </c>
      <c r="C9" s="73"/>
      <c r="D9" s="73">
        <v>1442</v>
      </c>
      <c r="E9" s="608">
        <f t="shared" si="0"/>
        <v>90.294301815904817</v>
      </c>
    </row>
    <row r="10" spans="1:5" ht="12.7" customHeight="1" x14ac:dyDescent="0.25">
      <c r="A10" s="411" t="s">
        <v>78</v>
      </c>
      <c r="B10" s="73">
        <v>351</v>
      </c>
      <c r="C10" s="73"/>
      <c r="D10" s="73">
        <v>331</v>
      </c>
      <c r="E10" s="608">
        <f t="shared" si="0"/>
        <v>94.301994301994313</v>
      </c>
    </row>
    <row r="11" spans="1:5" ht="12.7" customHeight="1" x14ac:dyDescent="0.25">
      <c r="A11" s="412" t="s">
        <v>77</v>
      </c>
      <c r="B11" s="73">
        <v>381</v>
      </c>
      <c r="C11" s="73"/>
      <c r="D11" s="73">
        <v>343</v>
      </c>
      <c r="E11" s="608">
        <f t="shared" si="0"/>
        <v>90.026246719160113</v>
      </c>
    </row>
    <row r="12" spans="1:5" ht="12.7" customHeight="1" x14ac:dyDescent="0.25">
      <c r="A12" s="412" t="s">
        <v>339</v>
      </c>
      <c r="B12" s="73">
        <v>1518</v>
      </c>
      <c r="C12" s="73"/>
      <c r="D12" s="73">
        <v>1402</v>
      </c>
      <c r="E12" s="608">
        <f t="shared" si="0"/>
        <v>92.35836627140975</v>
      </c>
    </row>
    <row r="13" spans="1:5" ht="12.7" customHeight="1" x14ac:dyDescent="0.25">
      <c r="A13" s="412" t="s">
        <v>688</v>
      </c>
      <c r="B13" s="73">
        <v>490</v>
      </c>
      <c r="C13" s="73"/>
      <c r="D13" s="73">
        <v>449</v>
      </c>
      <c r="E13" s="608">
        <f t="shared" si="0"/>
        <v>91.632653061224488</v>
      </c>
    </row>
    <row r="14" spans="1:5" ht="12.7" customHeight="1" x14ac:dyDescent="0.25">
      <c r="A14" s="412" t="s">
        <v>70</v>
      </c>
      <c r="B14" s="73">
        <v>697</v>
      </c>
      <c r="C14" s="73"/>
      <c r="D14" s="73">
        <v>647</v>
      </c>
      <c r="E14" s="608">
        <f t="shared" si="0"/>
        <v>92.826398852223818</v>
      </c>
    </row>
    <row r="15" spans="1:5" ht="12.7" customHeight="1" x14ac:dyDescent="0.25">
      <c r="A15" s="412" t="s">
        <v>79</v>
      </c>
      <c r="B15" s="73">
        <v>665</v>
      </c>
      <c r="C15" s="73"/>
      <c r="D15" s="73">
        <v>589</v>
      </c>
      <c r="E15" s="608">
        <f t="shared" si="0"/>
        <v>88.571428571428569</v>
      </c>
    </row>
    <row r="16" spans="1:5" ht="12.7" customHeight="1" x14ac:dyDescent="0.25">
      <c r="A16" s="413" t="s">
        <v>80</v>
      </c>
      <c r="B16" s="75">
        <v>1240</v>
      </c>
      <c r="C16" s="75"/>
      <c r="D16" s="75">
        <v>1170</v>
      </c>
      <c r="E16" s="608">
        <f t="shared" si="0"/>
        <v>94.354838709677423</v>
      </c>
    </row>
    <row r="17" spans="1:11" ht="12.7" customHeight="1" x14ac:dyDescent="0.25">
      <c r="A17" s="395" t="s">
        <v>81</v>
      </c>
      <c r="B17" s="587">
        <f>SUM(B18:B30)</f>
        <v>8179</v>
      </c>
      <c r="C17" s="587">
        <f>SUM(C18:C30)</f>
        <v>0</v>
      </c>
      <c r="D17" s="587">
        <f>SUM(D18:D30)</f>
        <v>7272</v>
      </c>
      <c r="E17" s="609">
        <f>D17/(B17+C17)*100</f>
        <v>88.910624770754382</v>
      </c>
    </row>
    <row r="18" spans="1:11" ht="13.15" x14ac:dyDescent="0.25">
      <c r="A18" s="410" t="s">
        <v>82</v>
      </c>
      <c r="B18" s="73">
        <v>948</v>
      </c>
      <c r="C18" s="73"/>
      <c r="D18" s="73">
        <v>884</v>
      </c>
      <c r="E18" s="607">
        <f t="shared" ref="E18:E48" si="1">D18/(B18+C18)*100</f>
        <v>93.248945147679336</v>
      </c>
      <c r="K18" s="106"/>
    </row>
    <row r="19" spans="1:11" ht="13.15" x14ac:dyDescent="0.25">
      <c r="A19" s="410" t="s">
        <v>83</v>
      </c>
      <c r="B19" s="73">
        <v>341</v>
      </c>
      <c r="C19" s="73"/>
      <c r="D19" s="73">
        <v>285</v>
      </c>
      <c r="E19" s="608">
        <f t="shared" si="1"/>
        <v>83.577712609970675</v>
      </c>
    </row>
    <row r="20" spans="1:11" ht="13.15" x14ac:dyDescent="0.25">
      <c r="A20" s="410" t="s">
        <v>85</v>
      </c>
      <c r="B20" s="73">
        <v>402</v>
      </c>
      <c r="C20" s="73"/>
      <c r="D20" s="73">
        <v>346</v>
      </c>
      <c r="E20" s="608">
        <f t="shared" si="1"/>
        <v>86.069651741293526</v>
      </c>
    </row>
    <row r="21" spans="1:11" ht="13.15" x14ac:dyDescent="0.25">
      <c r="A21" s="411" t="s">
        <v>86</v>
      </c>
      <c r="B21" s="73">
        <v>423</v>
      </c>
      <c r="C21" s="73"/>
      <c r="D21" s="73">
        <v>372</v>
      </c>
      <c r="E21" s="608">
        <f t="shared" si="1"/>
        <v>87.943262411347519</v>
      </c>
    </row>
    <row r="22" spans="1:11" ht="13.15" x14ac:dyDescent="0.25">
      <c r="A22" s="411" t="s">
        <v>87</v>
      </c>
      <c r="B22" s="73">
        <v>413</v>
      </c>
      <c r="C22" s="73"/>
      <c r="D22" s="73">
        <v>355</v>
      </c>
      <c r="E22" s="608">
        <f t="shared" si="1"/>
        <v>85.956416464891035</v>
      </c>
    </row>
    <row r="23" spans="1:11" ht="13.15" x14ac:dyDescent="0.25">
      <c r="A23" s="411" t="s">
        <v>88</v>
      </c>
      <c r="B23" s="73">
        <v>344</v>
      </c>
      <c r="C23" s="73"/>
      <c r="D23" s="73">
        <v>297</v>
      </c>
      <c r="E23" s="608">
        <f t="shared" si="1"/>
        <v>86.337209302325576</v>
      </c>
    </row>
    <row r="24" spans="1:11" ht="13.15" x14ac:dyDescent="0.25">
      <c r="A24" s="411" t="s">
        <v>89</v>
      </c>
      <c r="B24" s="73">
        <v>409</v>
      </c>
      <c r="C24" s="73"/>
      <c r="D24" s="73">
        <v>389</v>
      </c>
      <c r="E24" s="608">
        <f t="shared" si="1"/>
        <v>95.110024449877756</v>
      </c>
    </row>
    <row r="25" spans="1:11" ht="13.15" x14ac:dyDescent="0.25">
      <c r="A25" s="411" t="s">
        <v>90</v>
      </c>
      <c r="B25" s="73">
        <v>641</v>
      </c>
      <c r="C25" s="73"/>
      <c r="D25" s="73">
        <v>574</v>
      </c>
      <c r="E25" s="608">
        <f t="shared" si="1"/>
        <v>89.547581903276125</v>
      </c>
    </row>
    <row r="26" spans="1:11" ht="13.15" x14ac:dyDescent="0.25">
      <c r="A26" s="411" t="s">
        <v>138</v>
      </c>
      <c r="B26" s="73">
        <v>283</v>
      </c>
      <c r="C26" s="73"/>
      <c r="D26" s="73">
        <v>251</v>
      </c>
      <c r="E26" s="608">
        <f t="shared" si="1"/>
        <v>88.692579505300344</v>
      </c>
    </row>
    <row r="27" spans="1:11" ht="13.15" x14ac:dyDescent="0.25">
      <c r="A27" s="411" t="s">
        <v>91</v>
      </c>
      <c r="B27" s="73">
        <v>615</v>
      </c>
      <c r="C27" s="73"/>
      <c r="D27" s="73">
        <v>534</v>
      </c>
      <c r="E27" s="608">
        <f t="shared" si="1"/>
        <v>86.829268292682926</v>
      </c>
    </row>
    <row r="28" spans="1:11" ht="13.15" x14ac:dyDescent="0.25">
      <c r="A28" s="411" t="s">
        <v>92</v>
      </c>
      <c r="B28" s="73">
        <v>858</v>
      </c>
      <c r="C28" s="73"/>
      <c r="D28" s="73">
        <v>673</v>
      </c>
      <c r="E28" s="608">
        <f t="shared" si="1"/>
        <v>78.438228438228435</v>
      </c>
    </row>
    <row r="29" spans="1:11" ht="13.15" x14ac:dyDescent="0.25">
      <c r="A29" s="411" t="s">
        <v>93</v>
      </c>
      <c r="B29" s="73">
        <v>774</v>
      </c>
      <c r="C29" s="73"/>
      <c r="D29" s="73">
        <v>737</v>
      </c>
      <c r="E29" s="608">
        <f>D29/(B29+C29)*100</f>
        <v>95.21963824289405</v>
      </c>
    </row>
    <row r="30" spans="1:11" ht="13.15" x14ac:dyDescent="0.25">
      <c r="A30" s="411" t="s">
        <v>341</v>
      </c>
      <c r="B30" s="73">
        <v>1728</v>
      </c>
      <c r="C30" s="73"/>
      <c r="D30" s="73">
        <v>1575</v>
      </c>
      <c r="E30" s="608">
        <f>D30/(B30+C30)*100</f>
        <v>91.145833333333343</v>
      </c>
    </row>
    <row r="31" spans="1:11" ht="13.15" x14ac:dyDescent="0.25">
      <c r="A31" s="587" t="s">
        <v>95</v>
      </c>
      <c r="B31" s="587">
        <f>SUM(B32:B40)</f>
        <v>8436</v>
      </c>
      <c r="C31" s="587">
        <f>SUM(C32:C40)</f>
        <v>0</v>
      </c>
      <c r="D31" s="587">
        <f>SUM(D32:D40)</f>
        <v>7194</v>
      </c>
      <c r="E31" s="609">
        <f>D31/(B31+C31)*100</f>
        <v>85.277382645803698</v>
      </c>
    </row>
    <row r="32" spans="1:11" ht="13.15" x14ac:dyDescent="0.25">
      <c r="A32" s="411" t="s">
        <v>96</v>
      </c>
      <c r="B32" s="73">
        <v>1364</v>
      </c>
      <c r="C32" s="73"/>
      <c r="D32" s="73">
        <v>965</v>
      </c>
      <c r="E32" s="607">
        <f t="shared" ref="E32:E40" si="2">D32/(B32+C32)*100</f>
        <v>70.747800586510266</v>
      </c>
    </row>
    <row r="33" spans="1:5" ht="13.15" x14ac:dyDescent="0.25">
      <c r="A33" s="410" t="s">
        <v>97</v>
      </c>
      <c r="B33" s="73">
        <v>637</v>
      </c>
      <c r="C33" s="73"/>
      <c r="D33" s="73">
        <v>498</v>
      </c>
      <c r="E33" s="608">
        <f t="shared" si="2"/>
        <v>78.178963893249602</v>
      </c>
    </row>
    <row r="34" spans="1:5" ht="12.7" customHeight="1" x14ac:dyDescent="0.25">
      <c r="A34" s="411" t="s">
        <v>162</v>
      </c>
      <c r="B34" s="73">
        <v>978</v>
      </c>
      <c r="C34" s="73"/>
      <c r="D34" s="73">
        <v>914</v>
      </c>
      <c r="E34" s="608">
        <f t="shared" si="2"/>
        <v>93.456032719836401</v>
      </c>
    </row>
    <row r="35" spans="1:5" ht="12.7" customHeight="1" x14ac:dyDescent="0.25">
      <c r="A35" s="411" t="s">
        <v>99</v>
      </c>
      <c r="B35" s="73">
        <v>1660</v>
      </c>
      <c r="C35" s="73"/>
      <c r="D35" s="73">
        <v>1587</v>
      </c>
      <c r="E35" s="608">
        <f t="shared" si="2"/>
        <v>95.602409638554221</v>
      </c>
    </row>
    <row r="36" spans="1:5" ht="12.7" customHeight="1" x14ac:dyDescent="0.25">
      <c r="A36" s="411" t="s">
        <v>163</v>
      </c>
      <c r="B36" s="73">
        <v>987</v>
      </c>
      <c r="C36" s="73"/>
      <c r="D36" s="73">
        <v>861</v>
      </c>
      <c r="E36" s="608">
        <f t="shared" si="2"/>
        <v>87.2340425531915</v>
      </c>
    </row>
    <row r="37" spans="1:5" ht="12.7" customHeight="1" x14ac:dyDescent="0.25">
      <c r="A37" s="411" t="s">
        <v>164</v>
      </c>
      <c r="B37" s="73">
        <v>915</v>
      </c>
      <c r="C37" s="73"/>
      <c r="D37" s="73">
        <v>779</v>
      </c>
      <c r="E37" s="608">
        <f t="shared" si="2"/>
        <v>85.136612021857928</v>
      </c>
    </row>
    <row r="38" spans="1:5" ht="12.7" customHeight="1" x14ac:dyDescent="0.25">
      <c r="A38" s="411" t="s">
        <v>166</v>
      </c>
      <c r="B38" s="73">
        <v>1131</v>
      </c>
      <c r="C38" s="73"/>
      <c r="D38" s="73">
        <v>872</v>
      </c>
      <c r="E38" s="608">
        <f t="shared" si="2"/>
        <v>77.099911582670202</v>
      </c>
    </row>
    <row r="39" spans="1:5" ht="12.7" customHeight="1" x14ac:dyDescent="0.25">
      <c r="A39" s="411" t="s">
        <v>100</v>
      </c>
      <c r="B39" s="73">
        <v>264</v>
      </c>
      <c r="C39" s="73"/>
      <c r="D39" s="73">
        <v>234</v>
      </c>
      <c r="E39" s="608">
        <f t="shared" si="2"/>
        <v>88.63636363636364</v>
      </c>
    </row>
    <row r="40" spans="1:5" ht="12.7" customHeight="1" x14ac:dyDescent="0.25">
      <c r="A40" s="413" t="s">
        <v>493</v>
      </c>
      <c r="B40" s="75">
        <v>500</v>
      </c>
      <c r="C40" s="75"/>
      <c r="D40" s="75">
        <v>484</v>
      </c>
      <c r="E40" s="610">
        <f t="shared" si="2"/>
        <v>96.8</v>
      </c>
    </row>
    <row r="41" spans="1:5" ht="12.7" customHeight="1" x14ac:dyDescent="0.25">
      <c r="A41" s="395" t="s">
        <v>102</v>
      </c>
      <c r="B41" s="587">
        <f>SUM(B42:B48)</f>
        <v>5208</v>
      </c>
      <c r="C41" s="587">
        <f>SUM(C42:C48)</f>
        <v>0</v>
      </c>
      <c r="D41" s="587">
        <f>SUM(D42:D48)</f>
        <v>4631</v>
      </c>
      <c r="E41" s="609">
        <f t="shared" si="1"/>
        <v>88.920890937019976</v>
      </c>
    </row>
    <row r="42" spans="1:5" ht="12.7" customHeight="1" x14ac:dyDescent="0.25">
      <c r="A42" s="411" t="s">
        <v>104</v>
      </c>
      <c r="B42" s="73">
        <v>898</v>
      </c>
      <c r="C42" s="73"/>
      <c r="D42" s="73">
        <v>777</v>
      </c>
      <c r="E42" s="608">
        <f t="shared" si="1"/>
        <v>86.525612472160347</v>
      </c>
    </row>
    <row r="43" spans="1:5" ht="12.7" customHeight="1" x14ac:dyDescent="0.25">
      <c r="A43" s="411" t="s">
        <v>105</v>
      </c>
      <c r="B43" s="73">
        <v>440</v>
      </c>
      <c r="C43" s="73"/>
      <c r="D43" s="73">
        <v>393</v>
      </c>
      <c r="E43" s="608">
        <f t="shared" si="1"/>
        <v>89.318181818181813</v>
      </c>
    </row>
    <row r="44" spans="1:5" ht="12.7" customHeight="1" x14ac:dyDescent="0.25">
      <c r="A44" s="411" t="s">
        <v>106</v>
      </c>
      <c r="B44" s="73">
        <v>611</v>
      </c>
      <c r="C44" s="73"/>
      <c r="D44" s="73">
        <v>555</v>
      </c>
      <c r="E44" s="608">
        <f t="shared" si="1"/>
        <v>90.834697217675938</v>
      </c>
    </row>
    <row r="45" spans="1:5" ht="12.7" customHeight="1" x14ac:dyDescent="0.25">
      <c r="A45" s="410" t="s">
        <v>108</v>
      </c>
      <c r="B45" s="73">
        <v>1365</v>
      </c>
      <c r="C45" s="73"/>
      <c r="D45" s="73">
        <v>1240</v>
      </c>
      <c r="E45" s="608">
        <f t="shared" si="1"/>
        <v>90.842490842490847</v>
      </c>
    </row>
    <row r="46" spans="1:5" ht="12.7" customHeight="1" x14ac:dyDescent="0.25">
      <c r="A46" s="411" t="s">
        <v>109</v>
      </c>
      <c r="B46" s="73">
        <v>315</v>
      </c>
      <c r="C46" s="73"/>
      <c r="D46" s="73">
        <v>253</v>
      </c>
      <c r="E46" s="608">
        <f t="shared" si="1"/>
        <v>80.317460317460316</v>
      </c>
    </row>
    <row r="47" spans="1:5" ht="12.7" customHeight="1" x14ac:dyDescent="0.25">
      <c r="A47" s="411" t="s">
        <v>110</v>
      </c>
      <c r="B47" s="73">
        <v>306</v>
      </c>
      <c r="C47" s="73"/>
      <c r="D47" s="73">
        <v>286</v>
      </c>
      <c r="E47" s="608">
        <f t="shared" si="1"/>
        <v>93.464052287581694</v>
      </c>
    </row>
    <row r="48" spans="1:5" ht="12.7" customHeight="1" x14ac:dyDescent="0.25">
      <c r="A48" s="616" t="s">
        <v>94</v>
      </c>
      <c r="B48" s="75">
        <v>1273</v>
      </c>
      <c r="C48" s="75"/>
      <c r="D48" s="75">
        <v>1127</v>
      </c>
      <c r="E48" s="610">
        <f t="shared" si="1"/>
        <v>88.531029065200315</v>
      </c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0"/>
  <sheetViews>
    <sheetView topLeftCell="A25" zoomScaleNormal="100" workbookViewId="0">
      <selection activeCell="H8" sqref="H8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1011</v>
      </c>
    </row>
    <row r="2" spans="1:5" ht="15.05" customHeight="1" x14ac:dyDescent="0.25">
      <c r="A2" s="54" t="s">
        <v>655</v>
      </c>
    </row>
    <row r="4" spans="1:5" ht="26.3" x14ac:dyDescent="0.25">
      <c r="A4" s="414" t="s">
        <v>44</v>
      </c>
      <c r="B4" s="415" t="s">
        <v>531</v>
      </c>
      <c r="C4" s="415" t="s">
        <v>532</v>
      </c>
      <c r="D4" s="415" t="s">
        <v>533</v>
      </c>
      <c r="E4" s="415" t="s">
        <v>534</v>
      </c>
    </row>
    <row r="5" spans="1:5" x14ac:dyDescent="0.25">
      <c r="A5" s="550">
        <v>1</v>
      </c>
      <c r="B5" s="386">
        <v>2</v>
      </c>
      <c r="C5" s="386">
        <v>3</v>
      </c>
      <c r="D5" s="386">
        <v>4</v>
      </c>
      <c r="E5" s="386">
        <v>5</v>
      </c>
    </row>
    <row r="6" spans="1:5" x14ac:dyDescent="0.25">
      <c r="A6" s="587" t="s">
        <v>111</v>
      </c>
      <c r="B6" s="587">
        <f>SUM(B7:B16)</f>
        <v>6353</v>
      </c>
      <c r="C6" s="587">
        <f>SUM(C7:C16)</f>
        <v>0</v>
      </c>
      <c r="D6" s="587">
        <f>SUM(D7:D16)</f>
        <v>5532</v>
      </c>
      <c r="E6" s="609">
        <f t="shared" ref="E6:E50" si="0">D6/(B6+C6)*100</f>
        <v>87.076971509523062</v>
      </c>
    </row>
    <row r="7" spans="1:5" x14ac:dyDescent="0.25">
      <c r="A7" s="410" t="s">
        <v>112</v>
      </c>
      <c r="B7" s="73">
        <v>272</v>
      </c>
      <c r="C7" s="73"/>
      <c r="D7" s="73">
        <v>262</v>
      </c>
      <c r="E7" s="607">
        <f t="shared" si="0"/>
        <v>96.32352941176471</v>
      </c>
    </row>
    <row r="8" spans="1:5" x14ac:dyDescent="0.25">
      <c r="A8" s="411" t="s">
        <v>113</v>
      </c>
      <c r="B8" s="73">
        <v>1002</v>
      </c>
      <c r="C8" s="73"/>
      <c r="D8" s="73">
        <v>885</v>
      </c>
      <c r="E8" s="608">
        <f t="shared" si="0"/>
        <v>88.323353293413177</v>
      </c>
    </row>
    <row r="9" spans="1:5" x14ac:dyDescent="0.25">
      <c r="A9" s="411" t="s">
        <v>169</v>
      </c>
      <c r="B9" s="73">
        <v>994</v>
      </c>
      <c r="C9" s="73"/>
      <c r="D9" s="73">
        <v>850</v>
      </c>
      <c r="E9" s="608">
        <f t="shared" si="0"/>
        <v>85.513078470824951</v>
      </c>
    </row>
    <row r="10" spans="1:5" x14ac:dyDescent="0.25">
      <c r="A10" s="411" t="s">
        <v>114</v>
      </c>
      <c r="B10" s="73">
        <v>418</v>
      </c>
      <c r="C10" s="73"/>
      <c r="D10" s="73">
        <v>336</v>
      </c>
      <c r="E10" s="608">
        <f t="shared" si="0"/>
        <v>80.382775119617222</v>
      </c>
    </row>
    <row r="11" spans="1:5" x14ac:dyDescent="0.25">
      <c r="A11" s="411" t="s">
        <v>115</v>
      </c>
      <c r="B11" s="73">
        <v>484</v>
      </c>
      <c r="C11" s="73"/>
      <c r="D11" s="73">
        <v>423</v>
      </c>
      <c r="E11" s="608">
        <f t="shared" si="0"/>
        <v>87.396694214876035</v>
      </c>
    </row>
    <row r="12" spans="1:5" x14ac:dyDescent="0.25">
      <c r="A12" s="411" t="s">
        <v>116</v>
      </c>
      <c r="B12" s="73">
        <v>620</v>
      </c>
      <c r="C12" s="73"/>
      <c r="D12" s="73">
        <v>512</v>
      </c>
      <c r="E12" s="608">
        <f t="shared" si="0"/>
        <v>82.58064516129032</v>
      </c>
    </row>
    <row r="13" spans="1:5" x14ac:dyDescent="0.25">
      <c r="A13" s="411" t="s">
        <v>492</v>
      </c>
      <c r="B13" s="73">
        <v>620</v>
      </c>
      <c r="C13" s="73"/>
      <c r="D13" s="73">
        <v>553</v>
      </c>
      <c r="E13" s="608">
        <f t="shared" si="0"/>
        <v>89.193548387096783</v>
      </c>
    </row>
    <row r="14" spans="1:5" x14ac:dyDescent="0.25">
      <c r="A14" s="411" t="s">
        <v>117</v>
      </c>
      <c r="B14" s="73">
        <v>755</v>
      </c>
      <c r="C14" s="73"/>
      <c r="D14" s="73">
        <v>645</v>
      </c>
      <c r="E14" s="608">
        <f t="shared" si="0"/>
        <v>85.430463576158942</v>
      </c>
    </row>
    <row r="15" spans="1:5" x14ac:dyDescent="0.25">
      <c r="A15" s="411" t="s">
        <v>118</v>
      </c>
      <c r="B15" s="73">
        <v>633</v>
      </c>
      <c r="C15" s="73"/>
      <c r="D15" s="73">
        <v>554</v>
      </c>
      <c r="E15" s="608">
        <f t="shared" si="0"/>
        <v>87.519747235387044</v>
      </c>
    </row>
    <row r="16" spans="1:5" x14ac:dyDescent="0.25">
      <c r="A16" s="411" t="s">
        <v>297</v>
      </c>
      <c r="B16" s="73">
        <v>555</v>
      </c>
      <c r="C16" s="73"/>
      <c r="D16" s="73">
        <v>512</v>
      </c>
      <c r="E16" s="608">
        <f t="shared" si="0"/>
        <v>92.252252252252248</v>
      </c>
    </row>
    <row r="17" spans="1:5" x14ac:dyDescent="0.25">
      <c r="A17" s="833" t="s">
        <v>119</v>
      </c>
      <c r="B17" s="587">
        <f>SUM(B18:B26)</f>
        <v>7565</v>
      </c>
      <c r="C17" s="587">
        <f>SUM(C18:C26)</f>
        <v>0</v>
      </c>
      <c r="D17" s="587">
        <f>SUM(D18:D26)</f>
        <v>6693</v>
      </c>
      <c r="E17" s="609">
        <f t="shared" si="0"/>
        <v>88.473231989424988</v>
      </c>
    </row>
    <row r="18" spans="1:5" x14ac:dyDescent="0.25">
      <c r="A18" s="411" t="s">
        <v>120</v>
      </c>
      <c r="B18" s="73">
        <v>828</v>
      </c>
      <c r="C18" s="73"/>
      <c r="D18" s="73">
        <v>760</v>
      </c>
      <c r="E18" s="607">
        <f t="shared" si="0"/>
        <v>91.787439613526573</v>
      </c>
    </row>
    <row r="19" spans="1:5" x14ac:dyDescent="0.25">
      <c r="A19" s="410" t="s">
        <v>142</v>
      </c>
      <c r="B19" s="73">
        <v>336</v>
      </c>
      <c r="C19" s="73"/>
      <c r="D19" s="73">
        <v>275</v>
      </c>
      <c r="E19" s="608">
        <f t="shared" si="0"/>
        <v>81.845238095238088</v>
      </c>
    </row>
    <row r="20" spans="1:5" x14ac:dyDescent="0.25">
      <c r="A20" s="411" t="s">
        <v>121</v>
      </c>
      <c r="B20" s="73">
        <v>717</v>
      </c>
      <c r="C20" s="73"/>
      <c r="D20" s="73">
        <v>647</v>
      </c>
      <c r="E20" s="608">
        <f t="shared" si="0"/>
        <v>90.237099023709902</v>
      </c>
    </row>
    <row r="21" spans="1:5" x14ac:dyDescent="0.25">
      <c r="A21" s="411" t="s">
        <v>124</v>
      </c>
      <c r="B21" s="73">
        <v>849</v>
      </c>
      <c r="C21" s="73"/>
      <c r="D21" s="73">
        <v>780</v>
      </c>
      <c r="E21" s="608">
        <f t="shared" si="0"/>
        <v>91.872791519434628</v>
      </c>
    </row>
    <row r="22" spans="1:5" x14ac:dyDescent="0.25">
      <c r="A22" s="411" t="s">
        <v>139</v>
      </c>
      <c r="B22" s="73">
        <v>1034</v>
      </c>
      <c r="C22" s="73"/>
      <c r="D22" s="73">
        <v>926</v>
      </c>
      <c r="E22" s="608">
        <f t="shared" si="0"/>
        <v>89.555125725338485</v>
      </c>
    </row>
    <row r="23" spans="1:5" x14ac:dyDescent="0.25">
      <c r="A23" s="411" t="s">
        <v>125</v>
      </c>
      <c r="B23" s="73">
        <v>703</v>
      </c>
      <c r="C23" s="73"/>
      <c r="D23" s="73">
        <v>647</v>
      </c>
      <c r="E23" s="608">
        <f t="shared" si="0"/>
        <v>92.034139402560456</v>
      </c>
    </row>
    <row r="24" spans="1:5" x14ac:dyDescent="0.25">
      <c r="A24" s="411" t="s">
        <v>340</v>
      </c>
      <c r="B24" s="73">
        <v>969</v>
      </c>
      <c r="C24" s="73"/>
      <c r="D24" s="73">
        <v>650</v>
      </c>
      <c r="E24" s="608">
        <f t="shared" si="0"/>
        <v>67.07946336429309</v>
      </c>
    </row>
    <row r="25" spans="1:5" x14ac:dyDescent="0.25">
      <c r="A25" s="410" t="s">
        <v>127</v>
      </c>
      <c r="B25" s="73">
        <v>868</v>
      </c>
      <c r="C25" s="73"/>
      <c r="D25" s="73">
        <v>805</v>
      </c>
      <c r="E25" s="608">
        <f t="shared" si="0"/>
        <v>92.741935483870961</v>
      </c>
    </row>
    <row r="26" spans="1:5" x14ac:dyDescent="0.25">
      <c r="A26" s="413" t="s">
        <v>74</v>
      </c>
      <c r="B26" s="75">
        <v>1261</v>
      </c>
      <c r="C26" s="75"/>
      <c r="D26" s="75">
        <v>1203</v>
      </c>
      <c r="E26" s="610">
        <f t="shared" si="0"/>
        <v>95.400475812846949</v>
      </c>
    </row>
    <row r="27" spans="1:5" x14ac:dyDescent="0.25">
      <c r="A27" s="395" t="s">
        <v>129</v>
      </c>
      <c r="B27" s="587">
        <f>SUM(B28:B37)</f>
        <v>8156</v>
      </c>
      <c r="C27" s="587">
        <f>SUM(C28:C37)</f>
        <v>0</v>
      </c>
      <c r="D27" s="587">
        <f>SUM(D28:D37)</f>
        <v>7043</v>
      </c>
      <c r="E27" s="609">
        <f t="shared" si="0"/>
        <v>86.353604708190289</v>
      </c>
    </row>
    <row r="28" spans="1:5" x14ac:dyDescent="0.25">
      <c r="A28" s="410" t="s">
        <v>62</v>
      </c>
      <c r="B28" s="73">
        <v>943</v>
      </c>
      <c r="C28" s="73"/>
      <c r="D28" s="73">
        <v>877</v>
      </c>
      <c r="E28" s="607">
        <f t="shared" si="0"/>
        <v>93.001060445387068</v>
      </c>
    </row>
    <row r="29" spans="1:5" x14ac:dyDescent="0.25">
      <c r="A29" s="412" t="s">
        <v>75</v>
      </c>
      <c r="B29" s="73">
        <v>453</v>
      </c>
      <c r="C29" s="73"/>
      <c r="D29" s="73">
        <v>333</v>
      </c>
      <c r="E29" s="608">
        <f t="shared" si="0"/>
        <v>73.509933774834437</v>
      </c>
    </row>
    <row r="30" spans="1:5" x14ac:dyDescent="0.25">
      <c r="A30" s="411" t="s">
        <v>63</v>
      </c>
      <c r="B30" s="73">
        <v>476</v>
      </c>
      <c r="C30" s="73"/>
      <c r="D30" s="73">
        <v>352</v>
      </c>
      <c r="E30" s="608">
        <f t="shared" si="0"/>
        <v>73.94957983193278</v>
      </c>
    </row>
    <row r="31" spans="1:5" x14ac:dyDescent="0.25">
      <c r="A31" s="411" t="s">
        <v>130</v>
      </c>
      <c r="B31" s="73">
        <v>678</v>
      </c>
      <c r="C31" s="73"/>
      <c r="D31" s="73">
        <v>563</v>
      </c>
      <c r="E31" s="608">
        <f t="shared" si="0"/>
        <v>83.038348082595874</v>
      </c>
    </row>
    <row r="32" spans="1:5" x14ac:dyDescent="0.25">
      <c r="A32" s="411" t="s">
        <v>64</v>
      </c>
      <c r="B32" s="73">
        <v>698</v>
      </c>
      <c r="C32" s="73"/>
      <c r="D32" s="73">
        <v>585</v>
      </c>
      <c r="E32" s="608">
        <f t="shared" si="0"/>
        <v>83.810888252148999</v>
      </c>
    </row>
    <row r="33" spans="1:5" x14ac:dyDescent="0.25">
      <c r="A33" s="411" t="s">
        <v>132</v>
      </c>
      <c r="B33" s="73">
        <v>667</v>
      </c>
      <c r="C33" s="73"/>
      <c r="D33" s="73">
        <v>552</v>
      </c>
      <c r="E33" s="608">
        <f t="shared" si="0"/>
        <v>82.758620689655174</v>
      </c>
    </row>
    <row r="34" spans="1:5" x14ac:dyDescent="0.25">
      <c r="A34" s="411" t="s">
        <v>404</v>
      </c>
      <c r="B34" s="73">
        <v>1165</v>
      </c>
      <c r="C34" s="73"/>
      <c r="D34" s="73">
        <v>1029</v>
      </c>
      <c r="E34" s="608">
        <f t="shared" si="0"/>
        <v>88.326180257510728</v>
      </c>
    </row>
    <row r="35" spans="1:5" x14ac:dyDescent="0.25">
      <c r="A35" s="411" t="s">
        <v>495</v>
      </c>
      <c r="B35" s="73">
        <v>452</v>
      </c>
      <c r="C35" s="73"/>
      <c r="D35" s="73">
        <v>338</v>
      </c>
      <c r="E35" s="608">
        <f t="shared" si="0"/>
        <v>74.778761061946909</v>
      </c>
    </row>
    <row r="36" spans="1:5" x14ac:dyDescent="0.25">
      <c r="A36" s="411" t="s">
        <v>133</v>
      </c>
      <c r="B36" s="73">
        <v>1359</v>
      </c>
      <c r="C36" s="73"/>
      <c r="D36" s="73">
        <v>1233</v>
      </c>
      <c r="E36" s="608">
        <f t="shared" si="0"/>
        <v>90.728476821192046</v>
      </c>
    </row>
    <row r="37" spans="1:5" x14ac:dyDescent="0.25">
      <c r="A37" s="413" t="s">
        <v>134</v>
      </c>
      <c r="B37" s="75">
        <v>1265</v>
      </c>
      <c r="C37" s="75"/>
      <c r="D37" s="75">
        <v>1181</v>
      </c>
      <c r="E37" s="610">
        <f t="shared" si="0"/>
        <v>93.359683794466406</v>
      </c>
    </row>
    <row r="38" spans="1:5" x14ac:dyDescent="0.25">
      <c r="A38" s="395" t="s">
        <v>135</v>
      </c>
      <c r="B38" s="395">
        <f>SUM(B39:B50)</f>
        <v>8677</v>
      </c>
      <c r="C38" s="395">
        <f>SUM(C39:C50)</f>
        <v>0</v>
      </c>
      <c r="D38" s="395">
        <f>SUM(D39:D50)</f>
        <v>7661</v>
      </c>
      <c r="E38" s="609">
        <f t="shared" si="0"/>
        <v>88.290883946064298</v>
      </c>
    </row>
    <row r="39" spans="1:5" x14ac:dyDescent="0.25">
      <c r="A39" s="410" t="s">
        <v>175</v>
      </c>
      <c r="B39" s="73">
        <v>332</v>
      </c>
      <c r="C39" s="73"/>
      <c r="D39" s="73">
        <v>301</v>
      </c>
      <c r="E39" s="607">
        <f t="shared" si="0"/>
        <v>90.662650602409627</v>
      </c>
    </row>
    <row r="40" spans="1:5" x14ac:dyDescent="0.25">
      <c r="A40" s="411" t="s">
        <v>176</v>
      </c>
      <c r="B40" s="73">
        <v>305</v>
      </c>
      <c r="C40" s="73"/>
      <c r="D40" s="73">
        <v>273</v>
      </c>
      <c r="E40" s="608">
        <f t="shared" si="0"/>
        <v>89.508196721311478</v>
      </c>
    </row>
    <row r="41" spans="1:5" x14ac:dyDescent="0.25">
      <c r="A41" s="411" t="s">
        <v>136</v>
      </c>
      <c r="B41" s="73">
        <v>642</v>
      </c>
      <c r="C41" s="73"/>
      <c r="D41" s="73">
        <v>482</v>
      </c>
      <c r="E41" s="608">
        <f t="shared" si="0"/>
        <v>75.077881619937699</v>
      </c>
    </row>
    <row r="42" spans="1:5" x14ac:dyDescent="0.25">
      <c r="A42" s="411" t="s">
        <v>177</v>
      </c>
      <c r="B42" s="73">
        <v>283</v>
      </c>
      <c r="C42" s="73"/>
      <c r="D42" s="73">
        <v>241</v>
      </c>
      <c r="E42" s="608">
        <f t="shared" si="0"/>
        <v>85.159010600706708</v>
      </c>
    </row>
    <row r="43" spans="1:5" x14ac:dyDescent="0.25">
      <c r="A43" s="411" t="s">
        <v>338</v>
      </c>
      <c r="B43" s="73">
        <v>1368</v>
      </c>
      <c r="C43" s="73"/>
      <c r="D43" s="73">
        <v>1235</v>
      </c>
      <c r="E43" s="608">
        <f t="shared" si="0"/>
        <v>90.277777777777786</v>
      </c>
    </row>
    <row r="44" spans="1:5" x14ac:dyDescent="0.25">
      <c r="A44" s="411" t="s">
        <v>137</v>
      </c>
      <c r="B44" s="73">
        <v>447</v>
      </c>
      <c r="C44" s="73"/>
      <c r="D44" s="73">
        <v>419</v>
      </c>
      <c r="E44" s="608">
        <f t="shared" si="0"/>
        <v>93.736017897091727</v>
      </c>
    </row>
    <row r="45" spans="1:5" x14ac:dyDescent="0.25">
      <c r="A45" s="411" t="s">
        <v>179</v>
      </c>
      <c r="B45" s="73">
        <v>649</v>
      </c>
      <c r="C45" s="73"/>
      <c r="D45" s="73">
        <v>616</v>
      </c>
      <c r="E45" s="608">
        <f t="shared" si="0"/>
        <v>94.915254237288138</v>
      </c>
    </row>
    <row r="46" spans="1:5" x14ac:dyDescent="0.25">
      <c r="A46" s="411" t="s">
        <v>140</v>
      </c>
      <c r="B46" s="73">
        <v>888</v>
      </c>
      <c r="C46" s="73"/>
      <c r="D46" s="73">
        <v>803</v>
      </c>
      <c r="E46" s="608">
        <f t="shared" si="0"/>
        <v>90.427927927927925</v>
      </c>
    </row>
    <row r="47" spans="1:5" x14ac:dyDescent="0.25">
      <c r="A47" s="411" t="s">
        <v>180</v>
      </c>
      <c r="B47" s="73">
        <v>783</v>
      </c>
      <c r="C47" s="73"/>
      <c r="D47" s="73">
        <v>724</v>
      </c>
      <c r="E47" s="608">
        <f t="shared" si="0"/>
        <v>92.464878671775224</v>
      </c>
    </row>
    <row r="48" spans="1:5" x14ac:dyDescent="0.25">
      <c r="A48" s="411" t="s">
        <v>181</v>
      </c>
      <c r="B48" s="73">
        <v>978</v>
      </c>
      <c r="C48" s="73"/>
      <c r="D48" s="73">
        <v>923</v>
      </c>
      <c r="E48" s="608">
        <f t="shared" si="0"/>
        <v>94.376278118609406</v>
      </c>
    </row>
    <row r="49" spans="1:5" x14ac:dyDescent="0.25">
      <c r="A49" s="411" t="s">
        <v>342</v>
      </c>
      <c r="B49" s="73">
        <v>1540</v>
      </c>
      <c r="C49" s="73"/>
      <c r="D49" s="73">
        <v>1214</v>
      </c>
      <c r="E49" s="608">
        <f t="shared" si="0"/>
        <v>78.831168831168824</v>
      </c>
    </row>
    <row r="50" spans="1:5" x14ac:dyDescent="0.25">
      <c r="A50" s="413" t="s">
        <v>494</v>
      </c>
      <c r="B50" s="75">
        <v>462</v>
      </c>
      <c r="C50" s="75"/>
      <c r="D50" s="75">
        <v>430</v>
      </c>
      <c r="E50" s="610">
        <f t="shared" si="0"/>
        <v>93.073593073593074</v>
      </c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zoomScaleNormal="100" workbookViewId="0">
      <selection activeCell="H9" sqref="H9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1010</v>
      </c>
    </row>
    <row r="2" spans="1:5" ht="15.05" customHeight="1" x14ac:dyDescent="0.25">
      <c r="A2" s="54" t="s">
        <v>655</v>
      </c>
    </row>
    <row r="4" spans="1:5" ht="26.3" x14ac:dyDescent="0.25">
      <c r="A4" s="414" t="s">
        <v>44</v>
      </c>
      <c r="B4" s="415" t="s">
        <v>531</v>
      </c>
      <c r="C4" s="415" t="s">
        <v>532</v>
      </c>
      <c r="D4" s="415" t="s">
        <v>533</v>
      </c>
      <c r="E4" s="415" t="s">
        <v>534</v>
      </c>
    </row>
    <row r="5" spans="1:5" x14ac:dyDescent="0.25">
      <c r="A5" s="550">
        <v>1</v>
      </c>
      <c r="B5" s="386">
        <v>2</v>
      </c>
      <c r="C5" s="386">
        <v>3</v>
      </c>
      <c r="D5" s="386">
        <v>4</v>
      </c>
      <c r="E5" s="386">
        <v>5</v>
      </c>
    </row>
    <row r="6" spans="1:5" x14ac:dyDescent="0.25">
      <c r="A6" s="587" t="s">
        <v>141</v>
      </c>
      <c r="B6" s="395">
        <f>SUM(B7:B15)</f>
        <v>8136</v>
      </c>
      <c r="C6" s="395">
        <f>SUM(C7:C15)</f>
        <v>0</v>
      </c>
      <c r="D6" s="395">
        <f>SUM(D7:D15)</f>
        <v>7258</v>
      </c>
      <c r="E6" s="609">
        <f t="shared" ref="E6:E32" si="0">D6/(B6+C6)*100</f>
        <v>89.208456243854471</v>
      </c>
    </row>
    <row r="7" spans="1:5" x14ac:dyDescent="0.25">
      <c r="A7" s="410" t="s">
        <v>161</v>
      </c>
      <c r="B7" s="73">
        <v>399</v>
      </c>
      <c r="C7" s="73"/>
      <c r="D7" s="73">
        <v>372</v>
      </c>
      <c r="E7" s="608">
        <f t="shared" si="0"/>
        <v>93.233082706766908</v>
      </c>
    </row>
    <row r="8" spans="1:5" x14ac:dyDescent="0.25">
      <c r="A8" s="411" t="s">
        <v>143</v>
      </c>
      <c r="B8" s="73">
        <v>1379</v>
      </c>
      <c r="C8" s="73"/>
      <c r="D8" s="73">
        <v>1211</v>
      </c>
      <c r="E8" s="608">
        <f t="shared" si="0"/>
        <v>87.817258883248726</v>
      </c>
    </row>
    <row r="9" spans="1:5" x14ac:dyDescent="0.25">
      <c r="A9" s="412" t="s">
        <v>146</v>
      </c>
      <c r="B9" s="73">
        <v>313</v>
      </c>
      <c r="C9" s="73"/>
      <c r="D9" s="73">
        <v>285</v>
      </c>
      <c r="E9" s="608">
        <f t="shared" si="0"/>
        <v>91.054313099041522</v>
      </c>
    </row>
    <row r="10" spans="1:5" x14ac:dyDescent="0.25">
      <c r="A10" s="412" t="s">
        <v>147</v>
      </c>
      <c r="B10" s="73">
        <v>828</v>
      </c>
      <c r="C10" s="73"/>
      <c r="D10" s="73">
        <v>767</v>
      </c>
      <c r="E10" s="608">
        <f t="shared" si="0"/>
        <v>92.632850241545896</v>
      </c>
    </row>
    <row r="11" spans="1:5" x14ac:dyDescent="0.25">
      <c r="A11" s="412" t="s">
        <v>178</v>
      </c>
      <c r="B11" s="73">
        <v>297</v>
      </c>
      <c r="C11" s="73"/>
      <c r="D11" s="73">
        <v>269</v>
      </c>
      <c r="E11" s="608">
        <f t="shared" si="0"/>
        <v>90.572390572390574</v>
      </c>
    </row>
    <row r="12" spans="1:5" x14ac:dyDescent="0.25">
      <c r="A12" s="412" t="s">
        <v>148</v>
      </c>
      <c r="B12" s="73">
        <v>1000</v>
      </c>
      <c r="C12" s="73"/>
      <c r="D12" s="73">
        <v>836</v>
      </c>
      <c r="E12" s="608">
        <f t="shared" si="0"/>
        <v>83.6</v>
      </c>
    </row>
    <row r="13" spans="1:5" x14ac:dyDescent="0.25">
      <c r="A13" s="412" t="s">
        <v>71</v>
      </c>
      <c r="B13" s="73">
        <v>1446</v>
      </c>
      <c r="C13" s="73"/>
      <c r="D13" s="73">
        <v>1211</v>
      </c>
      <c r="E13" s="608">
        <f t="shared" si="0"/>
        <v>83.748271092669441</v>
      </c>
    </row>
    <row r="14" spans="1:5" x14ac:dyDescent="0.25">
      <c r="A14" s="411" t="s">
        <v>149</v>
      </c>
      <c r="B14" s="73">
        <v>822</v>
      </c>
      <c r="C14" s="73"/>
      <c r="D14" s="73">
        <v>757</v>
      </c>
      <c r="E14" s="608">
        <f t="shared" si="0"/>
        <v>92.092457420924575</v>
      </c>
    </row>
    <row r="15" spans="1:5" x14ac:dyDescent="0.25">
      <c r="A15" s="413" t="s">
        <v>150</v>
      </c>
      <c r="B15" s="75">
        <v>1652</v>
      </c>
      <c r="C15" s="75"/>
      <c r="D15" s="75">
        <v>1550</v>
      </c>
      <c r="E15" s="610">
        <f t="shared" si="0"/>
        <v>93.825665859564168</v>
      </c>
    </row>
    <row r="16" spans="1:5" x14ac:dyDescent="0.25">
      <c r="A16" s="395" t="s">
        <v>151</v>
      </c>
      <c r="B16" s="587">
        <f>SUM(B17:B24)</f>
        <v>5942</v>
      </c>
      <c r="C16" s="587">
        <f>SUM(C17:C24)</f>
        <v>0</v>
      </c>
      <c r="D16" s="587">
        <f>SUM(D17:D24)</f>
        <v>5068</v>
      </c>
      <c r="E16" s="609">
        <f t="shared" si="0"/>
        <v>85.291147761696394</v>
      </c>
    </row>
    <row r="17" spans="1:5" x14ac:dyDescent="0.25">
      <c r="A17" s="410" t="s">
        <v>103</v>
      </c>
      <c r="B17" s="73">
        <v>1051</v>
      </c>
      <c r="C17" s="73"/>
      <c r="D17" s="73">
        <v>945</v>
      </c>
      <c r="E17" s="608">
        <f t="shared" si="0"/>
        <v>89.914367269267359</v>
      </c>
    </row>
    <row r="18" spans="1:5" x14ac:dyDescent="0.25">
      <c r="A18" s="410" t="s">
        <v>153</v>
      </c>
      <c r="B18" s="73">
        <v>742</v>
      </c>
      <c r="C18" s="73"/>
      <c r="D18" s="73">
        <v>645</v>
      </c>
      <c r="E18" s="608">
        <f t="shared" si="0"/>
        <v>86.927223719676547</v>
      </c>
    </row>
    <row r="19" spans="1:5" x14ac:dyDescent="0.25">
      <c r="A19" s="411" t="s">
        <v>154</v>
      </c>
      <c r="B19" s="73">
        <v>209</v>
      </c>
      <c r="C19" s="73"/>
      <c r="D19" s="73">
        <v>186</v>
      </c>
      <c r="E19" s="608">
        <f t="shared" si="0"/>
        <v>88.995215311004785</v>
      </c>
    </row>
    <row r="20" spans="1:5" x14ac:dyDescent="0.25">
      <c r="A20" s="411" t="s">
        <v>155</v>
      </c>
      <c r="B20" s="73">
        <v>593</v>
      </c>
      <c r="C20" s="73"/>
      <c r="D20" s="73">
        <v>479</v>
      </c>
      <c r="E20" s="608">
        <f t="shared" si="0"/>
        <v>80.775716694772342</v>
      </c>
    </row>
    <row r="21" spans="1:5" x14ac:dyDescent="0.25">
      <c r="A21" s="411" t="s">
        <v>107</v>
      </c>
      <c r="B21" s="73">
        <v>744</v>
      </c>
      <c r="C21" s="73"/>
      <c r="D21" s="73">
        <v>662</v>
      </c>
      <c r="E21" s="608">
        <f t="shared" si="0"/>
        <v>88.978494623655919</v>
      </c>
    </row>
    <row r="22" spans="1:5" x14ac:dyDescent="0.25">
      <c r="A22" s="411" t="s">
        <v>157</v>
      </c>
      <c r="B22" s="73">
        <v>461</v>
      </c>
      <c r="C22" s="73"/>
      <c r="D22" s="73">
        <v>383</v>
      </c>
      <c r="E22" s="608">
        <f t="shared" si="0"/>
        <v>83.080260303687638</v>
      </c>
    </row>
    <row r="23" spans="1:5" x14ac:dyDescent="0.25">
      <c r="A23" s="411" t="s">
        <v>158</v>
      </c>
      <c r="B23" s="73">
        <v>1467</v>
      </c>
      <c r="C23" s="73"/>
      <c r="D23" s="73">
        <v>1258</v>
      </c>
      <c r="E23" s="608">
        <f t="shared" si="0"/>
        <v>85.75323790047716</v>
      </c>
    </row>
    <row r="24" spans="1:5" x14ac:dyDescent="0.25">
      <c r="A24" s="411" t="s">
        <v>429</v>
      </c>
      <c r="B24" s="73">
        <v>675</v>
      </c>
      <c r="C24" s="73"/>
      <c r="D24" s="73">
        <v>510</v>
      </c>
      <c r="E24" s="608">
        <f t="shared" si="0"/>
        <v>75.555555555555557</v>
      </c>
    </row>
    <row r="25" spans="1:5" x14ac:dyDescent="0.25">
      <c r="A25" s="587" t="s">
        <v>167</v>
      </c>
      <c r="B25" s="587">
        <f>SUM(B26:B32)</f>
        <v>7056</v>
      </c>
      <c r="C25" s="587">
        <f>SUM(C26:C32)</f>
        <v>0</v>
      </c>
      <c r="D25" s="587">
        <f>SUM(D26:D32)</f>
        <v>6248</v>
      </c>
      <c r="E25" s="609">
        <f t="shared" si="0"/>
        <v>88.548752834467109</v>
      </c>
    </row>
    <row r="26" spans="1:5" x14ac:dyDescent="0.25">
      <c r="A26" s="411" t="s">
        <v>168</v>
      </c>
      <c r="B26" s="73">
        <v>394</v>
      </c>
      <c r="C26" s="73"/>
      <c r="D26" s="73">
        <v>353</v>
      </c>
      <c r="E26" s="608">
        <f t="shared" si="0"/>
        <v>89.593908629441614</v>
      </c>
    </row>
    <row r="27" spans="1:5" x14ac:dyDescent="0.25">
      <c r="A27" s="410" t="s">
        <v>353</v>
      </c>
      <c r="B27" s="73">
        <v>1744</v>
      </c>
      <c r="C27" s="73"/>
      <c r="D27" s="73">
        <v>1586</v>
      </c>
      <c r="E27" s="608">
        <f t="shared" si="0"/>
        <v>90.940366972477065</v>
      </c>
    </row>
    <row r="28" spans="1:5" x14ac:dyDescent="0.25">
      <c r="A28" s="411" t="s">
        <v>171</v>
      </c>
      <c r="B28" s="73">
        <v>767</v>
      </c>
      <c r="C28" s="73"/>
      <c r="D28" s="73">
        <v>646</v>
      </c>
      <c r="E28" s="608">
        <f t="shared" si="0"/>
        <v>84.224250325945235</v>
      </c>
    </row>
    <row r="29" spans="1:5" x14ac:dyDescent="0.25">
      <c r="A29" s="411" t="s">
        <v>172</v>
      </c>
      <c r="B29" s="73">
        <v>1305</v>
      </c>
      <c r="C29" s="73"/>
      <c r="D29" s="73">
        <v>1159</v>
      </c>
      <c r="E29" s="608">
        <f t="shared" si="0"/>
        <v>88.812260536398469</v>
      </c>
    </row>
    <row r="30" spans="1:5" x14ac:dyDescent="0.25">
      <c r="A30" s="411" t="s">
        <v>126</v>
      </c>
      <c r="B30" s="73">
        <v>765</v>
      </c>
      <c r="C30" s="73"/>
      <c r="D30" s="73">
        <v>723</v>
      </c>
      <c r="E30" s="608">
        <f t="shared" si="0"/>
        <v>94.509803921568619</v>
      </c>
    </row>
    <row r="31" spans="1:5" x14ac:dyDescent="0.25">
      <c r="A31" s="411" t="s">
        <v>650</v>
      </c>
      <c r="B31" s="73">
        <v>1238</v>
      </c>
      <c r="C31" s="73"/>
      <c r="D31" s="73">
        <v>1007</v>
      </c>
      <c r="E31" s="608">
        <f t="shared" si="0"/>
        <v>81.340872374798053</v>
      </c>
    </row>
    <row r="32" spans="1:5" x14ac:dyDescent="0.25">
      <c r="A32" s="413" t="s">
        <v>173</v>
      </c>
      <c r="B32" s="75">
        <v>843</v>
      </c>
      <c r="C32" s="75"/>
      <c r="D32" s="75">
        <v>774</v>
      </c>
      <c r="E32" s="610">
        <f t="shared" si="0"/>
        <v>91.814946619217082</v>
      </c>
    </row>
    <row r="34" spans="1:1" x14ac:dyDescent="0.25">
      <c r="A34" s="90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"/>
  <sheetViews>
    <sheetView zoomScaleNormal="100" workbookViewId="0">
      <selection activeCell="F19" sqref="F19"/>
    </sheetView>
  </sheetViews>
  <sheetFormatPr defaultColWidth="9.109375" defaultRowHeight="13.15" x14ac:dyDescent="0.25"/>
  <cols>
    <col min="1" max="1" width="26.88671875" style="54" customWidth="1"/>
    <col min="2" max="2" width="17.109375" style="54" customWidth="1"/>
    <col min="3" max="3" width="13.6640625" style="54" customWidth="1"/>
    <col min="4" max="4" width="20.33203125" style="54" customWidth="1"/>
    <col min="5" max="5" width="14.6640625" style="54" customWidth="1"/>
    <col min="6" max="16384" width="9.109375" style="54"/>
  </cols>
  <sheetData>
    <row r="1" spans="1:5" ht="15.05" customHeight="1" x14ac:dyDescent="0.25">
      <c r="A1" s="54" t="s">
        <v>830</v>
      </c>
    </row>
    <row r="2" spans="1:5" ht="15.05" customHeight="1" x14ac:dyDescent="0.25">
      <c r="A2" s="54" t="s">
        <v>655</v>
      </c>
    </row>
    <row r="4" spans="1:5" ht="26.3" x14ac:dyDescent="0.25">
      <c r="A4" s="414" t="s">
        <v>44</v>
      </c>
      <c r="B4" s="415" t="s">
        <v>531</v>
      </c>
      <c r="C4" s="415" t="s">
        <v>532</v>
      </c>
      <c r="D4" s="415" t="s">
        <v>533</v>
      </c>
      <c r="E4" s="415" t="s">
        <v>534</v>
      </c>
    </row>
    <row r="5" spans="1:5" x14ac:dyDescent="0.25">
      <c r="A5" s="386">
        <v>1</v>
      </c>
      <c r="B5" s="386">
        <v>2</v>
      </c>
      <c r="C5" s="386">
        <v>3</v>
      </c>
      <c r="D5" s="386">
        <v>4</v>
      </c>
      <c r="E5" s="386">
        <v>5</v>
      </c>
    </row>
    <row r="7" spans="1:5" x14ac:dyDescent="0.25">
      <c r="A7" s="90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workbookViewId="0">
      <selection activeCell="K11" sqref="K11"/>
    </sheetView>
  </sheetViews>
  <sheetFormatPr defaultColWidth="9.109375" defaultRowHeight="13.15" x14ac:dyDescent="0.25"/>
  <cols>
    <col min="1" max="4" width="9.109375" style="54"/>
    <col min="5" max="5" width="8.109375" style="54" customWidth="1"/>
    <col min="6" max="8" width="12.77734375" style="54" customWidth="1"/>
    <col min="9" max="16384" width="9.109375" style="54"/>
  </cols>
  <sheetData>
    <row r="1" spans="1:8" ht="15.05" x14ac:dyDescent="0.3">
      <c r="A1" s="76" t="s">
        <v>310</v>
      </c>
      <c r="B1" s="76" t="s">
        <v>331</v>
      </c>
    </row>
    <row r="2" spans="1:8" ht="16.45" customHeight="1" x14ac:dyDescent="0.25"/>
    <row r="3" spans="1:8" ht="20.05" customHeight="1" x14ac:dyDescent="0.25">
      <c r="A3" s="387" t="s">
        <v>17</v>
      </c>
      <c r="B3" s="374"/>
      <c r="C3" s="374"/>
      <c r="D3" s="374"/>
      <c r="E3" s="374"/>
      <c r="F3" s="940" t="s">
        <v>465</v>
      </c>
      <c r="G3" s="941"/>
      <c r="H3" s="841" t="s">
        <v>18</v>
      </c>
    </row>
    <row r="4" spans="1:8" ht="27.7" customHeight="1" x14ac:dyDescent="0.25">
      <c r="A4" s="384"/>
      <c r="B4" s="376"/>
      <c r="C4" s="376"/>
      <c r="D4" s="376"/>
      <c r="E4" s="376"/>
      <c r="F4" s="611" t="s">
        <v>962</v>
      </c>
      <c r="G4" s="611" t="s">
        <v>985</v>
      </c>
      <c r="H4" s="413"/>
    </row>
    <row r="5" spans="1:8" ht="20.05" customHeight="1" x14ac:dyDescent="0.25">
      <c r="A5" s="612" t="s">
        <v>182</v>
      </c>
      <c r="B5" s="416"/>
      <c r="C5" s="379"/>
      <c r="D5" s="379"/>
      <c r="E5" s="379"/>
      <c r="F5" s="613">
        <v>7601</v>
      </c>
      <c r="G5" s="613">
        <v>6684</v>
      </c>
      <c r="H5" s="614">
        <v>-917</v>
      </c>
    </row>
    <row r="6" spans="1:8" ht="20.05" customHeight="1" x14ac:dyDescent="0.25">
      <c r="A6" s="381" t="s">
        <v>183</v>
      </c>
      <c r="B6" s="382"/>
      <c r="C6" s="382"/>
      <c r="D6" s="382"/>
      <c r="E6" s="382"/>
      <c r="F6" s="72">
        <v>1358</v>
      </c>
      <c r="G6" s="72">
        <v>1152</v>
      </c>
      <c r="H6" s="73">
        <v>-206</v>
      </c>
    </row>
    <row r="7" spans="1:8" ht="20.05" customHeight="1" x14ac:dyDescent="0.25">
      <c r="A7" s="381" t="s">
        <v>184</v>
      </c>
      <c r="B7" s="382"/>
      <c r="C7" s="382"/>
      <c r="D7" s="382"/>
      <c r="E7" s="382"/>
      <c r="F7" s="72">
        <v>5071</v>
      </c>
      <c r="G7" s="72">
        <v>4483</v>
      </c>
      <c r="H7" s="73">
        <v>-588</v>
      </c>
    </row>
    <row r="8" spans="1:8" ht="20.05" customHeight="1" x14ac:dyDescent="0.25">
      <c r="A8" s="384" t="s">
        <v>185</v>
      </c>
      <c r="B8" s="376"/>
      <c r="C8" s="376"/>
      <c r="D8" s="376"/>
      <c r="E8" s="376"/>
      <c r="F8" s="74">
        <v>1172</v>
      </c>
      <c r="G8" s="74">
        <v>1049</v>
      </c>
      <c r="H8" s="75">
        <v>-123</v>
      </c>
    </row>
    <row r="9" spans="1:8" ht="20.05" customHeight="1" x14ac:dyDescent="0.25">
      <c r="A9" s="612" t="s">
        <v>186</v>
      </c>
      <c r="B9" s="416"/>
      <c r="C9" s="379"/>
      <c r="D9" s="379"/>
      <c r="E9" s="379"/>
      <c r="F9" s="613">
        <v>7751</v>
      </c>
      <c r="G9" s="613">
        <v>7819</v>
      </c>
      <c r="H9" s="614">
        <v>68</v>
      </c>
    </row>
    <row r="10" spans="1:8" ht="20.05" customHeight="1" x14ac:dyDescent="0.25">
      <c r="A10" s="381" t="s">
        <v>183</v>
      </c>
      <c r="B10" s="382"/>
      <c r="C10" s="382"/>
      <c r="D10" s="382"/>
      <c r="E10" s="382"/>
      <c r="F10" s="72">
        <v>1114</v>
      </c>
      <c r="G10" s="72">
        <v>1161</v>
      </c>
      <c r="H10" s="73">
        <v>47</v>
      </c>
    </row>
    <row r="11" spans="1:8" ht="20.05" customHeight="1" x14ac:dyDescent="0.25">
      <c r="A11" s="381" t="s">
        <v>184</v>
      </c>
      <c r="B11" s="382"/>
      <c r="C11" s="382"/>
      <c r="D11" s="382"/>
      <c r="E11" s="382"/>
      <c r="F11" s="72">
        <v>5063</v>
      </c>
      <c r="G11" s="72">
        <v>5091</v>
      </c>
      <c r="H11" s="73">
        <v>28</v>
      </c>
    </row>
    <row r="12" spans="1:8" ht="20.05" customHeight="1" x14ac:dyDescent="0.25">
      <c r="A12" s="384" t="s">
        <v>185</v>
      </c>
      <c r="B12" s="376"/>
      <c r="C12" s="376"/>
      <c r="D12" s="376"/>
      <c r="E12" s="376"/>
      <c r="F12" s="74">
        <v>1574</v>
      </c>
      <c r="G12" s="74">
        <v>1567</v>
      </c>
      <c r="H12" s="75">
        <v>-7</v>
      </c>
    </row>
    <row r="14" spans="1:8" ht="15.05" x14ac:dyDescent="0.3">
      <c r="A14" s="70" t="s">
        <v>986</v>
      </c>
      <c r="B14" s="70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9"/>
  <sheetViews>
    <sheetView zoomScaleNormal="100" workbookViewId="0">
      <selection activeCell="A3" sqref="A3:H17"/>
    </sheetView>
  </sheetViews>
  <sheetFormatPr defaultColWidth="9.109375" defaultRowHeight="13.15" x14ac:dyDescent="0.25"/>
  <cols>
    <col min="1" max="1" width="14.109375" style="54" customWidth="1"/>
    <col min="2" max="8" width="12.77734375" style="54" customWidth="1"/>
    <col min="9" max="16384" width="9.109375" style="54"/>
  </cols>
  <sheetData>
    <row r="1" spans="1:8" ht="15.05" x14ac:dyDescent="0.3">
      <c r="A1" s="76" t="s">
        <v>468</v>
      </c>
      <c r="B1" s="76" t="s">
        <v>432</v>
      </c>
    </row>
    <row r="2" spans="1:8" ht="18" customHeight="1" x14ac:dyDescent="0.25"/>
    <row r="3" spans="1:8" ht="18" customHeight="1" x14ac:dyDescent="0.25">
      <c r="A3" s="942" t="s">
        <v>24</v>
      </c>
      <c r="B3" s="945" t="s">
        <v>28</v>
      </c>
      <c r="C3" s="946"/>
      <c r="D3" s="950" t="s">
        <v>18</v>
      </c>
      <c r="E3" s="924" t="s">
        <v>434</v>
      </c>
      <c r="F3" s="949"/>
      <c r="G3" s="949"/>
      <c r="H3" s="925"/>
    </row>
    <row r="4" spans="1:8" ht="18" customHeight="1" x14ac:dyDescent="0.25">
      <c r="A4" s="943"/>
      <c r="B4" s="947"/>
      <c r="C4" s="948"/>
      <c r="D4" s="951"/>
      <c r="E4" s="924" t="s">
        <v>435</v>
      </c>
      <c r="F4" s="925"/>
      <c r="G4" s="924" t="s">
        <v>302</v>
      </c>
      <c r="H4" s="925"/>
    </row>
    <row r="5" spans="1:8" ht="18" customHeight="1" x14ac:dyDescent="0.25">
      <c r="A5" s="944"/>
      <c r="B5" s="571">
        <v>45260</v>
      </c>
      <c r="C5" s="571">
        <v>45291</v>
      </c>
      <c r="D5" s="417"/>
      <c r="E5" s="571">
        <v>45260</v>
      </c>
      <c r="F5" s="571">
        <v>45291</v>
      </c>
      <c r="G5" s="571">
        <v>45260</v>
      </c>
      <c r="H5" s="571">
        <v>45291</v>
      </c>
    </row>
    <row r="6" spans="1:8" ht="18" customHeight="1" x14ac:dyDescent="0.25">
      <c r="A6" s="615" t="s">
        <v>28</v>
      </c>
      <c r="B6" s="394">
        <v>6766</v>
      </c>
      <c r="C6" s="394">
        <v>5506</v>
      </c>
      <c r="D6" s="587">
        <v>-1260</v>
      </c>
      <c r="E6" s="394">
        <v>5469</v>
      </c>
      <c r="F6" s="394">
        <v>4655</v>
      </c>
      <c r="G6" s="395">
        <v>1297</v>
      </c>
      <c r="H6" s="395">
        <v>851</v>
      </c>
    </row>
    <row r="7" spans="1:8" ht="18" customHeight="1" x14ac:dyDescent="0.25">
      <c r="A7" s="410" t="s">
        <v>30</v>
      </c>
      <c r="B7" s="557">
        <v>734</v>
      </c>
      <c r="C7" s="562">
        <v>580</v>
      </c>
      <c r="D7" s="107">
        <v>-154</v>
      </c>
      <c r="E7" s="72">
        <v>555</v>
      </c>
      <c r="F7" s="72">
        <v>472</v>
      </c>
      <c r="G7" s="72">
        <v>179</v>
      </c>
      <c r="H7" s="73">
        <v>108</v>
      </c>
    </row>
    <row r="8" spans="1:8" ht="18" customHeight="1" x14ac:dyDescent="0.25">
      <c r="A8" s="411" t="s">
        <v>32</v>
      </c>
      <c r="B8" s="557">
        <v>709</v>
      </c>
      <c r="C8" s="562">
        <v>577</v>
      </c>
      <c r="D8" s="107">
        <v>-132</v>
      </c>
      <c r="E8" s="72">
        <v>593</v>
      </c>
      <c r="F8" s="72">
        <v>492</v>
      </c>
      <c r="G8" s="72">
        <v>116</v>
      </c>
      <c r="H8" s="73">
        <v>85</v>
      </c>
    </row>
    <row r="9" spans="1:8" ht="18" customHeight="1" x14ac:dyDescent="0.25">
      <c r="A9" s="411" t="s">
        <v>33</v>
      </c>
      <c r="B9" s="557">
        <v>611</v>
      </c>
      <c r="C9" s="562">
        <v>524</v>
      </c>
      <c r="D9" s="107">
        <v>-87</v>
      </c>
      <c r="E9" s="72">
        <v>440</v>
      </c>
      <c r="F9" s="72">
        <v>418</v>
      </c>
      <c r="G9" s="72">
        <v>171</v>
      </c>
      <c r="H9" s="73">
        <v>106</v>
      </c>
    </row>
    <row r="10" spans="1:8" ht="18" customHeight="1" x14ac:dyDescent="0.25">
      <c r="A10" s="411" t="s">
        <v>34</v>
      </c>
      <c r="B10" s="557">
        <v>430</v>
      </c>
      <c r="C10" s="562">
        <v>328</v>
      </c>
      <c r="D10" s="107">
        <v>-102</v>
      </c>
      <c r="E10" s="72">
        <v>357</v>
      </c>
      <c r="F10" s="72">
        <v>257</v>
      </c>
      <c r="G10" s="72">
        <v>73</v>
      </c>
      <c r="H10" s="73">
        <v>71</v>
      </c>
    </row>
    <row r="11" spans="1:8" ht="18" customHeight="1" x14ac:dyDescent="0.25">
      <c r="A11" s="411" t="s">
        <v>35</v>
      </c>
      <c r="B11" s="557">
        <v>511</v>
      </c>
      <c r="C11" s="562">
        <v>476</v>
      </c>
      <c r="D11" s="107">
        <v>-35</v>
      </c>
      <c r="E11" s="72">
        <v>440</v>
      </c>
      <c r="F11" s="72">
        <v>436</v>
      </c>
      <c r="G11" s="72">
        <v>71</v>
      </c>
      <c r="H11" s="73">
        <v>40</v>
      </c>
    </row>
    <row r="12" spans="1:8" ht="18" customHeight="1" x14ac:dyDescent="0.25">
      <c r="A12" s="411" t="s">
        <v>36</v>
      </c>
      <c r="B12" s="557">
        <v>691</v>
      </c>
      <c r="C12" s="562">
        <v>588</v>
      </c>
      <c r="D12" s="107">
        <v>-103</v>
      </c>
      <c r="E12" s="72">
        <v>579</v>
      </c>
      <c r="F12" s="72">
        <v>522</v>
      </c>
      <c r="G12" s="72">
        <v>112</v>
      </c>
      <c r="H12" s="73">
        <v>66</v>
      </c>
    </row>
    <row r="13" spans="1:8" ht="18" customHeight="1" x14ac:dyDescent="0.25">
      <c r="A13" s="411" t="s">
        <v>37</v>
      </c>
      <c r="B13" s="557">
        <v>560</v>
      </c>
      <c r="C13" s="562">
        <v>409</v>
      </c>
      <c r="D13" s="107">
        <v>-151</v>
      </c>
      <c r="E13" s="72">
        <v>424</v>
      </c>
      <c r="F13" s="72">
        <v>328</v>
      </c>
      <c r="G13" s="72">
        <v>136</v>
      </c>
      <c r="H13" s="73">
        <v>81</v>
      </c>
    </row>
    <row r="14" spans="1:8" ht="18" customHeight="1" x14ac:dyDescent="0.25">
      <c r="A14" s="411" t="s">
        <v>38</v>
      </c>
      <c r="B14" s="557">
        <v>736</v>
      </c>
      <c r="C14" s="562">
        <v>544</v>
      </c>
      <c r="D14" s="107">
        <v>-192</v>
      </c>
      <c r="E14" s="72">
        <v>620</v>
      </c>
      <c r="F14" s="72">
        <v>458</v>
      </c>
      <c r="G14" s="72">
        <v>116</v>
      </c>
      <c r="H14" s="73">
        <v>86</v>
      </c>
    </row>
    <row r="15" spans="1:8" ht="18" customHeight="1" x14ac:dyDescent="0.25">
      <c r="A15" s="411" t="s">
        <v>39</v>
      </c>
      <c r="B15" s="557">
        <v>693</v>
      </c>
      <c r="C15" s="562">
        <v>501</v>
      </c>
      <c r="D15" s="107">
        <v>-192</v>
      </c>
      <c r="E15" s="72">
        <v>591</v>
      </c>
      <c r="F15" s="72">
        <v>405</v>
      </c>
      <c r="G15" s="72">
        <v>102</v>
      </c>
      <c r="H15" s="73">
        <v>96</v>
      </c>
    </row>
    <row r="16" spans="1:8" ht="18" customHeight="1" x14ac:dyDescent="0.25">
      <c r="A16" s="411" t="s">
        <v>40</v>
      </c>
      <c r="B16" s="557">
        <v>408</v>
      </c>
      <c r="C16" s="562">
        <v>375</v>
      </c>
      <c r="D16" s="107">
        <v>-33</v>
      </c>
      <c r="E16" s="72">
        <v>363</v>
      </c>
      <c r="F16" s="72">
        <v>330</v>
      </c>
      <c r="G16" s="72">
        <v>45</v>
      </c>
      <c r="H16" s="73">
        <v>45</v>
      </c>
    </row>
    <row r="17" spans="1:8" ht="18" customHeight="1" x14ac:dyDescent="0.25">
      <c r="A17" s="616" t="s">
        <v>42</v>
      </c>
      <c r="B17" s="108">
        <v>683</v>
      </c>
      <c r="C17" s="394">
        <v>604</v>
      </c>
      <c r="D17" s="109">
        <v>-79</v>
      </c>
      <c r="E17" s="74">
        <v>507</v>
      </c>
      <c r="F17" s="74">
        <v>537</v>
      </c>
      <c r="G17" s="74">
        <v>176</v>
      </c>
      <c r="H17" s="75">
        <v>67</v>
      </c>
    </row>
    <row r="18" spans="1:8" ht="17.399999999999999" customHeight="1" x14ac:dyDescent="0.25"/>
    <row r="19" spans="1:8" ht="17.399999999999999" customHeight="1" x14ac:dyDescent="0.3">
      <c r="A19" s="110" t="s">
        <v>987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2" orientation="portrait" r:id="rId1"/>
  <headerFooter alignWithMargins="0">
    <oddHeader>&amp;C12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J13" sqref="J13"/>
    </sheetView>
  </sheetViews>
  <sheetFormatPr defaultColWidth="9.109375" defaultRowHeight="13.15" x14ac:dyDescent="0.25"/>
  <cols>
    <col min="1" max="2" width="9.109375" style="54"/>
    <col min="3" max="10" width="10.77734375" style="54" customWidth="1"/>
    <col min="11" max="16384" width="9.109375" style="54"/>
  </cols>
  <sheetData>
    <row r="1" spans="1:10" ht="15.05" x14ac:dyDescent="0.3">
      <c r="A1" s="76" t="s">
        <v>450</v>
      </c>
      <c r="B1" s="76" t="s">
        <v>311</v>
      </c>
    </row>
    <row r="2" spans="1:10" ht="18" customHeight="1" x14ac:dyDescent="0.25"/>
    <row r="3" spans="1:10" ht="33.85" customHeight="1" x14ac:dyDescent="0.25">
      <c r="A3" s="387" t="s">
        <v>17</v>
      </c>
      <c r="B3" s="375"/>
      <c r="C3" s="952" t="s">
        <v>28</v>
      </c>
      <c r="D3" s="953"/>
      <c r="E3" s="954" t="s">
        <v>21</v>
      </c>
      <c r="F3" s="955"/>
      <c r="G3" s="956" t="s">
        <v>22</v>
      </c>
      <c r="H3" s="957"/>
      <c r="I3" s="956" t="s">
        <v>23</v>
      </c>
      <c r="J3" s="957"/>
    </row>
    <row r="4" spans="1:10" ht="18" customHeight="1" x14ac:dyDescent="0.25">
      <c r="A4" s="381"/>
      <c r="B4" s="383"/>
      <c r="C4" s="617">
        <v>45260</v>
      </c>
      <c r="D4" s="571">
        <v>45291</v>
      </c>
      <c r="E4" s="617">
        <v>45260</v>
      </c>
      <c r="F4" s="571">
        <v>45291</v>
      </c>
      <c r="G4" s="617">
        <v>45260</v>
      </c>
      <c r="H4" s="571">
        <v>45291</v>
      </c>
      <c r="I4" s="617">
        <v>45260</v>
      </c>
      <c r="J4" s="571">
        <v>45291</v>
      </c>
    </row>
    <row r="5" spans="1:10" ht="18" customHeight="1" x14ac:dyDescent="0.25">
      <c r="A5" s="618" t="s">
        <v>19</v>
      </c>
      <c r="B5" s="619"/>
      <c r="C5" s="111">
        <v>74967</v>
      </c>
      <c r="D5" s="111">
        <v>73822</v>
      </c>
      <c r="E5" s="111">
        <v>8773</v>
      </c>
      <c r="F5" s="111">
        <v>8430</v>
      </c>
      <c r="G5" s="111">
        <v>65027</v>
      </c>
      <c r="H5" s="111">
        <v>64336</v>
      </c>
      <c r="I5" s="111">
        <v>1167</v>
      </c>
      <c r="J5" s="111">
        <v>1056</v>
      </c>
    </row>
    <row r="6" spans="1:10" ht="18" customHeight="1" x14ac:dyDescent="0.25">
      <c r="A6" s="576" t="s">
        <v>312</v>
      </c>
      <c r="B6" s="380"/>
      <c r="C6" s="620">
        <v>71156</v>
      </c>
      <c r="D6" s="620">
        <v>70139</v>
      </c>
      <c r="E6" s="620">
        <v>8225</v>
      </c>
      <c r="F6" s="620">
        <v>7906</v>
      </c>
      <c r="G6" s="620">
        <v>61868</v>
      </c>
      <c r="H6" s="620">
        <v>61266</v>
      </c>
      <c r="I6" s="620">
        <v>1063</v>
      </c>
      <c r="J6" s="620">
        <v>967</v>
      </c>
    </row>
    <row r="7" spans="1:10" ht="18" customHeight="1" x14ac:dyDescent="0.25">
      <c r="A7" s="621" t="s">
        <v>306</v>
      </c>
      <c r="B7" s="383"/>
      <c r="C7" s="622">
        <v>1024</v>
      </c>
      <c r="D7" s="622">
        <v>976</v>
      </c>
      <c r="E7" s="588">
        <v>424</v>
      </c>
      <c r="F7" s="588">
        <v>387</v>
      </c>
      <c r="G7" s="588">
        <v>580</v>
      </c>
      <c r="H7" s="588">
        <v>571</v>
      </c>
      <c r="I7" s="588">
        <v>20</v>
      </c>
      <c r="J7" s="588">
        <v>18</v>
      </c>
    </row>
    <row r="8" spans="1:10" ht="18" customHeight="1" x14ac:dyDescent="0.25">
      <c r="A8" s="621" t="s">
        <v>307</v>
      </c>
      <c r="B8" s="383"/>
      <c r="C8" s="89">
        <v>70132</v>
      </c>
      <c r="D8" s="89">
        <v>69163</v>
      </c>
      <c r="E8" s="588">
        <v>7801</v>
      </c>
      <c r="F8" s="588">
        <v>7519</v>
      </c>
      <c r="G8" s="588">
        <v>61288</v>
      </c>
      <c r="H8" s="588">
        <v>60695</v>
      </c>
      <c r="I8" s="588">
        <v>1043</v>
      </c>
      <c r="J8" s="588">
        <v>949</v>
      </c>
    </row>
    <row r="9" spans="1:10" ht="18" customHeight="1" x14ac:dyDescent="0.25">
      <c r="A9" s="623" t="s">
        <v>305</v>
      </c>
      <c r="B9" s="619"/>
      <c r="C9" s="620">
        <v>3811</v>
      </c>
      <c r="D9" s="620">
        <v>3683</v>
      </c>
      <c r="E9" s="620">
        <v>548</v>
      </c>
      <c r="F9" s="620">
        <v>524</v>
      </c>
      <c r="G9" s="620">
        <v>3159</v>
      </c>
      <c r="H9" s="620">
        <v>3070</v>
      </c>
      <c r="I9" s="620">
        <v>104</v>
      </c>
      <c r="J9" s="620">
        <v>89</v>
      </c>
    </row>
    <row r="10" spans="1:10" ht="18" customHeight="1" x14ac:dyDescent="0.25">
      <c r="A10" s="621" t="s">
        <v>308</v>
      </c>
      <c r="B10" s="383"/>
      <c r="C10" s="622">
        <v>56</v>
      </c>
      <c r="D10" s="622">
        <v>55</v>
      </c>
      <c r="E10" s="588">
        <v>32</v>
      </c>
      <c r="F10" s="588">
        <v>29</v>
      </c>
      <c r="G10" s="588">
        <v>24</v>
      </c>
      <c r="H10" s="588">
        <v>24</v>
      </c>
      <c r="I10" s="588">
        <v>0</v>
      </c>
      <c r="J10" s="588">
        <v>2</v>
      </c>
    </row>
    <row r="11" spans="1:10" ht="18" customHeight="1" x14ac:dyDescent="0.25">
      <c r="A11" s="624" t="s">
        <v>309</v>
      </c>
      <c r="B11" s="377"/>
      <c r="C11" s="89">
        <v>3755</v>
      </c>
      <c r="D11" s="89">
        <v>3628</v>
      </c>
      <c r="E11" s="89">
        <v>516</v>
      </c>
      <c r="F11" s="89">
        <v>495</v>
      </c>
      <c r="G11" s="89">
        <v>3135</v>
      </c>
      <c r="H11" s="89">
        <v>3046</v>
      </c>
      <c r="I11" s="89">
        <v>104</v>
      </c>
      <c r="J11" s="89">
        <v>87</v>
      </c>
    </row>
    <row r="14" spans="1:10" ht="15.05" x14ac:dyDescent="0.3">
      <c r="A14" s="70" t="s">
        <v>790</v>
      </c>
      <c r="B14" s="70"/>
    </row>
    <row r="15" spans="1:10" ht="15.05" x14ac:dyDescent="0.3">
      <c r="A15" s="70"/>
      <c r="B15" s="70" t="s">
        <v>988</v>
      </c>
    </row>
    <row r="18" ht="13.65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>
      <selection activeCell="G30" sqref="G30"/>
    </sheetView>
  </sheetViews>
  <sheetFormatPr defaultColWidth="9.109375" defaultRowHeight="13.15" x14ac:dyDescent="0.25"/>
  <cols>
    <col min="1" max="1" width="11" style="54" customWidth="1"/>
    <col min="2" max="2" width="18.21875" style="54" customWidth="1"/>
    <col min="3" max="7" width="11.77734375" style="54" customWidth="1"/>
    <col min="8" max="8" width="12.88671875" style="54" customWidth="1"/>
    <col min="9" max="9" width="12.6640625" style="54" customWidth="1"/>
    <col min="10" max="10" width="9.77734375" style="54" customWidth="1"/>
    <col min="11" max="16384" width="9.109375" style="54"/>
  </cols>
  <sheetData>
    <row r="1" spans="1:9" ht="15.05" x14ac:dyDescent="0.3">
      <c r="A1" s="76" t="s">
        <v>451</v>
      </c>
      <c r="B1" s="76" t="s">
        <v>509</v>
      </c>
      <c r="C1" s="112"/>
    </row>
    <row r="2" spans="1:9" ht="15.05" customHeight="1" x14ac:dyDescent="0.25"/>
    <row r="3" spans="1:9" ht="15.65" x14ac:dyDescent="0.3">
      <c r="A3" s="373" t="s">
        <v>439</v>
      </c>
      <c r="B3" s="625"/>
      <c r="C3" s="958" t="s">
        <v>28</v>
      </c>
      <c r="D3" s="959"/>
      <c r="E3" s="841" t="s">
        <v>48</v>
      </c>
      <c r="F3" s="960" t="s">
        <v>440</v>
      </c>
      <c r="G3" s="961"/>
      <c r="H3" s="961"/>
      <c r="I3" s="962"/>
    </row>
    <row r="4" spans="1:9" ht="15.65" x14ac:dyDescent="0.3">
      <c r="A4" s="418" t="s">
        <v>441</v>
      </c>
      <c r="B4" s="626"/>
      <c r="C4" s="617">
        <v>45260</v>
      </c>
      <c r="D4" s="617">
        <v>45291</v>
      </c>
      <c r="E4" s="393" t="s">
        <v>335</v>
      </c>
      <c r="F4" s="840" t="s">
        <v>442</v>
      </c>
      <c r="G4" s="840" t="s">
        <v>443</v>
      </c>
      <c r="H4" s="840" t="s">
        <v>444</v>
      </c>
      <c r="I4" s="840" t="s">
        <v>657</v>
      </c>
    </row>
    <row r="5" spans="1:9" ht="16.3" thickBot="1" x14ac:dyDescent="0.35">
      <c r="A5" s="627" t="s">
        <v>4</v>
      </c>
      <c r="B5" s="628"/>
      <c r="C5" s="629">
        <v>66194</v>
      </c>
      <c r="D5" s="630">
        <v>65392</v>
      </c>
      <c r="E5" s="631">
        <v>1</v>
      </c>
      <c r="F5" s="632">
        <v>34684</v>
      </c>
      <c r="G5" s="629">
        <v>28129</v>
      </c>
      <c r="H5" s="633">
        <v>1306</v>
      </c>
      <c r="I5" s="630">
        <v>1273</v>
      </c>
    </row>
    <row r="6" spans="1:9" ht="15.65" thickTop="1" x14ac:dyDescent="0.3">
      <c r="A6" s="387"/>
      <c r="B6" s="634" t="s">
        <v>445</v>
      </c>
      <c r="C6" s="635">
        <v>30961</v>
      </c>
      <c r="D6" s="636">
        <v>30421</v>
      </c>
      <c r="E6" s="637">
        <v>0.46520981159774893</v>
      </c>
      <c r="F6" s="418">
        <v>17770</v>
      </c>
      <c r="G6" s="636">
        <v>12496</v>
      </c>
      <c r="H6" s="638">
        <v>155</v>
      </c>
      <c r="I6" s="639"/>
    </row>
    <row r="7" spans="1:9" ht="15.05" x14ac:dyDescent="0.3">
      <c r="A7" s="381" t="s">
        <v>446</v>
      </c>
      <c r="B7" s="638" t="s">
        <v>447</v>
      </c>
      <c r="C7" s="113">
        <v>28989</v>
      </c>
      <c r="D7" s="636">
        <v>28707</v>
      </c>
      <c r="E7" s="637">
        <v>0.43899865426963541</v>
      </c>
      <c r="F7" s="418">
        <v>13173</v>
      </c>
      <c r="G7" s="636">
        <v>14390</v>
      </c>
      <c r="H7" s="638">
        <v>1144</v>
      </c>
      <c r="I7" s="639"/>
    </row>
    <row r="8" spans="1:9" ht="15.05" x14ac:dyDescent="0.3">
      <c r="A8" s="381"/>
      <c r="B8" s="638" t="s">
        <v>448</v>
      </c>
      <c r="C8" s="113">
        <v>5033</v>
      </c>
      <c r="D8" s="636">
        <v>4991</v>
      </c>
      <c r="E8" s="637">
        <v>7.6324321017861518E-2</v>
      </c>
      <c r="F8" s="418">
        <v>3741</v>
      </c>
      <c r="G8" s="636">
        <v>1243</v>
      </c>
      <c r="H8" s="638">
        <v>7</v>
      </c>
      <c r="I8" s="639"/>
    </row>
    <row r="9" spans="1:9" ht="15.65" thickBot="1" x14ac:dyDescent="0.35">
      <c r="A9" s="640"/>
      <c r="B9" s="641" t="s">
        <v>656</v>
      </c>
      <c r="C9" s="642">
        <v>1211</v>
      </c>
      <c r="D9" s="643">
        <v>1273</v>
      </c>
      <c r="E9" s="644">
        <v>1.9467213114754099E-2</v>
      </c>
      <c r="F9" s="645"/>
      <c r="G9" s="646"/>
      <c r="H9" s="647"/>
      <c r="I9" s="648"/>
    </row>
    <row r="10" spans="1:9" ht="15.05" x14ac:dyDescent="0.3">
      <c r="A10" s="649" t="s">
        <v>332</v>
      </c>
      <c r="B10" s="650"/>
      <c r="C10" s="651">
        <v>607</v>
      </c>
      <c r="D10" s="651">
        <v>595</v>
      </c>
      <c r="E10" s="652"/>
      <c r="F10" s="651">
        <v>352</v>
      </c>
      <c r="G10" s="651">
        <v>242</v>
      </c>
      <c r="H10" s="651">
        <v>1</v>
      </c>
      <c r="I10" s="653"/>
    </row>
    <row r="11" spans="1:9" ht="15.05" x14ac:dyDescent="0.3">
      <c r="A11" s="387"/>
      <c r="B11" s="634" t="s">
        <v>445</v>
      </c>
      <c r="C11" s="635">
        <v>23</v>
      </c>
      <c r="D11" s="654">
        <v>23</v>
      </c>
      <c r="E11" s="655" t="s">
        <v>8</v>
      </c>
      <c r="F11" s="654">
        <v>13</v>
      </c>
      <c r="G11" s="654">
        <v>10</v>
      </c>
      <c r="H11" s="654">
        <v>0</v>
      </c>
      <c r="I11" s="639"/>
    </row>
    <row r="12" spans="1:9" ht="15.05" x14ac:dyDescent="0.3">
      <c r="A12" s="381" t="s">
        <v>446</v>
      </c>
      <c r="B12" s="638" t="s">
        <v>447</v>
      </c>
      <c r="C12" s="113">
        <v>546</v>
      </c>
      <c r="D12" s="636">
        <v>531</v>
      </c>
      <c r="E12" s="637">
        <v>9.0989723513579639E-3</v>
      </c>
      <c r="F12" s="636">
        <v>305</v>
      </c>
      <c r="G12" s="636">
        <v>225</v>
      </c>
      <c r="H12" s="636">
        <v>1</v>
      </c>
      <c r="I12" s="639"/>
    </row>
    <row r="13" spans="1:9" ht="15.65" thickBot="1" x14ac:dyDescent="0.35">
      <c r="A13" s="381"/>
      <c r="B13" s="638" t="s">
        <v>448</v>
      </c>
      <c r="C13" s="113">
        <v>38</v>
      </c>
      <c r="D13" s="656">
        <v>41</v>
      </c>
      <c r="E13" s="657"/>
      <c r="F13" s="656">
        <v>34</v>
      </c>
      <c r="G13" s="656">
        <v>7</v>
      </c>
      <c r="H13" s="656">
        <v>0</v>
      </c>
      <c r="I13" s="658"/>
    </row>
    <row r="14" spans="1:9" ht="15.65" thickTop="1" x14ac:dyDescent="0.3">
      <c r="A14" s="659" t="s">
        <v>334</v>
      </c>
      <c r="B14" s="660"/>
      <c r="C14" s="661">
        <v>24692</v>
      </c>
      <c r="D14" s="661">
        <v>24248</v>
      </c>
      <c r="E14" s="662"/>
      <c r="F14" s="661">
        <v>12457</v>
      </c>
      <c r="G14" s="661">
        <v>11051</v>
      </c>
      <c r="H14" s="661">
        <v>740</v>
      </c>
      <c r="I14" s="663"/>
    </row>
    <row r="15" spans="1:9" ht="15.05" x14ac:dyDescent="0.3">
      <c r="A15" s="387"/>
      <c r="B15" s="634" t="s">
        <v>445</v>
      </c>
      <c r="C15" s="635">
        <v>10502</v>
      </c>
      <c r="D15" s="654">
        <v>10175</v>
      </c>
      <c r="E15" s="655" t="s">
        <v>9</v>
      </c>
      <c r="F15" s="654">
        <v>5781</v>
      </c>
      <c r="G15" s="654">
        <v>4303</v>
      </c>
      <c r="H15" s="654">
        <v>91</v>
      </c>
      <c r="I15" s="639"/>
    </row>
    <row r="16" spans="1:9" ht="15.05" x14ac:dyDescent="0.3">
      <c r="A16" s="381" t="s">
        <v>446</v>
      </c>
      <c r="B16" s="638" t="s">
        <v>447</v>
      </c>
      <c r="C16" s="113">
        <v>12171</v>
      </c>
      <c r="D16" s="636">
        <v>12086</v>
      </c>
      <c r="E16" s="637">
        <v>0.37080988500122342</v>
      </c>
      <c r="F16" s="636">
        <v>5215</v>
      </c>
      <c r="G16" s="636">
        <v>6225</v>
      </c>
      <c r="H16" s="636">
        <v>646</v>
      </c>
      <c r="I16" s="639"/>
    </row>
    <row r="17" spans="1:9" ht="15.65" thickBot="1" x14ac:dyDescent="0.35">
      <c r="A17" s="381"/>
      <c r="B17" s="638" t="s">
        <v>448</v>
      </c>
      <c r="C17" s="113">
        <v>2019</v>
      </c>
      <c r="D17" s="656">
        <v>1987</v>
      </c>
      <c r="E17" s="664"/>
      <c r="F17" s="656">
        <v>1461</v>
      </c>
      <c r="G17" s="656">
        <v>523</v>
      </c>
      <c r="H17" s="656">
        <v>3</v>
      </c>
      <c r="I17" s="658"/>
    </row>
    <row r="18" spans="1:9" ht="15.65" thickTop="1" x14ac:dyDescent="0.3">
      <c r="A18" s="665" t="s">
        <v>333</v>
      </c>
      <c r="B18" s="660"/>
      <c r="C18" s="661">
        <v>39684</v>
      </c>
      <c r="D18" s="661">
        <v>39276</v>
      </c>
      <c r="E18" s="662"/>
      <c r="F18" s="661">
        <v>21875</v>
      </c>
      <c r="G18" s="661">
        <v>16836</v>
      </c>
      <c r="H18" s="661">
        <v>565</v>
      </c>
      <c r="I18" s="663"/>
    </row>
    <row r="19" spans="1:9" ht="15.05" x14ac:dyDescent="0.3">
      <c r="A19" s="387"/>
      <c r="B19" s="634" t="s">
        <v>445</v>
      </c>
      <c r="C19" s="635">
        <v>20436</v>
      </c>
      <c r="D19" s="654">
        <v>20223</v>
      </c>
      <c r="E19" s="655" t="s">
        <v>10</v>
      </c>
      <c r="F19" s="654">
        <v>11976</v>
      </c>
      <c r="G19" s="654">
        <v>8183</v>
      </c>
      <c r="H19" s="654">
        <v>64</v>
      </c>
      <c r="I19" s="639"/>
    </row>
    <row r="20" spans="1:9" ht="15.05" x14ac:dyDescent="0.3">
      <c r="A20" s="381" t="s">
        <v>446</v>
      </c>
      <c r="B20" s="638" t="s">
        <v>447</v>
      </c>
      <c r="C20" s="113">
        <v>16272</v>
      </c>
      <c r="D20" s="636">
        <v>16090</v>
      </c>
      <c r="E20" s="637">
        <v>0.60062392953266452</v>
      </c>
      <c r="F20" s="636">
        <v>7653</v>
      </c>
      <c r="G20" s="636">
        <v>7940</v>
      </c>
      <c r="H20" s="636">
        <v>497</v>
      </c>
      <c r="I20" s="639"/>
    </row>
    <row r="21" spans="1:9" ht="15.65" thickBot="1" x14ac:dyDescent="0.35">
      <c r="A21" s="666"/>
      <c r="B21" s="667" t="s">
        <v>448</v>
      </c>
      <c r="C21" s="668">
        <v>2976</v>
      </c>
      <c r="D21" s="669">
        <v>2963</v>
      </c>
      <c r="E21" s="670"/>
      <c r="F21" s="669">
        <v>2246</v>
      </c>
      <c r="G21" s="669">
        <v>713</v>
      </c>
      <c r="H21" s="669">
        <v>4</v>
      </c>
      <c r="I21" s="658"/>
    </row>
    <row r="22" spans="1:9" ht="30.05" customHeight="1" thickTop="1" x14ac:dyDescent="0.3">
      <c r="A22" s="965" t="s">
        <v>658</v>
      </c>
      <c r="B22" s="966"/>
      <c r="C22" s="671">
        <v>1211</v>
      </c>
      <c r="D22" s="671">
        <v>1273</v>
      </c>
      <c r="E22" s="672">
        <v>1.9467213114754099E-2</v>
      </c>
      <c r="F22" s="967"/>
      <c r="G22" s="968"/>
      <c r="H22" s="969"/>
      <c r="I22" s="673">
        <v>1273</v>
      </c>
    </row>
    <row r="24" spans="1:9" x14ac:dyDescent="0.25">
      <c r="A24" s="54" t="s">
        <v>659</v>
      </c>
    </row>
    <row r="26" spans="1:9" ht="15.05" x14ac:dyDescent="0.3">
      <c r="A26" s="76" t="s">
        <v>12</v>
      </c>
      <c r="B26" s="76" t="s">
        <v>449</v>
      </c>
    </row>
    <row r="27" spans="1:9" ht="15.05" x14ac:dyDescent="0.3">
      <c r="B27" s="76" t="s">
        <v>399</v>
      </c>
    </row>
    <row r="29" spans="1:9" ht="20.2" customHeight="1" x14ac:dyDescent="0.3">
      <c r="A29" s="373" t="s">
        <v>17</v>
      </c>
      <c r="B29" s="374"/>
      <c r="C29" s="374"/>
      <c r="D29" s="374"/>
      <c r="E29" s="375"/>
      <c r="F29" s="970" t="s">
        <v>321</v>
      </c>
      <c r="G29" s="971"/>
      <c r="H29" s="945" t="s">
        <v>18</v>
      </c>
      <c r="I29" s="946"/>
    </row>
    <row r="30" spans="1:9" ht="21.15" customHeight="1" x14ac:dyDescent="0.3">
      <c r="A30" s="674"/>
      <c r="B30" s="376"/>
      <c r="C30" s="376"/>
      <c r="D30" s="376"/>
      <c r="E30" s="377"/>
      <c r="F30" s="551" t="s">
        <v>962</v>
      </c>
      <c r="G30" s="551" t="s">
        <v>985</v>
      </c>
      <c r="H30" s="947"/>
      <c r="I30" s="948"/>
    </row>
    <row r="31" spans="1:9" ht="18" customHeight="1" x14ac:dyDescent="0.3">
      <c r="A31" s="418" t="s">
        <v>402</v>
      </c>
      <c r="B31" s="382"/>
      <c r="C31" s="382"/>
      <c r="D31" s="382"/>
      <c r="E31" s="383"/>
      <c r="F31" s="675">
        <v>3459</v>
      </c>
      <c r="G31" s="675">
        <v>3474</v>
      </c>
      <c r="H31" s="972">
        <v>15</v>
      </c>
      <c r="I31" s="973"/>
    </row>
    <row r="32" spans="1:9" ht="16.45" customHeight="1" x14ac:dyDescent="0.3">
      <c r="A32" s="676" t="s">
        <v>403</v>
      </c>
      <c r="B32" s="376"/>
      <c r="C32" s="376"/>
      <c r="D32" s="376"/>
      <c r="E32" s="377"/>
      <c r="F32" s="677">
        <v>433</v>
      </c>
      <c r="G32" s="677">
        <v>421</v>
      </c>
      <c r="H32" s="963">
        <v>-12</v>
      </c>
      <c r="I32" s="964"/>
    </row>
    <row r="35" spans="1:9" ht="15.05" x14ac:dyDescent="0.3">
      <c r="A35" s="70" t="s">
        <v>791</v>
      </c>
      <c r="I35" s="101"/>
    </row>
    <row r="61" spans="1:1" x14ac:dyDescent="0.25">
      <c r="A61" s="54" t="s">
        <v>659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A30" sqref="A30:H50"/>
    </sheetView>
  </sheetViews>
  <sheetFormatPr defaultColWidth="9.109375" defaultRowHeight="13.15" x14ac:dyDescent="0.25"/>
  <cols>
    <col min="1" max="1" width="12.21875" style="54" customWidth="1"/>
    <col min="2" max="2" width="9.21875" style="54" customWidth="1"/>
    <col min="3" max="3" width="11.21875" style="54" customWidth="1"/>
    <col min="4" max="4" width="10.21875" style="54" customWidth="1"/>
    <col min="5" max="5" width="9.6640625" style="54" customWidth="1"/>
    <col min="6" max="8" width="9.21875" style="54" customWidth="1"/>
    <col min="9" max="10" width="8.77734375" style="54" customWidth="1"/>
    <col min="11" max="11" width="9" style="54" customWidth="1"/>
    <col min="12" max="12" width="0" style="54" hidden="1" customWidth="1"/>
    <col min="13" max="16384" width="9.109375" style="54"/>
  </cols>
  <sheetData>
    <row r="1" spans="1:8" x14ac:dyDescent="0.25">
      <c r="A1" s="54" t="s">
        <v>792</v>
      </c>
    </row>
    <row r="3" spans="1:8" ht="14.1" customHeight="1" x14ac:dyDescent="0.25">
      <c r="A3" s="387" t="s">
        <v>17</v>
      </c>
      <c r="B3" s="374"/>
      <c r="C3" s="375"/>
      <c r="D3" s="974" t="s">
        <v>28</v>
      </c>
      <c r="E3" s="975"/>
      <c r="F3" s="678" t="s">
        <v>318</v>
      </c>
      <c r="G3" s="679"/>
      <c r="H3" s="850"/>
    </row>
    <row r="4" spans="1:8" ht="14.1" customHeight="1" x14ac:dyDescent="0.25">
      <c r="A4" s="381"/>
      <c r="B4" s="382"/>
      <c r="C4" s="383"/>
      <c r="D4" s="617">
        <v>45260</v>
      </c>
      <c r="E4" s="617">
        <v>45291</v>
      </c>
      <c r="F4" s="838">
        <v>1</v>
      </c>
      <c r="G4" s="680">
        <v>2</v>
      </c>
      <c r="H4" s="839">
        <v>3</v>
      </c>
    </row>
    <row r="5" spans="1:8" ht="14.1" customHeight="1" x14ac:dyDescent="0.25">
      <c r="A5" s="618" t="s">
        <v>19</v>
      </c>
      <c r="B5" s="681"/>
      <c r="C5" s="619"/>
      <c r="D5" s="416">
        <v>607</v>
      </c>
      <c r="E5" s="587">
        <v>595</v>
      </c>
      <c r="F5" s="587">
        <v>352</v>
      </c>
      <c r="G5" s="587">
        <v>242</v>
      </c>
      <c r="H5" s="587">
        <v>1</v>
      </c>
    </row>
    <row r="6" spans="1:8" ht="14.1" customHeight="1" x14ac:dyDescent="0.25">
      <c r="A6" s="573" t="s">
        <v>315</v>
      </c>
      <c r="B6" s="682"/>
      <c r="C6" s="683"/>
      <c r="D6" s="111">
        <v>590</v>
      </c>
      <c r="E6" s="587">
        <v>578</v>
      </c>
      <c r="F6" s="111">
        <v>342</v>
      </c>
      <c r="G6" s="111">
        <v>235</v>
      </c>
      <c r="H6" s="111">
        <v>1</v>
      </c>
    </row>
    <row r="7" spans="1:8" ht="14.1" customHeight="1" x14ac:dyDescent="0.25">
      <c r="A7" s="684"/>
      <c r="B7" s="576" t="s">
        <v>312</v>
      </c>
      <c r="C7" s="380"/>
      <c r="D7" s="620">
        <v>568</v>
      </c>
      <c r="E7" s="620">
        <v>555</v>
      </c>
      <c r="F7" s="620">
        <v>333</v>
      </c>
      <c r="G7" s="620">
        <v>221</v>
      </c>
      <c r="H7" s="620">
        <v>1</v>
      </c>
    </row>
    <row r="8" spans="1:8" ht="14.1" customHeight="1" x14ac:dyDescent="0.25">
      <c r="A8" s="381"/>
      <c r="B8" s="621" t="s">
        <v>317</v>
      </c>
      <c r="C8" s="383"/>
      <c r="D8" s="87">
        <v>12</v>
      </c>
      <c r="E8" s="411">
        <v>16</v>
      </c>
      <c r="F8" s="588">
        <v>8</v>
      </c>
      <c r="G8" s="588">
        <v>8</v>
      </c>
      <c r="H8" s="588">
        <v>0</v>
      </c>
    </row>
    <row r="9" spans="1:8" ht="14.1" customHeight="1" x14ac:dyDescent="0.25">
      <c r="A9" s="381" t="s">
        <v>324</v>
      </c>
      <c r="B9" s="621" t="s">
        <v>313</v>
      </c>
      <c r="C9" s="383"/>
      <c r="D9" s="87">
        <v>521</v>
      </c>
      <c r="E9" s="411">
        <v>501</v>
      </c>
      <c r="F9" s="588">
        <v>294</v>
      </c>
      <c r="G9" s="588">
        <v>206</v>
      </c>
      <c r="H9" s="588">
        <v>1</v>
      </c>
    </row>
    <row r="10" spans="1:8" ht="14.1" customHeight="1" x14ac:dyDescent="0.25">
      <c r="A10" s="381" t="s">
        <v>325</v>
      </c>
      <c r="B10" s="621" t="s">
        <v>314</v>
      </c>
      <c r="C10" s="383"/>
      <c r="D10" s="87">
        <v>35</v>
      </c>
      <c r="E10" s="411">
        <v>38</v>
      </c>
      <c r="F10" s="588">
        <v>31</v>
      </c>
      <c r="G10" s="588">
        <v>7</v>
      </c>
      <c r="H10" s="588">
        <v>0</v>
      </c>
    </row>
    <row r="11" spans="1:8" ht="14.1" customHeight="1" x14ac:dyDescent="0.25">
      <c r="A11" s="381" t="s">
        <v>316</v>
      </c>
      <c r="B11" s="623" t="s">
        <v>305</v>
      </c>
      <c r="C11" s="619"/>
      <c r="D11" s="379">
        <v>22</v>
      </c>
      <c r="E11" s="620">
        <v>23</v>
      </c>
      <c r="F11" s="620">
        <v>9</v>
      </c>
      <c r="G11" s="620">
        <v>14</v>
      </c>
      <c r="H11" s="620">
        <v>0</v>
      </c>
    </row>
    <row r="12" spans="1:8" ht="14.1" customHeight="1" x14ac:dyDescent="0.25">
      <c r="A12" s="381"/>
      <c r="B12" s="621" t="s">
        <v>317</v>
      </c>
      <c r="C12" s="685"/>
      <c r="D12" s="87">
        <v>0</v>
      </c>
      <c r="E12" s="411">
        <v>1</v>
      </c>
      <c r="F12" s="588">
        <v>1</v>
      </c>
      <c r="G12" s="588">
        <v>0</v>
      </c>
      <c r="H12" s="588">
        <v>0</v>
      </c>
    </row>
    <row r="13" spans="1:8" ht="14.1" customHeight="1" x14ac:dyDescent="0.25">
      <c r="A13" s="381"/>
      <c r="B13" s="621" t="s">
        <v>313</v>
      </c>
      <c r="C13" s="383"/>
      <c r="D13" s="87">
        <v>19</v>
      </c>
      <c r="E13" s="411">
        <v>19</v>
      </c>
      <c r="F13" s="588">
        <v>5</v>
      </c>
      <c r="G13" s="588">
        <v>14</v>
      </c>
      <c r="H13" s="588">
        <v>0</v>
      </c>
    </row>
    <row r="14" spans="1:8" ht="14.1" customHeight="1" x14ac:dyDescent="0.25">
      <c r="A14" s="381"/>
      <c r="B14" s="624" t="s">
        <v>314</v>
      </c>
      <c r="C14" s="383"/>
      <c r="D14" s="87">
        <v>3</v>
      </c>
      <c r="E14" s="411">
        <v>3</v>
      </c>
      <c r="F14" s="588">
        <v>3</v>
      </c>
      <c r="G14" s="588">
        <v>0</v>
      </c>
      <c r="H14" s="588">
        <v>0</v>
      </c>
    </row>
    <row r="15" spans="1:8" ht="14.1" customHeight="1" x14ac:dyDescent="0.25">
      <c r="A15" s="804" t="s">
        <v>319</v>
      </c>
      <c r="B15" s="682"/>
      <c r="C15" s="683"/>
      <c r="D15" s="686">
        <v>17</v>
      </c>
      <c r="E15" s="587">
        <v>17</v>
      </c>
      <c r="F15" s="111">
        <v>10</v>
      </c>
      <c r="G15" s="111">
        <v>7</v>
      </c>
      <c r="H15" s="111">
        <v>0</v>
      </c>
    </row>
    <row r="16" spans="1:8" ht="14.1" customHeight="1" x14ac:dyDescent="0.25">
      <c r="A16" s="381"/>
      <c r="B16" s="576" t="s">
        <v>312</v>
      </c>
      <c r="C16" s="380"/>
      <c r="D16" s="379">
        <v>17</v>
      </c>
      <c r="E16" s="620">
        <v>15</v>
      </c>
      <c r="F16" s="620">
        <v>10</v>
      </c>
      <c r="G16" s="620">
        <v>5</v>
      </c>
      <c r="H16" s="620">
        <v>0</v>
      </c>
    </row>
    <row r="17" spans="1:8" ht="14.1" customHeight="1" x14ac:dyDescent="0.25">
      <c r="A17" s="381"/>
      <c r="B17" s="621" t="s">
        <v>317</v>
      </c>
      <c r="C17" s="383"/>
      <c r="D17" s="87">
        <v>11</v>
      </c>
      <c r="E17" s="411">
        <v>6</v>
      </c>
      <c r="F17" s="588">
        <v>4</v>
      </c>
      <c r="G17" s="588">
        <v>2</v>
      </c>
      <c r="H17" s="588">
        <v>0</v>
      </c>
    </row>
    <row r="18" spans="1:8" ht="14.1" customHeight="1" x14ac:dyDescent="0.25">
      <c r="A18" s="381" t="s">
        <v>324</v>
      </c>
      <c r="B18" s="621" t="s">
        <v>313</v>
      </c>
      <c r="C18" s="383"/>
      <c r="D18" s="87">
        <v>6</v>
      </c>
      <c r="E18" s="411">
        <v>9</v>
      </c>
      <c r="F18" s="588">
        <v>6</v>
      </c>
      <c r="G18" s="588">
        <v>3</v>
      </c>
      <c r="H18" s="588">
        <v>0</v>
      </c>
    </row>
    <row r="19" spans="1:8" ht="14.1" customHeight="1" x14ac:dyDescent="0.25">
      <c r="A19" s="381" t="s">
        <v>325</v>
      </c>
      <c r="B19" s="621" t="s">
        <v>314</v>
      </c>
      <c r="C19" s="383"/>
      <c r="D19" s="87">
        <v>0</v>
      </c>
      <c r="E19" s="411">
        <v>0</v>
      </c>
      <c r="F19" s="588">
        <v>0</v>
      </c>
      <c r="G19" s="588">
        <v>0</v>
      </c>
      <c r="H19" s="588">
        <v>0</v>
      </c>
    </row>
    <row r="20" spans="1:8" ht="14.1" customHeight="1" x14ac:dyDescent="0.25">
      <c r="A20" s="381" t="s">
        <v>316</v>
      </c>
      <c r="B20" s="623" t="s">
        <v>305</v>
      </c>
      <c r="C20" s="619"/>
      <c r="D20" s="379">
        <v>0</v>
      </c>
      <c r="E20" s="620">
        <v>2</v>
      </c>
      <c r="F20" s="620">
        <v>0</v>
      </c>
      <c r="G20" s="620">
        <v>2</v>
      </c>
      <c r="H20" s="620">
        <v>0</v>
      </c>
    </row>
    <row r="21" spans="1:8" ht="14.1" customHeight="1" x14ac:dyDescent="0.25">
      <c r="A21" s="381"/>
      <c r="B21" s="621" t="s">
        <v>317</v>
      </c>
      <c r="C21" s="685"/>
      <c r="D21" s="87">
        <v>0</v>
      </c>
      <c r="E21" s="411">
        <v>0</v>
      </c>
      <c r="F21" s="588">
        <v>0</v>
      </c>
      <c r="G21" s="588">
        <v>0</v>
      </c>
      <c r="H21" s="588">
        <v>0</v>
      </c>
    </row>
    <row r="22" spans="1:8" x14ac:dyDescent="0.25">
      <c r="A22" s="381"/>
      <c r="B22" s="621" t="s">
        <v>313</v>
      </c>
      <c r="C22" s="383"/>
      <c r="D22" s="87">
        <v>0</v>
      </c>
      <c r="E22" s="411">
        <v>2</v>
      </c>
      <c r="F22" s="588">
        <v>0</v>
      </c>
      <c r="G22" s="588">
        <v>2</v>
      </c>
      <c r="H22" s="588">
        <v>0</v>
      </c>
    </row>
    <row r="23" spans="1:8" x14ac:dyDescent="0.25">
      <c r="A23" s="413"/>
      <c r="B23" s="624" t="s">
        <v>314</v>
      </c>
      <c r="C23" s="377"/>
      <c r="D23" s="114">
        <v>0</v>
      </c>
      <c r="E23" s="413">
        <v>0</v>
      </c>
      <c r="F23" s="89">
        <v>0</v>
      </c>
      <c r="G23" s="89">
        <v>0</v>
      </c>
      <c r="H23" s="89">
        <v>0</v>
      </c>
    </row>
    <row r="28" spans="1:8" ht="14.1" customHeight="1" x14ac:dyDescent="0.25">
      <c r="A28" s="54" t="s">
        <v>793</v>
      </c>
    </row>
    <row r="29" spans="1:8" ht="14.1" customHeight="1" x14ac:dyDescent="0.25"/>
    <row r="30" spans="1:8" ht="14.1" customHeight="1" x14ac:dyDescent="0.25">
      <c r="A30" s="387" t="s">
        <v>17</v>
      </c>
      <c r="B30" s="374"/>
      <c r="C30" s="375"/>
      <c r="D30" s="974" t="s">
        <v>28</v>
      </c>
      <c r="E30" s="975"/>
      <c r="F30" s="678" t="s">
        <v>320</v>
      </c>
      <c r="G30" s="679"/>
      <c r="H30" s="850"/>
    </row>
    <row r="31" spans="1:8" ht="14.1" customHeight="1" x14ac:dyDescent="0.25">
      <c r="A31" s="381"/>
      <c r="B31" s="382"/>
      <c r="C31" s="383"/>
      <c r="D31" s="617">
        <v>45260</v>
      </c>
      <c r="E31" s="617">
        <v>45291</v>
      </c>
      <c r="F31" s="838">
        <v>1</v>
      </c>
      <c r="G31" s="680">
        <v>2</v>
      </c>
      <c r="H31" s="839">
        <v>3</v>
      </c>
    </row>
    <row r="32" spans="1:8" ht="14.1" customHeight="1" x14ac:dyDescent="0.25">
      <c r="A32" s="618" t="s">
        <v>19</v>
      </c>
      <c r="B32" s="681"/>
      <c r="C32" s="619"/>
      <c r="D32" s="587">
        <v>24692</v>
      </c>
      <c r="E32" s="587">
        <v>24248</v>
      </c>
      <c r="F32" s="587">
        <v>12457</v>
      </c>
      <c r="G32" s="587">
        <v>11051</v>
      </c>
      <c r="H32" s="587">
        <v>740</v>
      </c>
    </row>
    <row r="33" spans="1:8" ht="14.1" customHeight="1" x14ac:dyDescent="0.25">
      <c r="A33" s="573" t="s">
        <v>315</v>
      </c>
      <c r="B33" s="682"/>
      <c r="C33" s="683"/>
      <c r="D33" s="111">
        <v>24434</v>
      </c>
      <c r="E33" s="587">
        <v>24021</v>
      </c>
      <c r="F33" s="111">
        <v>12360</v>
      </c>
      <c r="G33" s="111">
        <v>10926</v>
      </c>
      <c r="H33" s="111">
        <v>735</v>
      </c>
    </row>
    <row r="34" spans="1:8" ht="14.1" customHeight="1" x14ac:dyDescent="0.25">
      <c r="A34" s="684"/>
      <c r="B34" s="576" t="s">
        <v>312</v>
      </c>
      <c r="C34" s="380"/>
      <c r="D34" s="620">
        <v>22547</v>
      </c>
      <c r="E34" s="620">
        <v>22177</v>
      </c>
      <c r="F34" s="620">
        <v>11650</v>
      </c>
      <c r="G34" s="620">
        <v>9900</v>
      </c>
      <c r="H34" s="620">
        <v>627</v>
      </c>
    </row>
    <row r="35" spans="1:8" ht="14.1" customHeight="1" x14ac:dyDescent="0.25">
      <c r="A35" s="381"/>
      <c r="B35" s="621" t="s">
        <v>317</v>
      </c>
      <c r="C35" s="383"/>
      <c r="D35" s="588">
        <v>9749</v>
      </c>
      <c r="E35" s="411">
        <v>9453</v>
      </c>
      <c r="F35" s="588">
        <v>5480</v>
      </c>
      <c r="G35" s="588">
        <v>3893</v>
      </c>
      <c r="H35" s="588">
        <v>80</v>
      </c>
    </row>
    <row r="36" spans="1:8" ht="14.1" customHeight="1" x14ac:dyDescent="0.25">
      <c r="A36" s="381" t="s">
        <v>324</v>
      </c>
      <c r="B36" s="621" t="s">
        <v>313</v>
      </c>
      <c r="C36" s="383"/>
      <c r="D36" s="588">
        <v>10940</v>
      </c>
      <c r="E36" s="411">
        <v>10907</v>
      </c>
      <c r="F36" s="588">
        <v>4826</v>
      </c>
      <c r="G36" s="588">
        <v>5536</v>
      </c>
      <c r="H36" s="588">
        <v>545</v>
      </c>
    </row>
    <row r="37" spans="1:8" ht="14.1" customHeight="1" x14ac:dyDescent="0.25">
      <c r="A37" s="381" t="s">
        <v>325</v>
      </c>
      <c r="B37" s="621" t="s">
        <v>314</v>
      </c>
      <c r="C37" s="383"/>
      <c r="D37" s="588">
        <v>1858</v>
      </c>
      <c r="E37" s="411">
        <v>1817</v>
      </c>
      <c r="F37" s="588">
        <v>1344</v>
      </c>
      <c r="G37" s="588">
        <v>471</v>
      </c>
      <c r="H37" s="588">
        <v>2</v>
      </c>
    </row>
    <row r="38" spans="1:8" ht="14.1" customHeight="1" x14ac:dyDescent="0.25">
      <c r="A38" s="381" t="s">
        <v>316</v>
      </c>
      <c r="B38" s="623" t="s">
        <v>305</v>
      </c>
      <c r="C38" s="619"/>
      <c r="D38" s="620">
        <v>1887</v>
      </c>
      <c r="E38" s="620">
        <v>1844</v>
      </c>
      <c r="F38" s="620">
        <v>710</v>
      </c>
      <c r="G38" s="620">
        <v>1026</v>
      </c>
      <c r="H38" s="620">
        <v>108</v>
      </c>
    </row>
    <row r="39" spans="1:8" ht="14.1" customHeight="1" x14ac:dyDescent="0.25">
      <c r="A39" s="381"/>
      <c r="B39" s="621" t="s">
        <v>317</v>
      </c>
      <c r="C39" s="685"/>
      <c r="D39" s="588">
        <v>554</v>
      </c>
      <c r="E39" s="411">
        <v>543</v>
      </c>
      <c r="F39" s="588">
        <v>226</v>
      </c>
      <c r="G39" s="588">
        <v>307</v>
      </c>
      <c r="H39" s="588">
        <v>10</v>
      </c>
    </row>
    <row r="40" spans="1:8" ht="14.1" customHeight="1" x14ac:dyDescent="0.25">
      <c r="A40" s="381"/>
      <c r="B40" s="621" t="s">
        <v>313</v>
      </c>
      <c r="C40" s="383"/>
      <c r="D40" s="588">
        <v>1182</v>
      </c>
      <c r="E40" s="411">
        <v>1136</v>
      </c>
      <c r="F40" s="588">
        <v>371</v>
      </c>
      <c r="G40" s="588">
        <v>668</v>
      </c>
      <c r="H40" s="588">
        <v>97</v>
      </c>
    </row>
    <row r="41" spans="1:8" ht="14.1" customHeight="1" x14ac:dyDescent="0.25">
      <c r="A41" s="381"/>
      <c r="B41" s="624" t="s">
        <v>314</v>
      </c>
      <c r="C41" s="383"/>
      <c r="D41" s="588">
        <v>151</v>
      </c>
      <c r="E41" s="411">
        <v>165</v>
      </c>
      <c r="F41" s="588">
        <v>113</v>
      </c>
      <c r="G41" s="588">
        <v>51</v>
      </c>
      <c r="H41" s="588">
        <v>1</v>
      </c>
    </row>
    <row r="42" spans="1:8" ht="14.1" customHeight="1" x14ac:dyDescent="0.25">
      <c r="A42" s="804" t="s">
        <v>319</v>
      </c>
      <c r="B42" s="682"/>
      <c r="C42" s="683"/>
      <c r="D42" s="111">
        <v>258</v>
      </c>
      <c r="E42" s="587">
        <v>227</v>
      </c>
      <c r="F42" s="111">
        <v>97</v>
      </c>
      <c r="G42" s="111">
        <v>125</v>
      </c>
      <c r="H42" s="111">
        <v>5</v>
      </c>
    </row>
    <row r="43" spans="1:8" ht="14.1" customHeight="1" x14ac:dyDescent="0.25">
      <c r="A43" s="381"/>
      <c r="B43" s="576" t="s">
        <v>312</v>
      </c>
      <c r="C43" s="380"/>
      <c r="D43" s="620">
        <v>225</v>
      </c>
      <c r="E43" s="620">
        <v>193</v>
      </c>
      <c r="F43" s="620">
        <v>84</v>
      </c>
      <c r="G43" s="620">
        <v>106</v>
      </c>
      <c r="H43" s="620">
        <v>3</v>
      </c>
    </row>
    <row r="44" spans="1:8" ht="14.1" customHeight="1" x14ac:dyDescent="0.25">
      <c r="A44" s="381"/>
      <c r="B44" s="621" t="s">
        <v>317</v>
      </c>
      <c r="C44" s="383"/>
      <c r="D44" s="588">
        <v>174</v>
      </c>
      <c r="E44" s="411">
        <v>152</v>
      </c>
      <c r="F44" s="588">
        <v>65</v>
      </c>
      <c r="G44" s="588">
        <v>87</v>
      </c>
      <c r="H44" s="588">
        <v>0</v>
      </c>
    </row>
    <row r="45" spans="1:8" ht="14.1" customHeight="1" x14ac:dyDescent="0.25">
      <c r="A45" s="381" t="s">
        <v>324</v>
      </c>
      <c r="B45" s="621" t="s">
        <v>313</v>
      </c>
      <c r="C45" s="383"/>
      <c r="D45" s="588">
        <v>46</v>
      </c>
      <c r="E45" s="411">
        <v>38</v>
      </c>
      <c r="F45" s="588">
        <v>16</v>
      </c>
      <c r="G45" s="588">
        <v>19</v>
      </c>
      <c r="H45" s="588">
        <v>3</v>
      </c>
    </row>
    <row r="46" spans="1:8" ht="14.1" customHeight="1" x14ac:dyDescent="0.25">
      <c r="A46" s="381" t="s">
        <v>325</v>
      </c>
      <c r="B46" s="621" t="s">
        <v>314</v>
      </c>
      <c r="C46" s="383"/>
      <c r="D46" s="588">
        <v>5</v>
      </c>
      <c r="E46" s="411">
        <v>3</v>
      </c>
      <c r="F46" s="588">
        <v>3</v>
      </c>
      <c r="G46" s="588">
        <v>0</v>
      </c>
      <c r="H46" s="588">
        <v>0</v>
      </c>
    </row>
    <row r="47" spans="1:8" ht="14.1" customHeight="1" x14ac:dyDescent="0.25">
      <c r="A47" s="381" t="s">
        <v>316</v>
      </c>
      <c r="B47" s="623" t="s">
        <v>305</v>
      </c>
      <c r="C47" s="619"/>
      <c r="D47" s="620">
        <v>33</v>
      </c>
      <c r="E47" s="620">
        <v>34</v>
      </c>
      <c r="F47" s="620">
        <v>13</v>
      </c>
      <c r="G47" s="620">
        <v>19</v>
      </c>
      <c r="H47" s="620">
        <v>2</v>
      </c>
    </row>
    <row r="48" spans="1:8" ht="14.1" customHeight="1" x14ac:dyDescent="0.25">
      <c r="A48" s="381"/>
      <c r="B48" s="621" t="s">
        <v>317</v>
      </c>
      <c r="C48" s="685"/>
      <c r="D48" s="588">
        <v>25</v>
      </c>
      <c r="E48" s="411">
        <v>27</v>
      </c>
      <c r="F48" s="588">
        <v>10</v>
      </c>
      <c r="G48" s="588">
        <v>16</v>
      </c>
      <c r="H48" s="588">
        <v>1</v>
      </c>
    </row>
    <row r="49" spans="1:8" x14ac:dyDescent="0.25">
      <c r="A49" s="381"/>
      <c r="B49" s="621" t="s">
        <v>313</v>
      </c>
      <c r="C49" s="383"/>
      <c r="D49" s="588">
        <v>3</v>
      </c>
      <c r="E49" s="411">
        <v>5</v>
      </c>
      <c r="F49" s="588">
        <v>2</v>
      </c>
      <c r="G49" s="588">
        <v>2</v>
      </c>
      <c r="H49" s="588">
        <v>1</v>
      </c>
    </row>
    <row r="50" spans="1:8" x14ac:dyDescent="0.25">
      <c r="A50" s="413"/>
      <c r="B50" s="624" t="s">
        <v>314</v>
      </c>
      <c r="C50" s="377"/>
      <c r="D50" s="89">
        <v>5</v>
      </c>
      <c r="E50" s="413">
        <v>2</v>
      </c>
      <c r="F50" s="89">
        <v>1</v>
      </c>
      <c r="G50" s="89">
        <v>1</v>
      </c>
      <c r="H50" s="89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6" orientation="portrait" r:id="rId1"/>
  <headerFooter alignWithMargins="0">
    <oddHeader>&amp;C15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activeCell="A3" sqref="A3:H23"/>
    </sheetView>
  </sheetViews>
  <sheetFormatPr defaultColWidth="9.109375" defaultRowHeight="13.15" x14ac:dyDescent="0.25"/>
  <cols>
    <col min="1" max="1" width="12.33203125" style="54" customWidth="1"/>
    <col min="2" max="2" width="9.109375" style="54"/>
    <col min="3" max="3" width="11" style="54" customWidth="1"/>
    <col min="4" max="4" width="10.21875" style="54" customWidth="1"/>
    <col min="5" max="5" width="9.77734375" style="54" customWidth="1"/>
    <col min="6" max="16384" width="9.109375" style="54"/>
  </cols>
  <sheetData>
    <row r="1" spans="1:8" x14ac:dyDescent="0.25">
      <c r="A1" s="101" t="s">
        <v>794</v>
      </c>
    </row>
    <row r="2" spans="1:8" ht="16.45" customHeight="1" x14ac:dyDescent="0.25"/>
    <row r="3" spans="1:8" ht="14.1" customHeight="1" x14ac:dyDescent="0.25">
      <c r="A3" s="387" t="s">
        <v>17</v>
      </c>
      <c r="B3" s="374"/>
      <c r="C3" s="375"/>
      <c r="D3" s="924" t="s">
        <v>28</v>
      </c>
      <c r="E3" s="925"/>
      <c r="F3" s="678" t="s">
        <v>323</v>
      </c>
      <c r="G3" s="679"/>
      <c r="H3" s="850"/>
    </row>
    <row r="4" spans="1:8" ht="14.1" customHeight="1" x14ac:dyDescent="0.25">
      <c r="A4" s="381"/>
      <c r="B4" s="382"/>
      <c r="C4" s="383"/>
      <c r="D4" s="617">
        <v>45260</v>
      </c>
      <c r="E4" s="617">
        <v>45291</v>
      </c>
      <c r="F4" s="838">
        <v>1</v>
      </c>
      <c r="G4" s="680">
        <v>2</v>
      </c>
      <c r="H4" s="839">
        <v>3</v>
      </c>
    </row>
    <row r="5" spans="1:8" ht="14.1" customHeight="1" x14ac:dyDescent="0.25">
      <c r="A5" s="618" t="s">
        <v>19</v>
      </c>
      <c r="B5" s="681"/>
      <c r="C5" s="619"/>
      <c r="D5" s="416">
        <v>39684</v>
      </c>
      <c r="E5" s="587">
        <v>39276</v>
      </c>
      <c r="F5" s="587">
        <v>21875</v>
      </c>
      <c r="G5" s="587">
        <v>16836</v>
      </c>
      <c r="H5" s="587">
        <v>565</v>
      </c>
    </row>
    <row r="6" spans="1:8" ht="14.1" customHeight="1" x14ac:dyDescent="0.25">
      <c r="A6" s="573" t="s">
        <v>315</v>
      </c>
      <c r="B6" s="682"/>
      <c r="C6" s="683"/>
      <c r="D6" s="686">
        <v>39035</v>
      </c>
      <c r="E6" s="587">
        <v>38702</v>
      </c>
      <c r="F6" s="111">
        <v>21579</v>
      </c>
      <c r="G6" s="111">
        <v>16562</v>
      </c>
      <c r="H6" s="111">
        <v>561</v>
      </c>
    </row>
    <row r="7" spans="1:8" ht="14.1" customHeight="1" x14ac:dyDescent="0.25">
      <c r="A7" s="684"/>
      <c r="B7" s="576" t="s">
        <v>312</v>
      </c>
      <c r="C7" s="380"/>
      <c r="D7" s="379">
        <v>37845</v>
      </c>
      <c r="E7" s="620">
        <v>37553</v>
      </c>
      <c r="F7" s="620">
        <v>21159</v>
      </c>
      <c r="G7" s="620">
        <v>15913</v>
      </c>
      <c r="H7" s="620">
        <v>481</v>
      </c>
    </row>
    <row r="8" spans="1:8" ht="14.1" customHeight="1" x14ac:dyDescent="0.25">
      <c r="A8" s="381"/>
      <c r="B8" s="621" t="s">
        <v>317</v>
      </c>
      <c r="C8" s="383"/>
      <c r="D8" s="87">
        <v>19534</v>
      </c>
      <c r="E8" s="411">
        <v>19416</v>
      </c>
      <c r="F8" s="588">
        <v>11604</v>
      </c>
      <c r="G8" s="588">
        <v>7754</v>
      </c>
      <c r="H8" s="588">
        <v>58</v>
      </c>
    </row>
    <row r="9" spans="1:8" ht="14.1" customHeight="1" x14ac:dyDescent="0.25">
      <c r="A9" s="381" t="s">
        <v>324</v>
      </c>
      <c r="B9" s="621" t="s">
        <v>313</v>
      </c>
      <c r="C9" s="383"/>
      <c r="D9" s="87">
        <v>15506</v>
      </c>
      <c r="E9" s="411">
        <v>15350</v>
      </c>
      <c r="F9" s="588">
        <v>7430</v>
      </c>
      <c r="G9" s="588">
        <v>7499</v>
      </c>
      <c r="H9" s="588">
        <v>421</v>
      </c>
    </row>
    <row r="10" spans="1:8" ht="14.1" customHeight="1" x14ac:dyDescent="0.25">
      <c r="A10" s="381" t="s">
        <v>325</v>
      </c>
      <c r="B10" s="621" t="s">
        <v>314</v>
      </c>
      <c r="C10" s="383"/>
      <c r="D10" s="87">
        <v>2805</v>
      </c>
      <c r="E10" s="411">
        <v>2787</v>
      </c>
      <c r="F10" s="588">
        <v>2125</v>
      </c>
      <c r="G10" s="588">
        <v>660</v>
      </c>
      <c r="H10" s="588">
        <v>2</v>
      </c>
    </row>
    <row r="11" spans="1:8" ht="14.1" customHeight="1" x14ac:dyDescent="0.25">
      <c r="A11" s="381" t="s">
        <v>316</v>
      </c>
      <c r="B11" s="623" t="s">
        <v>305</v>
      </c>
      <c r="C11" s="619"/>
      <c r="D11" s="379">
        <v>1190</v>
      </c>
      <c r="E11" s="620">
        <v>1149</v>
      </c>
      <c r="F11" s="620">
        <v>420</v>
      </c>
      <c r="G11" s="620">
        <v>649</v>
      </c>
      <c r="H11" s="620">
        <v>80</v>
      </c>
    </row>
    <row r="12" spans="1:8" ht="14.1" customHeight="1" x14ac:dyDescent="0.25">
      <c r="A12" s="381"/>
      <c r="B12" s="621" t="s">
        <v>317</v>
      </c>
      <c r="C12" s="685"/>
      <c r="D12" s="87">
        <v>381</v>
      </c>
      <c r="E12" s="411">
        <v>350</v>
      </c>
      <c r="F12" s="588">
        <v>136</v>
      </c>
      <c r="G12" s="588">
        <v>210</v>
      </c>
      <c r="H12" s="588">
        <v>4</v>
      </c>
    </row>
    <row r="13" spans="1:8" ht="14.1" customHeight="1" x14ac:dyDescent="0.25">
      <c r="A13" s="381"/>
      <c r="B13" s="621" t="s">
        <v>313</v>
      </c>
      <c r="C13" s="383"/>
      <c r="D13" s="87">
        <v>657</v>
      </c>
      <c r="E13" s="411">
        <v>649</v>
      </c>
      <c r="F13" s="588">
        <v>182</v>
      </c>
      <c r="G13" s="588">
        <v>393</v>
      </c>
      <c r="H13" s="588">
        <v>74</v>
      </c>
    </row>
    <row r="14" spans="1:8" ht="14.1" customHeight="1" x14ac:dyDescent="0.25">
      <c r="A14" s="381"/>
      <c r="B14" s="624" t="s">
        <v>314</v>
      </c>
      <c r="C14" s="383"/>
      <c r="D14" s="87">
        <v>152</v>
      </c>
      <c r="E14" s="411">
        <v>150</v>
      </c>
      <c r="F14" s="588">
        <v>102</v>
      </c>
      <c r="G14" s="588">
        <v>46</v>
      </c>
      <c r="H14" s="588">
        <v>2</v>
      </c>
    </row>
    <row r="15" spans="1:8" ht="14.1" customHeight="1" x14ac:dyDescent="0.25">
      <c r="A15" s="804" t="s">
        <v>319</v>
      </c>
      <c r="B15" s="682"/>
      <c r="C15" s="683"/>
      <c r="D15" s="686">
        <v>649</v>
      </c>
      <c r="E15" s="587">
        <v>574</v>
      </c>
      <c r="F15" s="111">
        <v>296</v>
      </c>
      <c r="G15" s="111">
        <v>274</v>
      </c>
      <c r="H15" s="111">
        <v>4</v>
      </c>
    </row>
    <row r="16" spans="1:8" ht="14.1" customHeight="1" x14ac:dyDescent="0.25">
      <c r="A16" s="381"/>
      <c r="B16" s="576" t="s">
        <v>312</v>
      </c>
      <c r="C16" s="380"/>
      <c r="D16" s="379">
        <v>599</v>
      </c>
      <c r="E16" s="620">
        <v>540</v>
      </c>
      <c r="F16" s="620">
        <v>281</v>
      </c>
      <c r="G16" s="620">
        <v>257</v>
      </c>
      <c r="H16" s="620">
        <v>2</v>
      </c>
    </row>
    <row r="17" spans="1:9" ht="14.1" customHeight="1" x14ac:dyDescent="0.25">
      <c r="A17" s="381"/>
      <c r="B17" s="621" t="s">
        <v>317</v>
      </c>
      <c r="C17" s="383"/>
      <c r="D17" s="87">
        <v>479</v>
      </c>
      <c r="E17" s="411">
        <v>428</v>
      </c>
      <c r="F17" s="588">
        <v>224</v>
      </c>
      <c r="G17" s="588">
        <v>204</v>
      </c>
      <c r="H17" s="588">
        <v>0</v>
      </c>
    </row>
    <row r="18" spans="1:9" ht="14.1" customHeight="1" x14ac:dyDescent="0.25">
      <c r="A18" s="381" t="s">
        <v>324</v>
      </c>
      <c r="B18" s="621" t="s">
        <v>313</v>
      </c>
      <c r="C18" s="383"/>
      <c r="D18" s="87">
        <v>102</v>
      </c>
      <c r="E18" s="411">
        <v>88</v>
      </c>
      <c r="F18" s="588">
        <v>39</v>
      </c>
      <c r="G18" s="588">
        <v>47</v>
      </c>
      <c r="H18" s="588">
        <v>2</v>
      </c>
    </row>
    <row r="19" spans="1:9" ht="14.1" customHeight="1" x14ac:dyDescent="0.25">
      <c r="A19" s="381" t="s">
        <v>325</v>
      </c>
      <c r="B19" s="621" t="s">
        <v>314</v>
      </c>
      <c r="C19" s="383"/>
      <c r="D19" s="87">
        <v>18</v>
      </c>
      <c r="E19" s="411">
        <v>24</v>
      </c>
      <c r="F19" s="588">
        <v>18</v>
      </c>
      <c r="G19" s="588">
        <v>6</v>
      </c>
      <c r="H19" s="588">
        <v>0</v>
      </c>
    </row>
    <row r="20" spans="1:9" ht="14.1" customHeight="1" x14ac:dyDescent="0.25">
      <c r="A20" s="381" t="s">
        <v>316</v>
      </c>
      <c r="B20" s="623" t="s">
        <v>305</v>
      </c>
      <c r="C20" s="619"/>
      <c r="D20" s="379">
        <v>50</v>
      </c>
      <c r="E20" s="620">
        <v>34</v>
      </c>
      <c r="F20" s="620">
        <v>15</v>
      </c>
      <c r="G20" s="620">
        <v>17</v>
      </c>
      <c r="H20" s="620">
        <v>2</v>
      </c>
    </row>
    <row r="21" spans="1:9" ht="14.1" customHeight="1" x14ac:dyDescent="0.25">
      <c r="A21" s="381"/>
      <c r="B21" s="621" t="s">
        <v>317</v>
      </c>
      <c r="C21" s="685"/>
      <c r="D21" s="87">
        <v>42</v>
      </c>
      <c r="E21" s="411">
        <v>29</v>
      </c>
      <c r="F21" s="588">
        <v>12</v>
      </c>
      <c r="G21" s="588">
        <v>15</v>
      </c>
      <c r="H21" s="588">
        <v>2</v>
      </c>
    </row>
    <row r="22" spans="1:9" ht="14.1" customHeight="1" x14ac:dyDescent="0.25">
      <c r="A22" s="381"/>
      <c r="B22" s="621" t="s">
        <v>313</v>
      </c>
      <c r="C22" s="383"/>
      <c r="D22" s="87">
        <v>7</v>
      </c>
      <c r="E22" s="411">
        <v>3</v>
      </c>
      <c r="F22" s="588">
        <v>2</v>
      </c>
      <c r="G22" s="588">
        <v>1</v>
      </c>
      <c r="H22" s="588">
        <v>0</v>
      </c>
    </row>
    <row r="23" spans="1:9" ht="14.1" customHeight="1" x14ac:dyDescent="0.25">
      <c r="A23" s="413"/>
      <c r="B23" s="624" t="s">
        <v>314</v>
      </c>
      <c r="C23" s="377"/>
      <c r="D23" s="114">
        <v>1</v>
      </c>
      <c r="E23" s="413">
        <v>2</v>
      </c>
      <c r="F23" s="89">
        <v>1</v>
      </c>
      <c r="G23" s="89">
        <v>1</v>
      </c>
      <c r="H23" s="89">
        <v>0</v>
      </c>
    </row>
    <row r="25" spans="1:9" ht="15.05" x14ac:dyDescent="0.3">
      <c r="A25" s="70" t="s">
        <v>795</v>
      </c>
    </row>
    <row r="27" spans="1:9" x14ac:dyDescent="0.25">
      <c r="I27" s="101"/>
    </row>
    <row r="28" spans="1:9" x14ac:dyDescent="0.25">
      <c r="I28" s="101"/>
    </row>
    <row r="29" spans="1:9" x14ac:dyDescent="0.25">
      <c r="I29" s="101"/>
    </row>
    <row r="30" spans="1:9" x14ac:dyDescent="0.25">
      <c r="I30" s="101"/>
    </row>
    <row r="31" spans="1:9" x14ac:dyDescent="0.25">
      <c r="I31" s="101"/>
    </row>
    <row r="32" spans="1:9" x14ac:dyDescent="0.25">
      <c r="I32" s="101"/>
    </row>
    <row r="33" spans="9:9" x14ac:dyDescent="0.25">
      <c r="I33" s="101"/>
    </row>
    <row r="34" spans="9:9" x14ac:dyDescent="0.25">
      <c r="I34" s="101"/>
    </row>
    <row r="35" spans="9:9" x14ac:dyDescent="0.25">
      <c r="I35" s="101"/>
    </row>
    <row r="36" spans="9:9" x14ac:dyDescent="0.25">
      <c r="I36" s="101"/>
    </row>
    <row r="37" spans="9:9" x14ac:dyDescent="0.25">
      <c r="I37" s="101"/>
    </row>
    <row r="38" spans="9:9" x14ac:dyDescent="0.25">
      <c r="I38" s="101"/>
    </row>
    <row r="39" spans="9:9" x14ac:dyDescent="0.25">
      <c r="I39" s="101"/>
    </row>
    <row r="40" spans="9:9" x14ac:dyDescent="0.25">
      <c r="I40" s="101"/>
    </row>
    <row r="41" spans="9:9" x14ac:dyDescent="0.25">
      <c r="I41" s="101"/>
    </row>
    <row r="42" spans="9:9" x14ac:dyDescent="0.25">
      <c r="I42" s="101"/>
    </row>
    <row r="43" spans="9:9" x14ac:dyDescent="0.25">
      <c r="I43" s="101"/>
    </row>
    <row r="44" spans="9:9" x14ac:dyDescent="0.25">
      <c r="I44" s="101"/>
    </row>
    <row r="45" spans="9:9" x14ac:dyDescent="0.25">
      <c r="I45" s="101"/>
    </row>
    <row r="46" spans="9:9" x14ac:dyDescent="0.25">
      <c r="I46" s="101"/>
    </row>
    <row r="47" spans="9:9" x14ac:dyDescent="0.25">
      <c r="I47" s="101"/>
    </row>
    <row r="48" spans="9:9" x14ac:dyDescent="0.25">
      <c r="I48" s="101"/>
    </row>
    <row r="49" spans="1:9" x14ac:dyDescent="0.25">
      <c r="I49" s="101"/>
    </row>
    <row r="50" spans="1:9" x14ac:dyDescent="0.25">
      <c r="I50" s="101"/>
    </row>
    <row r="51" spans="1:9" x14ac:dyDescent="0.25">
      <c r="I51" s="101"/>
    </row>
    <row r="52" spans="1:9" x14ac:dyDescent="0.25">
      <c r="I52" s="101"/>
    </row>
    <row r="54" spans="1:9" x14ac:dyDescent="0.25">
      <c r="A54" s="54" t="s">
        <v>659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scale="99" orientation="portrait" r:id="rId1"/>
  <headerFooter alignWithMargins="0">
    <oddHeader>&amp;C16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J30" sqref="J30"/>
    </sheetView>
  </sheetViews>
  <sheetFormatPr defaultColWidth="9.109375" defaultRowHeight="13.15" x14ac:dyDescent="0.25"/>
  <cols>
    <col min="1" max="1" width="9.109375" style="54"/>
    <col min="2" max="2" width="8.77734375" style="54" customWidth="1"/>
    <col min="3" max="3" width="11.77734375" style="54" customWidth="1"/>
    <col min="4" max="4" width="14" style="54" customWidth="1"/>
    <col min="5" max="8" width="12.77734375" style="54" customWidth="1"/>
    <col min="9" max="16384" width="9.109375" style="54"/>
  </cols>
  <sheetData>
    <row r="1" spans="1:7" ht="15.05" x14ac:dyDescent="0.3">
      <c r="A1" s="115" t="s">
        <v>536</v>
      </c>
      <c r="B1" s="62" t="s">
        <v>369</v>
      </c>
      <c r="C1" s="76"/>
      <c r="D1" s="76"/>
      <c r="E1" s="76"/>
      <c r="F1" s="76"/>
      <c r="G1" s="76"/>
    </row>
    <row r="2" spans="1:7" ht="15.05" x14ac:dyDescent="0.3">
      <c r="A2" s="76"/>
      <c r="B2" s="62" t="s">
        <v>370</v>
      </c>
      <c r="C2" s="76"/>
      <c r="D2" s="76"/>
      <c r="E2" s="76"/>
      <c r="F2" s="76"/>
      <c r="G2" s="76"/>
    </row>
    <row r="3" spans="1:7" ht="15.05" x14ac:dyDescent="0.3">
      <c r="A3" s="76"/>
      <c r="B3" s="76"/>
      <c r="C3" s="76"/>
      <c r="D3" s="76"/>
      <c r="E3" s="76"/>
      <c r="F3" s="76"/>
      <c r="G3" s="76"/>
    </row>
    <row r="4" spans="1:7" ht="28.5" customHeight="1" x14ac:dyDescent="0.3">
      <c r="A4" s="687" t="s">
        <v>17</v>
      </c>
      <c r="B4" s="688"/>
      <c r="C4" s="688"/>
      <c r="D4" s="688"/>
      <c r="E4" s="689" t="s">
        <v>962</v>
      </c>
      <c r="F4" s="689" t="s">
        <v>985</v>
      </c>
      <c r="G4" s="690" t="s">
        <v>18</v>
      </c>
    </row>
    <row r="5" spans="1:7" ht="15.05" x14ac:dyDescent="0.3">
      <c r="A5" s="674" t="s">
        <v>28</v>
      </c>
      <c r="B5" s="419"/>
      <c r="C5" s="419"/>
      <c r="D5" s="419"/>
      <c r="E5" s="674">
        <v>7751</v>
      </c>
      <c r="F5" s="674">
        <v>7819</v>
      </c>
      <c r="G5" s="691">
        <v>68</v>
      </c>
    </row>
    <row r="6" spans="1:7" ht="15.05" x14ac:dyDescent="0.3">
      <c r="A6" s="692" t="s">
        <v>363</v>
      </c>
      <c r="B6" s="693"/>
      <c r="C6" s="693"/>
      <c r="D6" s="693"/>
      <c r="E6" s="694"/>
      <c r="F6" s="694"/>
      <c r="G6" s="664"/>
    </row>
    <row r="7" spans="1:7" ht="15.05" x14ac:dyDescent="0.3">
      <c r="A7" s="692" t="s">
        <v>364</v>
      </c>
      <c r="B7" s="693"/>
      <c r="C7" s="693"/>
      <c r="D7" s="693"/>
      <c r="E7" s="694">
        <v>2087</v>
      </c>
      <c r="F7" s="694">
        <v>2034</v>
      </c>
      <c r="G7" s="695">
        <v>-53</v>
      </c>
    </row>
    <row r="8" spans="1:7" ht="15.05" x14ac:dyDescent="0.3">
      <c r="A8" s="696" t="s">
        <v>358</v>
      </c>
      <c r="B8" s="693"/>
      <c r="C8" s="693"/>
      <c r="D8" s="693"/>
      <c r="E8" s="697">
        <v>1060</v>
      </c>
      <c r="F8" s="697">
        <v>1105</v>
      </c>
      <c r="G8" s="664">
        <v>45</v>
      </c>
    </row>
    <row r="9" spans="1:7" ht="15.05" x14ac:dyDescent="0.3">
      <c r="A9" s="696" t="s">
        <v>359</v>
      </c>
      <c r="B9" s="693"/>
      <c r="C9" s="693"/>
      <c r="D9" s="693"/>
      <c r="E9" s="697">
        <v>1015</v>
      </c>
      <c r="F9" s="697">
        <v>915</v>
      </c>
      <c r="G9" s="664">
        <v>-100</v>
      </c>
    </row>
    <row r="10" spans="1:7" ht="15.05" x14ac:dyDescent="0.3">
      <c r="A10" s="696" t="s">
        <v>360</v>
      </c>
      <c r="B10" s="693"/>
      <c r="C10" s="693"/>
      <c r="D10" s="693"/>
      <c r="E10" s="697">
        <v>12</v>
      </c>
      <c r="F10" s="697">
        <v>14</v>
      </c>
      <c r="G10" s="664">
        <v>2</v>
      </c>
    </row>
    <row r="11" spans="1:7" ht="15.05" x14ac:dyDescent="0.3">
      <c r="A11" s="692" t="s">
        <v>365</v>
      </c>
      <c r="B11" s="693"/>
      <c r="C11" s="693"/>
      <c r="D11" s="693"/>
      <c r="E11" s="697"/>
      <c r="F11" s="697"/>
      <c r="G11" s="664"/>
    </row>
    <row r="12" spans="1:7" ht="15.05" x14ac:dyDescent="0.3">
      <c r="A12" s="698" t="s">
        <v>357</v>
      </c>
      <c r="B12" s="693"/>
      <c r="C12" s="693"/>
      <c r="D12" s="693"/>
      <c r="E12" s="694">
        <v>4869</v>
      </c>
      <c r="F12" s="694">
        <v>5017</v>
      </c>
      <c r="G12" s="695">
        <v>148</v>
      </c>
    </row>
    <row r="13" spans="1:7" ht="15.05" x14ac:dyDescent="0.3">
      <c r="A13" s="696" t="s">
        <v>358</v>
      </c>
      <c r="B13" s="420"/>
      <c r="C13" s="420"/>
      <c r="D13" s="420"/>
      <c r="E13" s="697">
        <v>44</v>
      </c>
      <c r="F13" s="697">
        <v>35</v>
      </c>
      <c r="G13" s="664">
        <v>-9</v>
      </c>
    </row>
    <row r="14" spans="1:7" ht="15.05" x14ac:dyDescent="0.3">
      <c r="A14" s="696" t="s">
        <v>359</v>
      </c>
      <c r="B14" s="420"/>
      <c r="C14" s="420"/>
      <c r="D14" s="420"/>
      <c r="E14" s="697">
        <v>3359</v>
      </c>
      <c r="F14" s="697">
        <v>3505</v>
      </c>
      <c r="G14" s="664">
        <v>146</v>
      </c>
    </row>
    <row r="15" spans="1:7" ht="15.05" x14ac:dyDescent="0.3">
      <c r="A15" s="696" t="s">
        <v>360</v>
      </c>
      <c r="B15" s="420"/>
      <c r="C15" s="420"/>
      <c r="D15" s="420"/>
      <c r="E15" s="697">
        <v>1466</v>
      </c>
      <c r="F15" s="697">
        <v>1477</v>
      </c>
      <c r="G15" s="664">
        <v>11</v>
      </c>
    </row>
    <row r="16" spans="1:7" ht="15.05" x14ac:dyDescent="0.3">
      <c r="A16" s="698" t="s">
        <v>366</v>
      </c>
      <c r="B16" s="420"/>
      <c r="C16" s="420"/>
      <c r="D16" s="420"/>
      <c r="E16" s="694">
        <v>450</v>
      </c>
      <c r="F16" s="694">
        <v>425</v>
      </c>
      <c r="G16" s="695">
        <v>-25</v>
      </c>
    </row>
    <row r="17" spans="1:7" ht="15.05" x14ac:dyDescent="0.3">
      <c r="A17" s="698" t="s">
        <v>367</v>
      </c>
      <c r="B17" s="420"/>
      <c r="C17" s="420"/>
      <c r="D17" s="420"/>
      <c r="E17" s="694">
        <v>219</v>
      </c>
      <c r="F17" s="694">
        <v>199</v>
      </c>
      <c r="G17" s="695">
        <v>-20</v>
      </c>
    </row>
    <row r="18" spans="1:7" ht="15.05" x14ac:dyDescent="0.3">
      <c r="A18" s="696" t="s">
        <v>359</v>
      </c>
      <c r="B18" s="420"/>
      <c r="C18" s="420"/>
      <c r="D18" s="420"/>
      <c r="E18" s="697">
        <v>126</v>
      </c>
      <c r="F18" s="697">
        <v>128</v>
      </c>
      <c r="G18" s="664">
        <v>2</v>
      </c>
    </row>
    <row r="19" spans="1:7" ht="15.05" x14ac:dyDescent="0.3">
      <c r="A19" s="696" t="s">
        <v>360</v>
      </c>
      <c r="B19" s="420"/>
      <c r="C19" s="420"/>
      <c r="D19" s="420"/>
      <c r="E19" s="697">
        <v>93</v>
      </c>
      <c r="F19" s="697">
        <v>71</v>
      </c>
      <c r="G19" s="664">
        <v>-22</v>
      </c>
    </row>
    <row r="20" spans="1:7" ht="15.05" x14ac:dyDescent="0.3">
      <c r="A20" s="698" t="s">
        <v>368</v>
      </c>
      <c r="B20" s="693"/>
      <c r="C20" s="693"/>
      <c r="D20" s="693"/>
      <c r="E20" s="694">
        <v>96</v>
      </c>
      <c r="F20" s="694">
        <v>102</v>
      </c>
      <c r="G20" s="695">
        <v>6</v>
      </c>
    </row>
    <row r="21" spans="1:7" ht="15.05" x14ac:dyDescent="0.3">
      <c r="A21" s="696" t="s">
        <v>359</v>
      </c>
      <c r="B21" s="420"/>
      <c r="C21" s="420"/>
      <c r="D21" s="420"/>
      <c r="E21" s="697">
        <v>94</v>
      </c>
      <c r="F21" s="697">
        <v>97</v>
      </c>
      <c r="G21" s="664">
        <v>3</v>
      </c>
    </row>
    <row r="22" spans="1:7" ht="15.05" x14ac:dyDescent="0.3">
      <c r="A22" s="696" t="s">
        <v>360</v>
      </c>
      <c r="B22" s="420"/>
      <c r="C22" s="420"/>
      <c r="D22" s="420"/>
      <c r="E22" s="697">
        <v>2</v>
      </c>
      <c r="F22" s="697">
        <v>5</v>
      </c>
      <c r="G22" s="664">
        <v>3</v>
      </c>
    </row>
    <row r="23" spans="1:7" ht="15.05" x14ac:dyDescent="0.3">
      <c r="A23" s="698" t="s">
        <v>361</v>
      </c>
      <c r="B23" s="420"/>
      <c r="C23" s="420"/>
      <c r="D23" s="420"/>
      <c r="E23" s="694">
        <v>18</v>
      </c>
      <c r="F23" s="694">
        <v>16</v>
      </c>
      <c r="G23" s="695">
        <v>-2</v>
      </c>
    </row>
    <row r="24" spans="1:7" ht="15.05" x14ac:dyDescent="0.3">
      <c r="A24" s="696" t="s">
        <v>358</v>
      </c>
      <c r="B24" s="420"/>
      <c r="C24" s="420"/>
      <c r="D24" s="420"/>
      <c r="E24" s="697">
        <v>3</v>
      </c>
      <c r="F24" s="697">
        <v>1</v>
      </c>
      <c r="G24" s="664">
        <v>-2</v>
      </c>
    </row>
    <row r="25" spans="1:7" ht="15.05" x14ac:dyDescent="0.3">
      <c r="A25" s="696" t="s">
        <v>359</v>
      </c>
      <c r="B25" s="420"/>
      <c r="C25" s="420"/>
      <c r="D25" s="420"/>
      <c r="E25" s="697">
        <v>14</v>
      </c>
      <c r="F25" s="697">
        <v>15</v>
      </c>
      <c r="G25" s="664">
        <v>1</v>
      </c>
    </row>
    <row r="26" spans="1:7" ht="15.05" x14ac:dyDescent="0.3">
      <c r="A26" s="696" t="s">
        <v>360</v>
      </c>
      <c r="B26" s="420"/>
      <c r="C26" s="420"/>
      <c r="D26" s="420"/>
      <c r="E26" s="697">
        <v>1</v>
      </c>
      <c r="F26" s="697">
        <v>0</v>
      </c>
      <c r="G26" s="664">
        <v>-1</v>
      </c>
    </row>
    <row r="27" spans="1:7" ht="15.05" x14ac:dyDescent="0.3">
      <c r="A27" s="698" t="s">
        <v>362</v>
      </c>
      <c r="B27" s="420"/>
      <c r="C27" s="420"/>
      <c r="D27" s="420"/>
      <c r="E27" s="694">
        <v>12</v>
      </c>
      <c r="F27" s="694">
        <v>26</v>
      </c>
      <c r="G27" s="695">
        <v>14</v>
      </c>
    </row>
    <row r="28" spans="1:7" ht="15.05" x14ac:dyDescent="0.3">
      <c r="A28" s="696" t="s">
        <v>358</v>
      </c>
      <c r="B28" s="420"/>
      <c r="C28" s="420"/>
      <c r="D28" s="420"/>
      <c r="E28" s="697">
        <v>7</v>
      </c>
      <c r="F28" s="697">
        <v>20</v>
      </c>
      <c r="G28" s="664">
        <v>13</v>
      </c>
    </row>
    <row r="29" spans="1:7" ht="15.05" x14ac:dyDescent="0.3">
      <c r="A29" s="696" t="s">
        <v>359</v>
      </c>
      <c r="B29" s="420"/>
      <c r="C29" s="420"/>
      <c r="D29" s="420"/>
      <c r="E29" s="697">
        <v>5</v>
      </c>
      <c r="F29" s="697">
        <v>6</v>
      </c>
      <c r="G29" s="664">
        <v>1</v>
      </c>
    </row>
    <row r="30" spans="1:7" ht="15.05" x14ac:dyDescent="0.3">
      <c r="A30" s="699" t="s">
        <v>360</v>
      </c>
      <c r="B30" s="419"/>
      <c r="C30" s="419"/>
      <c r="D30" s="419"/>
      <c r="E30" s="700">
        <v>0</v>
      </c>
      <c r="F30" s="700">
        <v>0</v>
      </c>
      <c r="G30" s="701">
        <v>0</v>
      </c>
    </row>
    <row r="32" spans="1:7" x14ac:dyDescent="0.25">
      <c r="A32" s="98" t="s">
        <v>989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88" orientation="portrait" r:id="rId1"/>
  <headerFooter alignWithMargins="0">
    <oddHeader>&amp;C17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2"/>
  <sheetViews>
    <sheetView workbookViewId="0">
      <selection activeCell="C8" sqref="C8"/>
    </sheetView>
  </sheetViews>
  <sheetFormatPr defaultColWidth="9.109375" defaultRowHeight="13.15" x14ac:dyDescent="0.25"/>
  <cols>
    <col min="1" max="4" width="15.77734375" style="54" customWidth="1"/>
    <col min="5" max="16384" width="9.109375" style="54"/>
  </cols>
  <sheetData>
    <row r="1" spans="1:4" ht="15.05" x14ac:dyDescent="0.3">
      <c r="A1" s="76" t="s">
        <v>631</v>
      </c>
      <c r="B1" s="76"/>
    </row>
    <row r="2" spans="1:4" ht="15.05" x14ac:dyDescent="0.3">
      <c r="A2" s="76" t="s">
        <v>632</v>
      </c>
      <c r="B2" s="76"/>
    </row>
    <row r="3" spans="1:4" ht="17.399999999999999" customHeight="1" x14ac:dyDescent="0.25"/>
    <row r="4" spans="1:4" ht="51.85" customHeight="1" x14ac:dyDescent="0.25">
      <c r="A4" s="976" t="s">
        <v>24</v>
      </c>
      <c r="B4" s="954" t="s">
        <v>638</v>
      </c>
      <c r="C4" s="955"/>
      <c r="D4" s="976" t="s">
        <v>18</v>
      </c>
    </row>
    <row r="5" spans="1:4" ht="18" customHeight="1" x14ac:dyDescent="0.25">
      <c r="A5" s="977"/>
      <c r="B5" s="702" t="s">
        <v>962</v>
      </c>
      <c r="C5" s="702" t="s">
        <v>985</v>
      </c>
      <c r="D5" s="977"/>
    </row>
    <row r="6" spans="1:4" ht="18" customHeight="1" x14ac:dyDescent="0.3">
      <c r="A6" s="703" t="s">
        <v>28</v>
      </c>
      <c r="B6" s="704">
        <v>788</v>
      </c>
      <c r="C6" s="704">
        <f>SUM(C7:C17)</f>
        <v>705</v>
      </c>
      <c r="D6" s="704">
        <f>+C6-B6</f>
        <v>-83</v>
      </c>
    </row>
    <row r="7" spans="1:4" ht="15.05" customHeight="1" x14ac:dyDescent="0.3">
      <c r="A7" s="636" t="s">
        <v>30</v>
      </c>
      <c r="B7" s="73">
        <v>74</v>
      </c>
      <c r="C7" s="73">
        <v>63</v>
      </c>
      <c r="D7" s="73">
        <f t="shared" ref="D7:D17" si="0">+C7-B7</f>
        <v>-11</v>
      </c>
    </row>
    <row r="8" spans="1:4" ht="15.05" customHeight="1" x14ac:dyDescent="0.3">
      <c r="A8" s="705" t="s">
        <v>32</v>
      </c>
      <c r="B8" s="73">
        <v>69</v>
      </c>
      <c r="C8" s="73">
        <v>55</v>
      </c>
      <c r="D8" s="73">
        <f t="shared" si="0"/>
        <v>-14</v>
      </c>
    </row>
    <row r="9" spans="1:4" ht="15.05" customHeight="1" x14ac:dyDescent="0.3">
      <c r="A9" s="636" t="s">
        <v>33</v>
      </c>
      <c r="B9" s="73">
        <v>50</v>
      </c>
      <c r="C9" s="73">
        <v>50</v>
      </c>
      <c r="D9" s="73">
        <f t="shared" si="0"/>
        <v>0</v>
      </c>
    </row>
    <row r="10" spans="1:4" ht="15.05" customHeight="1" x14ac:dyDescent="0.3">
      <c r="A10" s="636" t="s">
        <v>34</v>
      </c>
      <c r="B10" s="73">
        <v>79</v>
      </c>
      <c r="C10" s="73">
        <v>63</v>
      </c>
      <c r="D10" s="73">
        <f t="shared" si="0"/>
        <v>-16</v>
      </c>
    </row>
    <row r="11" spans="1:4" ht="15.05" customHeight="1" x14ac:dyDescent="0.3">
      <c r="A11" s="636" t="s">
        <v>35</v>
      </c>
      <c r="B11" s="73">
        <v>55</v>
      </c>
      <c r="C11" s="73">
        <v>34</v>
      </c>
      <c r="D11" s="73">
        <f t="shared" si="0"/>
        <v>-21</v>
      </c>
    </row>
    <row r="12" spans="1:4" ht="15.05" customHeight="1" x14ac:dyDescent="0.3">
      <c r="A12" s="636" t="s">
        <v>36</v>
      </c>
      <c r="B12" s="73">
        <v>71</v>
      </c>
      <c r="C12" s="73">
        <v>51</v>
      </c>
      <c r="D12" s="73">
        <f t="shared" si="0"/>
        <v>-20</v>
      </c>
    </row>
    <row r="13" spans="1:4" ht="15.05" customHeight="1" x14ac:dyDescent="0.3">
      <c r="A13" s="636" t="s">
        <v>37</v>
      </c>
      <c r="B13" s="73">
        <v>101</v>
      </c>
      <c r="C13" s="73">
        <v>100</v>
      </c>
      <c r="D13" s="73">
        <f t="shared" si="0"/>
        <v>-1</v>
      </c>
    </row>
    <row r="14" spans="1:4" ht="15.05" customHeight="1" x14ac:dyDescent="0.3">
      <c r="A14" s="636" t="s">
        <v>38</v>
      </c>
      <c r="B14" s="73">
        <v>121</v>
      </c>
      <c r="C14" s="73">
        <v>114</v>
      </c>
      <c r="D14" s="73">
        <f t="shared" si="0"/>
        <v>-7</v>
      </c>
    </row>
    <row r="15" spans="1:4" ht="15.05" customHeight="1" x14ac:dyDescent="0.3">
      <c r="A15" s="636" t="s">
        <v>39</v>
      </c>
      <c r="B15" s="73">
        <v>53</v>
      </c>
      <c r="C15" s="73">
        <v>49</v>
      </c>
      <c r="D15" s="73">
        <f t="shared" si="0"/>
        <v>-4</v>
      </c>
    </row>
    <row r="16" spans="1:4" ht="15.05" customHeight="1" x14ac:dyDescent="0.3">
      <c r="A16" s="636" t="s">
        <v>40</v>
      </c>
      <c r="B16" s="73">
        <v>41</v>
      </c>
      <c r="C16" s="73">
        <v>34</v>
      </c>
      <c r="D16" s="73">
        <f t="shared" si="0"/>
        <v>-7</v>
      </c>
    </row>
    <row r="17" spans="1:4" ht="15.05" customHeight="1" x14ac:dyDescent="0.3">
      <c r="A17" s="656" t="s">
        <v>42</v>
      </c>
      <c r="B17" s="75">
        <v>74</v>
      </c>
      <c r="C17" s="75">
        <v>92</v>
      </c>
      <c r="D17" s="75">
        <f t="shared" si="0"/>
        <v>18</v>
      </c>
    </row>
    <row r="19" spans="1:4" ht="13.65" customHeight="1" x14ac:dyDescent="0.25">
      <c r="A19" s="116" t="s">
        <v>796</v>
      </c>
    </row>
    <row r="20" spans="1:4" ht="13.65" customHeight="1" x14ac:dyDescent="0.25">
      <c r="A20" s="116" t="s">
        <v>991</v>
      </c>
    </row>
    <row r="41" spans="1:1" ht="13.65" customHeight="1" x14ac:dyDescent="0.25">
      <c r="A41" s="116" t="s">
        <v>990</v>
      </c>
    </row>
    <row r="42" spans="1:1" ht="13.65" customHeight="1" x14ac:dyDescent="0.25">
      <c r="A42" s="116" t="s">
        <v>641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82" orientation="portrait" r:id="rId1"/>
  <headerFooter>
    <oddHeader>&amp;C18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0"/>
  <sheetViews>
    <sheetView workbookViewId="0">
      <selection activeCell="H53" sqref="H53"/>
    </sheetView>
  </sheetViews>
  <sheetFormatPr defaultColWidth="9.109375" defaultRowHeight="13.15" x14ac:dyDescent="0.25"/>
  <cols>
    <col min="1" max="1" width="16.88671875" style="54" customWidth="1"/>
    <col min="2" max="2" width="15.77734375" style="54" customWidth="1"/>
    <col min="3" max="3" width="15.33203125" style="54" customWidth="1"/>
    <col min="4" max="5" width="15.77734375" style="54" customWidth="1"/>
    <col min="6" max="16384" width="9.109375" style="54"/>
  </cols>
  <sheetData>
    <row r="1" spans="1:5" ht="15.05" x14ac:dyDescent="0.3">
      <c r="A1" s="76" t="s">
        <v>633</v>
      </c>
    </row>
    <row r="2" spans="1:5" ht="16.899999999999999" x14ac:dyDescent="0.3">
      <c r="A2" s="76" t="s">
        <v>797</v>
      </c>
    </row>
    <row r="3" spans="1:5" ht="16.45" customHeight="1" x14ac:dyDescent="0.25"/>
    <row r="4" spans="1:5" ht="33.85" customHeight="1" x14ac:dyDescent="0.25">
      <c r="A4" s="706" t="s">
        <v>634</v>
      </c>
      <c r="B4" s="954" t="s">
        <v>635</v>
      </c>
      <c r="C4" s="978"/>
      <c r="D4" s="954" t="s">
        <v>636</v>
      </c>
      <c r="E4" s="978"/>
    </row>
    <row r="5" spans="1:5" ht="18" customHeight="1" x14ac:dyDescent="0.25">
      <c r="A5" s="707" t="s">
        <v>637</v>
      </c>
      <c r="B5" s="708">
        <v>45260</v>
      </c>
      <c r="C5" s="716">
        <v>45291</v>
      </c>
      <c r="D5" s="709" t="s">
        <v>962</v>
      </c>
      <c r="E5" s="709" t="s">
        <v>985</v>
      </c>
    </row>
    <row r="6" spans="1:5" ht="18" customHeight="1" x14ac:dyDescent="0.3">
      <c r="A6" s="710" t="s">
        <v>28</v>
      </c>
      <c r="B6" s="717">
        <v>6483</v>
      </c>
      <c r="C6" s="717">
        <f>SUM(C7:C17)</f>
        <v>6465</v>
      </c>
      <c r="D6" s="718">
        <v>1332</v>
      </c>
      <c r="E6" s="718">
        <f>SUM(E7:E17)</f>
        <v>1297</v>
      </c>
    </row>
    <row r="7" spans="1:5" ht="15.05" customHeight="1" x14ac:dyDescent="0.3">
      <c r="A7" s="636" t="s">
        <v>29</v>
      </c>
      <c r="B7" s="711">
        <v>528</v>
      </c>
      <c r="C7" s="712">
        <v>528</v>
      </c>
      <c r="D7" s="712">
        <v>117</v>
      </c>
      <c r="E7" s="712">
        <v>112</v>
      </c>
    </row>
    <row r="8" spans="1:5" ht="15.05" customHeight="1" x14ac:dyDescent="0.3">
      <c r="A8" s="636" t="s">
        <v>31</v>
      </c>
      <c r="B8" s="711">
        <v>676</v>
      </c>
      <c r="C8" s="712">
        <v>658</v>
      </c>
      <c r="D8" s="712">
        <v>129</v>
      </c>
      <c r="E8" s="712">
        <v>150</v>
      </c>
    </row>
    <row r="9" spans="1:5" ht="15.05" customHeight="1" x14ac:dyDescent="0.3">
      <c r="A9" s="636" t="s">
        <v>32</v>
      </c>
      <c r="B9" s="711">
        <v>785</v>
      </c>
      <c r="C9" s="712">
        <v>791</v>
      </c>
      <c r="D9" s="712">
        <v>180</v>
      </c>
      <c r="E9" s="712">
        <v>148</v>
      </c>
    </row>
    <row r="10" spans="1:5" ht="15.05" customHeight="1" x14ac:dyDescent="0.3">
      <c r="A10" s="636" t="s">
        <v>34</v>
      </c>
      <c r="B10" s="711">
        <v>417</v>
      </c>
      <c r="C10" s="712">
        <v>433</v>
      </c>
      <c r="D10" s="712">
        <v>96</v>
      </c>
      <c r="E10" s="712">
        <v>84</v>
      </c>
    </row>
    <row r="11" spans="1:5" ht="15.05" customHeight="1" x14ac:dyDescent="0.3">
      <c r="A11" s="713" t="s">
        <v>35</v>
      </c>
      <c r="B11" s="711">
        <v>665</v>
      </c>
      <c r="C11" s="712">
        <v>670</v>
      </c>
      <c r="D11" s="712">
        <v>137</v>
      </c>
      <c r="E11" s="712">
        <v>117</v>
      </c>
    </row>
    <row r="12" spans="1:5" ht="15.05" customHeight="1" x14ac:dyDescent="0.3">
      <c r="A12" s="636" t="s">
        <v>36</v>
      </c>
      <c r="B12" s="711">
        <v>655</v>
      </c>
      <c r="C12" s="712">
        <v>640</v>
      </c>
      <c r="D12" s="712">
        <v>131</v>
      </c>
      <c r="E12" s="712">
        <v>126</v>
      </c>
    </row>
    <row r="13" spans="1:5" ht="15.05" customHeight="1" x14ac:dyDescent="0.3">
      <c r="A13" s="636" t="s">
        <v>39</v>
      </c>
      <c r="B13" s="711">
        <v>647</v>
      </c>
      <c r="C13" s="712">
        <v>609</v>
      </c>
      <c r="D13" s="712">
        <v>121</v>
      </c>
      <c r="E13" s="712">
        <v>131</v>
      </c>
    </row>
    <row r="14" spans="1:5" ht="15.05" customHeight="1" x14ac:dyDescent="0.3">
      <c r="A14" s="636" t="s">
        <v>40</v>
      </c>
      <c r="B14" s="711">
        <v>173</v>
      </c>
      <c r="C14" s="712">
        <v>188</v>
      </c>
      <c r="D14" s="712">
        <v>30</v>
      </c>
      <c r="E14" s="712">
        <v>19</v>
      </c>
    </row>
    <row r="15" spans="1:5" ht="15.05" customHeight="1" x14ac:dyDescent="0.3">
      <c r="A15" s="636" t="s">
        <v>41</v>
      </c>
      <c r="B15" s="711">
        <v>325</v>
      </c>
      <c r="C15" s="712">
        <v>341</v>
      </c>
      <c r="D15" s="712">
        <v>74</v>
      </c>
      <c r="E15" s="712">
        <v>67</v>
      </c>
    </row>
    <row r="16" spans="1:5" ht="15.05" customHeight="1" x14ac:dyDescent="0.3">
      <c r="A16" s="636" t="s">
        <v>42</v>
      </c>
      <c r="B16" s="711">
        <v>435</v>
      </c>
      <c r="C16" s="712">
        <v>471</v>
      </c>
      <c r="D16" s="712">
        <v>100</v>
      </c>
      <c r="E16" s="712">
        <v>93</v>
      </c>
    </row>
    <row r="17" spans="1:5" ht="15.05" customHeight="1" x14ac:dyDescent="0.3">
      <c r="A17" s="656" t="s">
        <v>43</v>
      </c>
      <c r="B17" s="714">
        <v>1177</v>
      </c>
      <c r="C17" s="715">
        <v>1136</v>
      </c>
      <c r="D17" s="715">
        <v>217</v>
      </c>
      <c r="E17" s="715">
        <v>250</v>
      </c>
    </row>
    <row r="18" spans="1:5" ht="15.05" x14ac:dyDescent="0.25">
      <c r="A18" s="117"/>
    </row>
    <row r="19" spans="1:5" ht="15.65" x14ac:dyDescent="0.3">
      <c r="A19" s="753" t="s">
        <v>878</v>
      </c>
    </row>
    <row r="20" spans="1:5" ht="15.65" x14ac:dyDescent="0.3">
      <c r="A20" s="47" t="s">
        <v>877</v>
      </c>
    </row>
    <row r="22" spans="1:5" ht="13.65" customHeight="1" x14ac:dyDescent="0.25"/>
    <row r="23" spans="1:5" ht="13.65" customHeight="1" x14ac:dyDescent="0.25"/>
    <row r="42" spans="1:5" ht="13.8" customHeight="1" x14ac:dyDescent="0.3">
      <c r="A42" s="76" t="s">
        <v>897</v>
      </c>
    </row>
    <row r="43" spans="1:5" ht="13.65" customHeight="1" x14ac:dyDescent="0.3">
      <c r="A43" s="76"/>
    </row>
    <row r="44" spans="1:5" ht="21.95" customHeight="1" x14ac:dyDescent="0.25">
      <c r="A44" s="415" t="s">
        <v>861</v>
      </c>
      <c r="B44" s="751">
        <v>45260</v>
      </c>
      <c r="C44" s="752">
        <v>45291</v>
      </c>
      <c r="D44" s="415" t="s">
        <v>862</v>
      </c>
      <c r="E44" s="763" t="s">
        <v>20</v>
      </c>
    </row>
    <row r="45" spans="1:5" ht="20.7" customHeight="1" x14ac:dyDescent="0.3">
      <c r="A45" s="750" t="s">
        <v>28</v>
      </c>
      <c r="B45" s="805">
        <v>6483</v>
      </c>
      <c r="C45" s="754">
        <f>SUM(C46:C58)</f>
        <v>6465</v>
      </c>
      <c r="D45" s="754">
        <f>SUM(D46:D58)</f>
        <v>5828</v>
      </c>
      <c r="E45" s="754">
        <f>SUM(E46:E58)</f>
        <v>637</v>
      </c>
    </row>
    <row r="46" spans="1:5" ht="15.05" x14ac:dyDescent="0.3">
      <c r="A46" s="764" t="s">
        <v>863</v>
      </c>
      <c r="B46" s="808">
        <v>184</v>
      </c>
      <c r="C46" s="809">
        <f>D46+E46</f>
        <v>194</v>
      </c>
      <c r="D46" s="765">
        <v>184</v>
      </c>
      <c r="E46" s="766">
        <v>10</v>
      </c>
    </row>
    <row r="47" spans="1:5" ht="15.05" x14ac:dyDescent="0.25">
      <c r="A47" s="767" t="s">
        <v>864</v>
      </c>
      <c r="B47" s="810">
        <v>774</v>
      </c>
      <c r="C47" s="806">
        <f t="shared" ref="C47:C58" si="0">D47+E47</f>
        <v>775</v>
      </c>
      <c r="D47" s="755">
        <v>687</v>
      </c>
      <c r="E47" s="712">
        <v>88</v>
      </c>
    </row>
    <row r="48" spans="1:5" ht="15.05" x14ac:dyDescent="0.25">
      <c r="A48" s="767" t="s">
        <v>865</v>
      </c>
      <c r="B48" s="810">
        <v>1052</v>
      </c>
      <c r="C48" s="806">
        <f t="shared" si="0"/>
        <v>1047</v>
      </c>
      <c r="D48" s="755">
        <v>946</v>
      </c>
      <c r="E48" s="712">
        <v>101</v>
      </c>
    </row>
    <row r="49" spans="1:5" ht="15.05" x14ac:dyDescent="0.25">
      <c r="A49" s="767" t="s">
        <v>866</v>
      </c>
      <c r="B49" s="810">
        <v>1162</v>
      </c>
      <c r="C49" s="806">
        <f t="shared" si="0"/>
        <v>1148</v>
      </c>
      <c r="D49" s="755">
        <v>1030</v>
      </c>
      <c r="E49" s="712">
        <v>118</v>
      </c>
    </row>
    <row r="50" spans="1:5" ht="15.05" x14ac:dyDescent="0.25">
      <c r="A50" s="767" t="s">
        <v>867</v>
      </c>
      <c r="B50" s="810">
        <v>1063</v>
      </c>
      <c r="C50" s="806">
        <f t="shared" si="0"/>
        <v>1074</v>
      </c>
      <c r="D50" s="755">
        <v>967</v>
      </c>
      <c r="E50" s="712">
        <v>107</v>
      </c>
    </row>
    <row r="51" spans="1:5" ht="15.05" x14ac:dyDescent="0.25">
      <c r="A51" s="767" t="s">
        <v>868</v>
      </c>
      <c r="B51" s="810">
        <v>827</v>
      </c>
      <c r="C51" s="806">
        <f>D51+E51</f>
        <v>838</v>
      </c>
      <c r="D51" s="755">
        <v>759</v>
      </c>
      <c r="E51" s="712">
        <v>79</v>
      </c>
    </row>
    <row r="52" spans="1:5" ht="15.05" x14ac:dyDescent="0.25">
      <c r="A52" s="767" t="s">
        <v>869</v>
      </c>
      <c r="B52" s="810">
        <v>595</v>
      </c>
      <c r="C52" s="806">
        <f t="shared" si="0"/>
        <v>590</v>
      </c>
      <c r="D52" s="755">
        <v>538</v>
      </c>
      <c r="E52" s="712">
        <v>52</v>
      </c>
    </row>
    <row r="53" spans="1:5" ht="15.05" x14ac:dyDescent="0.25">
      <c r="A53" s="767" t="s">
        <v>870</v>
      </c>
      <c r="B53" s="810">
        <v>335</v>
      </c>
      <c r="C53" s="806">
        <f t="shared" si="0"/>
        <v>335</v>
      </c>
      <c r="D53" s="755">
        <v>301</v>
      </c>
      <c r="E53" s="712">
        <v>34</v>
      </c>
    </row>
    <row r="54" spans="1:5" ht="15.05" x14ac:dyDescent="0.25">
      <c r="A54" s="767" t="s">
        <v>871</v>
      </c>
      <c r="B54" s="810">
        <v>220</v>
      </c>
      <c r="C54" s="806">
        <f t="shared" si="0"/>
        <v>207</v>
      </c>
      <c r="D54" s="755">
        <v>181</v>
      </c>
      <c r="E54" s="712">
        <v>26</v>
      </c>
    </row>
    <row r="55" spans="1:5" ht="15.05" x14ac:dyDescent="0.25">
      <c r="A55" s="767" t="s">
        <v>872</v>
      </c>
      <c r="B55" s="810">
        <v>142</v>
      </c>
      <c r="C55" s="806">
        <f>D55+E55</f>
        <v>143</v>
      </c>
      <c r="D55" s="755">
        <v>138</v>
      </c>
      <c r="E55" s="712">
        <v>5</v>
      </c>
    </row>
    <row r="56" spans="1:5" ht="15.05" x14ac:dyDescent="0.25">
      <c r="A56" s="767" t="s">
        <v>873</v>
      </c>
      <c r="B56" s="810">
        <v>75</v>
      </c>
      <c r="C56" s="806">
        <f t="shared" si="0"/>
        <v>65</v>
      </c>
      <c r="D56" s="755">
        <v>55</v>
      </c>
      <c r="E56" s="712">
        <v>10</v>
      </c>
    </row>
    <row r="57" spans="1:5" ht="15.05" x14ac:dyDescent="0.25">
      <c r="A57" s="767" t="s">
        <v>874</v>
      </c>
      <c r="B57" s="810">
        <v>29</v>
      </c>
      <c r="C57" s="806">
        <f t="shared" si="0"/>
        <v>26</v>
      </c>
      <c r="D57" s="755">
        <v>22</v>
      </c>
      <c r="E57" s="712">
        <v>4</v>
      </c>
    </row>
    <row r="58" spans="1:5" ht="15.05" x14ac:dyDescent="0.25">
      <c r="A58" s="767" t="s">
        <v>875</v>
      </c>
      <c r="B58" s="811">
        <v>25</v>
      </c>
      <c r="C58" s="807">
        <f t="shared" si="0"/>
        <v>23</v>
      </c>
      <c r="D58" s="756">
        <v>20</v>
      </c>
      <c r="E58" s="715">
        <v>3</v>
      </c>
    </row>
    <row r="60" spans="1:5" ht="15.05" x14ac:dyDescent="0.25">
      <c r="A60" s="117" t="s">
        <v>876</v>
      </c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2" orientation="portrait" r:id="rId1"/>
  <headerFooter>
    <oddHeader>&amp;C19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3"/>
  <sheetViews>
    <sheetView zoomScaleNormal="100" workbookViewId="0">
      <selection activeCell="N9" sqref="N9"/>
    </sheetView>
  </sheetViews>
  <sheetFormatPr defaultColWidth="9.109375" defaultRowHeight="13.15" x14ac:dyDescent="0.25"/>
  <cols>
    <col min="1" max="1" width="3.77734375" style="54" customWidth="1"/>
    <col min="2" max="2" width="26.6640625" style="54" customWidth="1"/>
    <col min="3" max="3" width="11.109375" style="54" customWidth="1"/>
    <col min="4" max="7" width="9.109375" style="54"/>
    <col min="8" max="8" width="9.109375" style="54" customWidth="1"/>
    <col min="9" max="9" width="9.109375" style="54"/>
    <col min="10" max="10" width="9.109375" style="54" customWidth="1"/>
    <col min="11" max="16384" width="9.109375" style="54"/>
  </cols>
  <sheetData>
    <row r="1" spans="1:11" ht="15.05" customHeight="1" x14ac:dyDescent="0.3">
      <c r="A1" s="62" t="s">
        <v>993</v>
      </c>
      <c r="B1" s="118"/>
      <c r="C1" s="119"/>
    </row>
    <row r="2" spans="1:11" ht="12.7" customHeight="1" x14ac:dyDescent="0.3">
      <c r="A2" s="120"/>
      <c r="B2" s="121"/>
      <c r="C2" s="122"/>
      <c r="D2" s="67"/>
      <c r="E2" s="67"/>
      <c r="F2" s="67"/>
      <c r="G2" s="67"/>
    </row>
    <row r="3" spans="1:11" ht="22.55" customHeight="1" x14ac:dyDescent="0.25">
      <c r="A3" s="945" t="s">
        <v>187</v>
      </c>
      <c r="B3" s="976" t="s">
        <v>188</v>
      </c>
      <c r="C3" s="981" t="s">
        <v>28</v>
      </c>
      <c r="D3" s="984" t="s">
        <v>312</v>
      </c>
      <c r="E3" s="985"/>
      <c r="F3" s="985"/>
      <c r="G3" s="986"/>
      <c r="H3" s="985" t="s">
        <v>305</v>
      </c>
      <c r="I3" s="985"/>
      <c r="J3" s="985"/>
      <c r="K3" s="987"/>
    </row>
    <row r="4" spans="1:11" ht="12.7" customHeight="1" x14ac:dyDescent="0.25">
      <c r="A4" s="979"/>
      <c r="B4" s="980"/>
      <c r="C4" s="982"/>
      <c r="D4" s="421" t="s">
        <v>25</v>
      </c>
      <c r="E4" s="422" t="s">
        <v>55</v>
      </c>
      <c r="F4" s="403" t="s">
        <v>22</v>
      </c>
      <c r="G4" s="423" t="s">
        <v>23</v>
      </c>
      <c r="H4" s="424" t="s">
        <v>25</v>
      </c>
      <c r="I4" s="422" t="s">
        <v>55</v>
      </c>
      <c r="J4" s="403" t="s">
        <v>538</v>
      </c>
      <c r="K4" s="842" t="s">
        <v>539</v>
      </c>
    </row>
    <row r="5" spans="1:11" ht="12.7" customHeight="1" x14ac:dyDescent="0.25">
      <c r="A5" s="947"/>
      <c r="B5" s="977"/>
      <c r="C5" s="983"/>
      <c r="D5" s="523"/>
      <c r="E5" s="425" t="s">
        <v>189</v>
      </c>
      <c r="F5" s="523"/>
      <c r="G5" s="426"/>
      <c r="H5" s="427"/>
      <c r="I5" s="425" t="s">
        <v>189</v>
      </c>
      <c r="J5" s="523"/>
      <c r="K5" s="393"/>
    </row>
    <row r="6" spans="1:11" ht="14.25" customHeight="1" x14ac:dyDescent="0.25">
      <c r="A6" s="523"/>
      <c r="B6" s="395" t="s">
        <v>28</v>
      </c>
      <c r="C6" s="123">
        <f>D6+H6</f>
        <v>2340</v>
      </c>
      <c r="D6" s="108">
        <f t="shared" ref="D6:K6" si="0">SUM(D7:D83)</f>
        <v>2246</v>
      </c>
      <c r="E6" s="108">
        <f t="shared" si="0"/>
        <v>1022</v>
      </c>
      <c r="F6" s="108">
        <f t="shared" si="0"/>
        <v>1198</v>
      </c>
      <c r="G6" s="124">
        <f t="shared" si="0"/>
        <v>26</v>
      </c>
      <c r="H6" s="125">
        <f t="shared" si="0"/>
        <v>94</v>
      </c>
      <c r="I6" s="108">
        <f t="shared" si="0"/>
        <v>55</v>
      </c>
      <c r="J6" s="108">
        <f t="shared" si="0"/>
        <v>37</v>
      </c>
      <c r="K6" s="111">
        <f t="shared" si="0"/>
        <v>2</v>
      </c>
    </row>
    <row r="7" spans="1:11" x14ac:dyDescent="0.25">
      <c r="A7" s="403">
        <v>1</v>
      </c>
      <c r="B7" s="411" t="s">
        <v>929</v>
      </c>
      <c r="C7" s="126">
        <f>D7+H7</f>
        <v>2</v>
      </c>
      <c r="D7" s="107">
        <f>+E7+F7+G7</f>
        <v>2</v>
      </c>
      <c r="E7" s="68">
        <v>2</v>
      </c>
      <c r="F7" s="68">
        <v>0</v>
      </c>
      <c r="G7" s="818">
        <v>0</v>
      </c>
      <c r="H7" s="116">
        <f t="shared" ref="H7:H79" si="1">+I7+J7+K7</f>
        <v>0</v>
      </c>
      <c r="I7" s="68">
        <v>0</v>
      </c>
      <c r="J7" s="68">
        <v>0</v>
      </c>
      <c r="K7" s="588">
        <v>0</v>
      </c>
    </row>
    <row r="8" spans="1:11" x14ac:dyDescent="0.25">
      <c r="A8" s="842">
        <v>2</v>
      </c>
      <c r="B8" s="411" t="s">
        <v>709</v>
      </c>
      <c r="C8" s="126">
        <f>D8+H8</f>
        <v>5</v>
      </c>
      <c r="D8" s="107">
        <f>+E8+F8+G8</f>
        <v>5</v>
      </c>
      <c r="E8" s="73">
        <v>4</v>
      </c>
      <c r="F8" s="73">
        <v>1</v>
      </c>
      <c r="G8" s="127">
        <v>0</v>
      </c>
      <c r="H8" s="116">
        <f t="shared" si="1"/>
        <v>0</v>
      </c>
      <c r="I8" s="72">
        <v>0</v>
      </c>
      <c r="J8" s="72">
        <v>0</v>
      </c>
      <c r="K8" s="73">
        <v>0</v>
      </c>
    </row>
    <row r="9" spans="1:11" x14ac:dyDescent="0.25">
      <c r="A9" s="842">
        <v>3</v>
      </c>
      <c r="B9" s="411" t="s">
        <v>192</v>
      </c>
      <c r="C9" s="126">
        <f t="shared" ref="C9:C81" si="2">D9+H9</f>
        <v>3</v>
      </c>
      <c r="D9" s="107">
        <f t="shared" ref="D9:D81" si="3">+E9+F9+G9</f>
        <v>3</v>
      </c>
      <c r="E9" s="73">
        <v>2</v>
      </c>
      <c r="F9" s="73">
        <v>1</v>
      </c>
      <c r="G9" s="127">
        <v>0</v>
      </c>
      <c r="H9" s="116">
        <f t="shared" si="1"/>
        <v>0</v>
      </c>
      <c r="I9" s="72">
        <v>0</v>
      </c>
      <c r="J9" s="72">
        <v>0</v>
      </c>
      <c r="K9" s="73">
        <v>0</v>
      </c>
    </row>
    <row r="10" spans="1:11" x14ac:dyDescent="0.25">
      <c r="A10" s="842">
        <v>4</v>
      </c>
      <c r="B10" s="411" t="s">
        <v>194</v>
      </c>
      <c r="C10" s="126">
        <f t="shared" si="2"/>
        <v>34</v>
      </c>
      <c r="D10" s="107">
        <f t="shared" si="3"/>
        <v>34</v>
      </c>
      <c r="E10" s="73">
        <v>4</v>
      </c>
      <c r="F10" s="73">
        <v>30</v>
      </c>
      <c r="G10" s="127">
        <v>0</v>
      </c>
      <c r="H10" s="116">
        <f t="shared" si="1"/>
        <v>0</v>
      </c>
      <c r="I10" s="72">
        <v>0</v>
      </c>
      <c r="J10" s="72">
        <v>0</v>
      </c>
      <c r="K10" s="73">
        <v>0</v>
      </c>
    </row>
    <row r="11" spans="1:11" x14ac:dyDescent="0.25">
      <c r="A11" s="842">
        <v>5</v>
      </c>
      <c r="B11" s="411" t="s">
        <v>930</v>
      </c>
      <c r="C11" s="126">
        <f t="shared" si="2"/>
        <v>1</v>
      </c>
      <c r="D11" s="107">
        <f t="shared" si="3"/>
        <v>1</v>
      </c>
      <c r="E11" s="73">
        <v>0</v>
      </c>
      <c r="F11" s="73">
        <v>1</v>
      </c>
      <c r="G11" s="127">
        <v>0</v>
      </c>
      <c r="H11" s="116">
        <f t="shared" si="1"/>
        <v>0</v>
      </c>
      <c r="I11" s="72">
        <v>0</v>
      </c>
      <c r="J11" s="72">
        <v>0</v>
      </c>
      <c r="K11" s="73">
        <v>0</v>
      </c>
    </row>
    <row r="12" spans="1:11" x14ac:dyDescent="0.25">
      <c r="A12" s="842">
        <v>6</v>
      </c>
      <c r="B12" s="410" t="s">
        <v>196</v>
      </c>
      <c r="C12" s="126">
        <f t="shared" si="2"/>
        <v>12</v>
      </c>
      <c r="D12" s="107">
        <f t="shared" si="3"/>
        <v>12</v>
      </c>
      <c r="E12" s="73">
        <v>7</v>
      </c>
      <c r="F12" s="73">
        <v>5</v>
      </c>
      <c r="G12" s="127">
        <v>0</v>
      </c>
      <c r="H12" s="116">
        <f t="shared" si="1"/>
        <v>0</v>
      </c>
      <c r="I12" s="72">
        <v>0</v>
      </c>
      <c r="J12" s="72">
        <v>0</v>
      </c>
      <c r="K12" s="73">
        <v>0</v>
      </c>
    </row>
    <row r="13" spans="1:11" x14ac:dyDescent="0.25">
      <c r="A13" s="842">
        <v>7</v>
      </c>
      <c r="B13" s="412" t="s">
        <v>771</v>
      </c>
      <c r="C13" s="126">
        <f t="shared" si="2"/>
        <v>5</v>
      </c>
      <c r="D13" s="107">
        <f t="shared" si="3"/>
        <v>5</v>
      </c>
      <c r="E13" s="73">
        <v>3</v>
      </c>
      <c r="F13" s="73">
        <v>2</v>
      </c>
      <c r="G13" s="127">
        <v>0</v>
      </c>
      <c r="H13" s="116">
        <f t="shared" si="1"/>
        <v>0</v>
      </c>
      <c r="I13" s="72">
        <v>0</v>
      </c>
      <c r="J13" s="72">
        <v>0</v>
      </c>
      <c r="K13" s="73">
        <v>0</v>
      </c>
    </row>
    <row r="14" spans="1:11" x14ac:dyDescent="0.25">
      <c r="A14" s="842">
        <v>8</v>
      </c>
      <c r="B14" s="411" t="s">
        <v>749</v>
      </c>
      <c r="C14" s="126">
        <f t="shared" si="2"/>
        <v>3</v>
      </c>
      <c r="D14" s="107">
        <f t="shared" si="3"/>
        <v>3</v>
      </c>
      <c r="E14" s="73">
        <v>1</v>
      </c>
      <c r="F14" s="73">
        <v>2</v>
      </c>
      <c r="G14" s="127">
        <v>0</v>
      </c>
      <c r="H14" s="116">
        <f t="shared" si="1"/>
        <v>0</v>
      </c>
      <c r="I14" s="72">
        <v>0</v>
      </c>
      <c r="J14" s="72">
        <v>0</v>
      </c>
      <c r="K14" s="73">
        <v>0</v>
      </c>
    </row>
    <row r="15" spans="1:11" x14ac:dyDescent="0.25">
      <c r="A15" s="842">
        <v>9</v>
      </c>
      <c r="B15" s="411" t="s">
        <v>197</v>
      </c>
      <c r="C15" s="126">
        <f t="shared" si="2"/>
        <v>149</v>
      </c>
      <c r="D15" s="107">
        <f t="shared" si="3"/>
        <v>139</v>
      </c>
      <c r="E15" s="73">
        <v>77</v>
      </c>
      <c r="F15" s="73">
        <v>60</v>
      </c>
      <c r="G15" s="127">
        <v>2</v>
      </c>
      <c r="H15" s="116">
        <f t="shared" si="1"/>
        <v>10</v>
      </c>
      <c r="I15" s="72">
        <v>8</v>
      </c>
      <c r="J15" s="72">
        <v>2</v>
      </c>
      <c r="K15" s="73">
        <v>0</v>
      </c>
    </row>
    <row r="16" spans="1:11" x14ac:dyDescent="0.25">
      <c r="A16" s="842">
        <v>10</v>
      </c>
      <c r="B16" s="411" t="s">
        <v>736</v>
      </c>
      <c r="C16" s="126">
        <f t="shared" si="2"/>
        <v>1</v>
      </c>
      <c r="D16" s="107">
        <f t="shared" si="3"/>
        <v>0</v>
      </c>
      <c r="E16" s="73">
        <v>0</v>
      </c>
      <c r="F16" s="73">
        <v>0</v>
      </c>
      <c r="G16" s="127">
        <v>0</v>
      </c>
      <c r="H16" s="116">
        <f t="shared" si="1"/>
        <v>1</v>
      </c>
      <c r="I16" s="72">
        <v>0</v>
      </c>
      <c r="J16" s="72">
        <v>1</v>
      </c>
      <c r="K16" s="73">
        <v>0</v>
      </c>
    </row>
    <row r="17" spans="1:11" x14ac:dyDescent="0.25">
      <c r="A17" s="842">
        <v>11</v>
      </c>
      <c r="B17" s="411" t="s">
        <v>200</v>
      </c>
      <c r="C17" s="126">
        <f t="shared" si="2"/>
        <v>45</v>
      </c>
      <c r="D17" s="107">
        <f t="shared" si="3"/>
        <v>45</v>
      </c>
      <c r="E17" s="73">
        <v>10</v>
      </c>
      <c r="F17" s="73">
        <v>35</v>
      </c>
      <c r="G17" s="127">
        <v>0</v>
      </c>
      <c r="H17" s="116">
        <f t="shared" si="1"/>
        <v>0</v>
      </c>
      <c r="I17" s="72">
        <v>0</v>
      </c>
      <c r="J17" s="72">
        <v>0</v>
      </c>
      <c r="K17" s="73">
        <v>0</v>
      </c>
    </row>
    <row r="18" spans="1:11" x14ac:dyDescent="0.25">
      <c r="A18" s="842">
        <v>12</v>
      </c>
      <c r="B18" s="411" t="s">
        <v>698</v>
      </c>
      <c r="C18" s="126">
        <f t="shared" si="2"/>
        <v>4</v>
      </c>
      <c r="D18" s="107">
        <f t="shared" si="3"/>
        <v>4</v>
      </c>
      <c r="E18" s="73">
        <v>1</v>
      </c>
      <c r="F18" s="73">
        <v>3</v>
      </c>
      <c r="G18" s="127">
        <v>0</v>
      </c>
      <c r="H18" s="116">
        <f t="shared" si="1"/>
        <v>0</v>
      </c>
      <c r="I18" s="72">
        <v>0</v>
      </c>
      <c r="J18" s="72">
        <v>0</v>
      </c>
      <c r="K18" s="73">
        <v>0</v>
      </c>
    </row>
    <row r="19" spans="1:11" x14ac:dyDescent="0.25">
      <c r="A19" s="842">
        <v>13</v>
      </c>
      <c r="B19" s="411" t="s">
        <v>201</v>
      </c>
      <c r="C19" s="126">
        <f t="shared" si="2"/>
        <v>18</v>
      </c>
      <c r="D19" s="107">
        <f t="shared" si="3"/>
        <v>17</v>
      </c>
      <c r="E19" s="73">
        <v>10</v>
      </c>
      <c r="F19" s="73">
        <v>7</v>
      </c>
      <c r="G19" s="127">
        <v>0</v>
      </c>
      <c r="H19" s="116">
        <f t="shared" si="1"/>
        <v>1</v>
      </c>
      <c r="I19" s="72">
        <v>1</v>
      </c>
      <c r="J19" s="72">
        <v>0</v>
      </c>
      <c r="K19" s="73">
        <v>0</v>
      </c>
    </row>
    <row r="20" spans="1:11" x14ac:dyDescent="0.25">
      <c r="A20" s="842">
        <v>14</v>
      </c>
      <c r="B20" s="411" t="s">
        <v>810</v>
      </c>
      <c r="C20" s="126">
        <f t="shared" si="2"/>
        <v>2</v>
      </c>
      <c r="D20" s="107">
        <f t="shared" si="3"/>
        <v>1</v>
      </c>
      <c r="E20" s="73">
        <v>1</v>
      </c>
      <c r="F20" s="73">
        <v>0</v>
      </c>
      <c r="G20" s="127">
        <v>0</v>
      </c>
      <c r="H20" s="116">
        <f t="shared" si="1"/>
        <v>1</v>
      </c>
      <c r="I20" s="72">
        <v>0</v>
      </c>
      <c r="J20" s="72">
        <v>1</v>
      </c>
      <c r="K20" s="73">
        <v>0</v>
      </c>
    </row>
    <row r="21" spans="1:11" x14ac:dyDescent="0.25">
      <c r="A21" s="842">
        <v>15</v>
      </c>
      <c r="B21" s="411" t="s">
        <v>665</v>
      </c>
      <c r="C21" s="126">
        <f t="shared" si="2"/>
        <v>7</v>
      </c>
      <c r="D21" s="107">
        <f t="shared" si="3"/>
        <v>7</v>
      </c>
      <c r="E21" s="73">
        <v>3</v>
      </c>
      <c r="F21" s="73">
        <v>4</v>
      </c>
      <c r="G21" s="127">
        <v>0</v>
      </c>
      <c r="H21" s="116">
        <f t="shared" si="1"/>
        <v>0</v>
      </c>
      <c r="I21" s="72">
        <v>0</v>
      </c>
      <c r="J21" s="72">
        <v>0</v>
      </c>
      <c r="K21" s="73">
        <v>0</v>
      </c>
    </row>
    <row r="22" spans="1:11" x14ac:dyDescent="0.25">
      <c r="A22" s="842">
        <v>16</v>
      </c>
      <c r="B22" s="411" t="s">
        <v>663</v>
      </c>
      <c r="C22" s="126">
        <f t="shared" si="2"/>
        <v>7</v>
      </c>
      <c r="D22" s="107">
        <f t="shared" si="3"/>
        <v>7</v>
      </c>
      <c r="E22" s="73">
        <v>3</v>
      </c>
      <c r="F22" s="73">
        <v>4</v>
      </c>
      <c r="G22" s="127">
        <v>0</v>
      </c>
      <c r="H22" s="116">
        <f t="shared" si="1"/>
        <v>0</v>
      </c>
      <c r="I22" s="72">
        <v>0</v>
      </c>
      <c r="J22" s="72">
        <v>0</v>
      </c>
      <c r="K22" s="73">
        <v>0</v>
      </c>
    </row>
    <row r="23" spans="1:11" x14ac:dyDescent="0.25">
      <c r="A23" s="842">
        <v>17</v>
      </c>
      <c r="B23" s="411" t="s">
        <v>925</v>
      </c>
      <c r="C23" s="126">
        <f t="shared" si="2"/>
        <v>1</v>
      </c>
      <c r="D23" s="107">
        <f t="shared" si="3"/>
        <v>1</v>
      </c>
      <c r="E23" s="73">
        <v>1</v>
      </c>
      <c r="F23" s="73">
        <v>0</v>
      </c>
      <c r="G23" s="127">
        <v>0</v>
      </c>
      <c r="H23" s="116">
        <f t="shared" si="1"/>
        <v>0</v>
      </c>
      <c r="I23" s="72">
        <v>0</v>
      </c>
      <c r="J23" s="72">
        <v>0</v>
      </c>
      <c r="K23" s="73">
        <v>0</v>
      </c>
    </row>
    <row r="24" spans="1:11" x14ac:dyDescent="0.25">
      <c r="A24" s="842">
        <v>18</v>
      </c>
      <c r="B24" s="411" t="s">
        <v>950</v>
      </c>
      <c r="C24" s="126">
        <f t="shared" si="2"/>
        <v>1</v>
      </c>
      <c r="D24" s="107">
        <f t="shared" si="3"/>
        <v>1</v>
      </c>
      <c r="E24" s="73">
        <v>1</v>
      </c>
      <c r="F24" s="73">
        <v>0</v>
      </c>
      <c r="G24" s="127">
        <v>0</v>
      </c>
      <c r="H24" s="116">
        <f t="shared" si="1"/>
        <v>0</v>
      </c>
      <c r="I24" s="72">
        <v>0</v>
      </c>
      <c r="J24" s="72">
        <v>0</v>
      </c>
      <c r="K24" s="73">
        <v>0</v>
      </c>
    </row>
    <row r="25" spans="1:11" x14ac:dyDescent="0.25">
      <c r="A25" s="842">
        <v>19</v>
      </c>
      <c r="B25" s="411" t="s">
        <v>691</v>
      </c>
      <c r="C25" s="126">
        <f t="shared" si="2"/>
        <v>3</v>
      </c>
      <c r="D25" s="107">
        <f t="shared" si="3"/>
        <v>3</v>
      </c>
      <c r="E25" s="73">
        <v>3</v>
      </c>
      <c r="F25" s="73">
        <v>0</v>
      </c>
      <c r="G25" s="127">
        <v>0</v>
      </c>
      <c r="H25" s="116">
        <f t="shared" si="1"/>
        <v>0</v>
      </c>
      <c r="I25" s="72">
        <v>0</v>
      </c>
      <c r="J25" s="72">
        <v>0</v>
      </c>
      <c r="K25" s="73">
        <v>0</v>
      </c>
    </row>
    <row r="26" spans="1:11" x14ac:dyDescent="0.25">
      <c r="A26" s="842">
        <v>20</v>
      </c>
      <c r="B26" s="411" t="s">
        <v>374</v>
      </c>
      <c r="C26" s="126">
        <f t="shared" si="2"/>
        <v>1</v>
      </c>
      <c r="D26" s="107">
        <f t="shared" si="3"/>
        <v>1</v>
      </c>
      <c r="E26" s="73">
        <v>1</v>
      </c>
      <c r="F26" s="73">
        <v>0</v>
      </c>
      <c r="G26" s="127">
        <v>0</v>
      </c>
      <c r="H26" s="116">
        <f t="shared" si="1"/>
        <v>0</v>
      </c>
      <c r="I26" s="72">
        <v>0</v>
      </c>
      <c r="J26" s="72">
        <v>0</v>
      </c>
      <c r="K26" s="73">
        <v>0</v>
      </c>
    </row>
    <row r="27" spans="1:11" x14ac:dyDescent="0.25">
      <c r="A27" s="842">
        <v>21</v>
      </c>
      <c r="B27" s="411" t="s">
        <v>203</v>
      </c>
      <c r="C27" s="126">
        <f t="shared" si="2"/>
        <v>349</v>
      </c>
      <c r="D27" s="107">
        <f t="shared" si="3"/>
        <v>345</v>
      </c>
      <c r="E27" s="73">
        <v>182</v>
      </c>
      <c r="F27" s="73">
        <v>159</v>
      </c>
      <c r="G27" s="127">
        <v>4</v>
      </c>
      <c r="H27" s="116">
        <f t="shared" si="1"/>
        <v>4</v>
      </c>
      <c r="I27" s="72">
        <v>2</v>
      </c>
      <c r="J27" s="72">
        <v>2</v>
      </c>
      <c r="K27" s="73">
        <v>0</v>
      </c>
    </row>
    <row r="28" spans="1:11" x14ac:dyDescent="0.25">
      <c r="A28" s="842">
        <v>22</v>
      </c>
      <c r="B28" s="411" t="s">
        <v>750</v>
      </c>
      <c r="C28" s="126">
        <f t="shared" si="2"/>
        <v>3</v>
      </c>
      <c r="D28" s="107">
        <f t="shared" si="3"/>
        <v>3</v>
      </c>
      <c r="E28" s="73">
        <v>3</v>
      </c>
      <c r="F28" s="73">
        <v>0</v>
      </c>
      <c r="G28" s="127">
        <v>0</v>
      </c>
      <c r="H28" s="116">
        <f t="shared" si="1"/>
        <v>0</v>
      </c>
      <c r="I28" s="72">
        <v>0</v>
      </c>
      <c r="J28" s="72">
        <v>0</v>
      </c>
      <c r="K28" s="73">
        <v>0</v>
      </c>
    </row>
    <row r="29" spans="1:11" x14ac:dyDescent="0.25">
      <c r="A29" s="842">
        <v>23</v>
      </c>
      <c r="B29" s="411" t="s">
        <v>470</v>
      </c>
      <c r="C29" s="126">
        <f t="shared" si="2"/>
        <v>12</v>
      </c>
      <c r="D29" s="107">
        <f t="shared" si="3"/>
        <v>12</v>
      </c>
      <c r="E29" s="73">
        <v>11</v>
      </c>
      <c r="F29" s="73">
        <v>1</v>
      </c>
      <c r="G29" s="127">
        <v>0</v>
      </c>
      <c r="H29" s="116">
        <f t="shared" si="1"/>
        <v>0</v>
      </c>
      <c r="I29" s="72">
        <v>0</v>
      </c>
      <c r="J29" s="72">
        <v>0</v>
      </c>
      <c r="K29" s="73">
        <v>0</v>
      </c>
    </row>
    <row r="30" spans="1:11" x14ac:dyDescent="0.25">
      <c r="A30" s="842">
        <v>24</v>
      </c>
      <c r="B30" s="411" t="s">
        <v>751</v>
      </c>
      <c r="C30" s="126">
        <f t="shared" si="2"/>
        <v>14</v>
      </c>
      <c r="D30" s="107">
        <f t="shared" si="3"/>
        <v>14</v>
      </c>
      <c r="E30" s="73">
        <v>8</v>
      </c>
      <c r="F30" s="73">
        <v>6</v>
      </c>
      <c r="G30" s="127">
        <v>0</v>
      </c>
      <c r="H30" s="116">
        <f t="shared" si="1"/>
        <v>0</v>
      </c>
      <c r="I30" s="72">
        <v>0</v>
      </c>
      <c r="J30" s="72">
        <v>0</v>
      </c>
      <c r="K30" s="73">
        <v>0</v>
      </c>
    </row>
    <row r="31" spans="1:11" x14ac:dyDescent="0.25">
      <c r="A31" s="842">
        <v>25</v>
      </c>
      <c r="B31" s="411" t="s">
        <v>788</v>
      </c>
      <c r="C31" s="126">
        <f t="shared" si="2"/>
        <v>1</v>
      </c>
      <c r="D31" s="107">
        <f t="shared" si="3"/>
        <v>1</v>
      </c>
      <c r="E31" s="73">
        <v>0</v>
      </c>
      <c r="F31" s="73">
        <v>1</v>
      </c>
      <c r="G31" s="127">
        <v>0</v>
      </c>
      <c r="H31" s="116">
        <f t="shared" si="1"/>
        <v>0</v>
      </c>
      <c r="I31" s="72">
        <v>0</v>
      </c>
      <c r="J31" s="72">
        <v>0</v>
      </c>
      <c r="K31" s="73">
        <v>0</v>
      </c>
    </row>
    <row r="32" spans="1:11" x14ac:dyDescent="0.25">
      <c r="A32" s="842">
        <v>26</v>
      </c>
      <c r="B32" s="411" t="s">
        <v>773</v>
      </c>
      <c r="C32" s="126">
        <f t="shared" si="2"/>
        <v>2</v>
      </c>
      <c r="D32" s="107">
        <f t="shared" si="3"/>
        <v>2</v>
      </c>
      <c r="E32" s="73">
        <v>2</v>
      </c>
      <c r="F32" s="73">
        <v>0</v>
      </c>
      <c r="G32" s="127">
        <v>0</v>
      </c>
      <c r="H32" s="116">
        <f t="shared" si="1"/>
        <v>0</v>
      </c>
      <c r="I32" s="72">
        <v>0</v>
      </c>
      <c r="J32" s="72">
        <v>0</v>
      </c>
      <c r="K32" s="73">
        <v>0</v>
      </c>
    </row>
    <row r="33" spans="1:11" x14ac:dyDescent="0.25">
      <c r="A33" s="842">
        <v>27</v>
      </c>
      <c r="B33" s="411" t="s">
        <v>915</v>
      </c>
      <c r="C33" s="126">
        <f t="shared" si="2"/>
        <v>2</v>
      </c>
      <c r="D33" s="107">
        <f t="shared" si="3"/>
        <v>2</v>
      </c>
      <c r="E33" s="73">
        <v>2</v>
      </c>
      <c r="F33" s="73">
        <v>0</v>
      </c>
      <c r="G33" s="127">
        <v>0</v>
      </c>
      <c r="H33" s="116">
        <f t="shared" si="1"/>
        <v>0</v>
      </c>
      <c r="I33" s="72">
        <v>0</v>
      </c>
      <c r="J33" s="72">
        <v>0</v>
      </c>
      <c r="K33" s="73">
        <v>0</v>
      </c>
    </row>
    <row r="34" spans="1:11" x14ac:dyDescent="0.25">
      <c r="A34" s="842">
        <v>28</v>
      </c>
      <c r="B34" s="411" t="s">
        <v>491</v>
      </c>
      <c r="C34" s="126">
        <f t="shared" si="2"/>
        <v>5</v>
      </c>
      <c r="D34" s="107">
        <f t="shared" si="3"/>
        <v>5</v>
      </c>
      <c r="E34" s="73">
        <v>4</v>
      </c>
      <c r="F34" s="73">
        <v>1</v>
      </c>
      <c r="G34" s="127">
        <v>0</v>
      </c>
      <c r="H34" s="116">
        <f t="shared" si="1"/>
        <v>0</v>
      </c>
      <c r="I34" s="72">
        <v>0</v>
      </c>
      <c r="J34" s="72">
        <v>0</v>
      </c>
      <c r="K34" s="73">
        <v>0</v>
      </c>
    </row>
    <row r="35" spans="1:11" x14ac:dyDescent="0.25">
      <c r="A35" s="842">
        <v>29</v>
      </c>
      <c r="B35" s="411" t="s">
        <v>855</v>
      </c>
      <c r="C35" s="126">
        <f t="shared" si="2"/>
        <v>1</v>
      </c>
      <c r="D35" s="107">
        <f t="shared" si="3"/>
        <v>1</v>
      </c>
      <c r="E35" s="73">
        <v>0</v>
      </c>
      <c r="F35" s="73">
        <v>1</v>
      </c>
      <c r="G35" s="127">
        <v>0</v>
      </c>
      <c r="H35" s="116">
        <f t="shared" si="1"/>
        <v>0</v>
      </c>
      <c r="I35" s="72">
        <v>0</v>
      </c>
      <c r="J35" s="72">
        <v>0</v>
      </c>
      <c r="K35" s="73">
        <v>0</v>
      </c>
    </row>
    <row r="36" spans="1:11" x14ac:dyDescent="0.25">
      <c r="A36" s="842">
        <v>30</v>
      </c>
      <c r="B36" s="411" t="s">
        <v>787</v>
      </c>
      <c r="C36" s="126">
        <f>D36+H36</f>
        <v>1</v>
      </c>
      <c r="D36" s="107">
        <f t="shared" si="3"/>
        <v>1</v>
      </c>
      <c r="E36" s="73">
        <v>0</v>
      </c>
      <c r="F36" s="73">
        <v>1</v>
      </c>
      <c r="G36" s="127">
        <v>0</v>
      </c>
      <c r="H36" s="116">
        <f t="shared" si="1"/>
        <v>0</v>
      </c>
      <c r="I36" s="72">
        <v>0</v>
      </c>
      <c r="J36" s="72">
        <v>0</v>
      </c>
      <c r="K36" s="73">
        <v>0</v>
      </c>
    </row>
    <row r="37" spans="1:11" x14ac:dyDescent="0.25">
      <c r="A37" s="842">
        <v>31</v>
      </c>
      <c r="B37" s="411" t="s">
        <v>768</v>
      </c>
      <c r="C37" s="126">
        <f t="shared" si="2"/>
        <v>2</v>
      </c>
      <c r="D37" s="107">
        <f t="shared" si="3"/>
        <v>2</v>
      </c>
      <c r="E37" s="73">
        <v>1</v>
      </c>
      <c r="F37" s="73">
        <v>1</v>
      </c>
      <c r="G37" s="127">
        <v>0</v>
      </c>
      <c r="H37" s="116">
        <f t="shared" si="1"/>
        <v>0</v>
      </c>
      <c r="I37" s="72">
        <v>0</v>
      </c>
      <c r="J37" s="72">
        <v>0</v>
      </c>
      <c r="K37" s="73">
        <v>0</v>
      </c>
    </row>
    <row r="38" spans="1:11" x14ac:dyDescent="0.25">
      <c r="A38" s="842">
        <v>32</v>
      </c>
      <c r="B38" s="411" t="s">
        <v>694</v>
      </c>
      <c r="C38" s="126">
        <f t="shared" si="2"/>
        <v>8</v>
      </c>
      <c r="D38" s="107">
        <f t="shared" si="3"/>
        <v>6</v>
      </c>
      <c r="E38" s="73">
        <v>2</v>
      </c>
      <c r="F38" s="73">
        <v>4</v>
      </c>
      <c r="G38" s="127">
        <v>0</v>
      </c>
      <c r="H38" s="116">
        <f t="shared" si="1"/>
        <v>2</v>
      </c>
      <c r="I38" s="72">
        <v>1</v>
      </c>
      <c r="J38" s="72">
        <v>1</v>
      </c>
      <c r="K38" s="73">
        <v>0</v>
      </c>
    </row>
    <row r="39" spans="1:11" x14ac:dyDescent="0.25">
      <c r="A39" s="842">
        <v>33</v>
      </c>
      <c r="B39" s="411" t="s">
        <v>664</v>
      </c>
      <c r="C39" s="126">
        <f t="shared" si="2"/>
        <v>1</v>
      </c>
      <c r="D39" s="107">
        <f t="shared" si="3"/>
        <v>1</v>
      </c>
      <c r="E39" s="73">
        <v>0</v>
      </c>
      <c r="F39" s="73">
        <v>1</v>
      </c>
      <c r="G39" s="127">
        <v>0</v>
      </c>
      <c r="H39" s="116">
        <f t="shared" si="1"/>
        <v>0</v>
      </c>
      <c r="I39" s="72">
        <v>0</v>
      </c>
      <c r="J39" s="72">
        <v>0</v>
      </c>
      <c r="K39" s="73">
        <v>0</v>
      </c>
    </row>
    <row r="40" spans="1:11" x14ac:dyDescent="0.25">
      <c r="A40" s="842">
        <v>34</v>
      </c>
      <c r="B40" s="411" t="s">
        <v>783</v>
      </c>
      <c r="C40" s="126">
        <f t="shared" si="2"/>
        <v>12</v>
      </c>
      <c r="D40" s="107">
        <f t="shared" si="3"/>
        <v>12</v>
      </c>
      <c r="E40" s="73">
        <v>12</v>
      </c>
      <c r="F40" s="73">
        <v>0</v>
      </c>
      <c r="G40" s="127">
        <v>0</v>
      </c>
      <c r="H40" s="116">
        <f t="shared" si="1"/>
        <v>0</v>
      </c>
      <c r="I40" s="72">
        <v>0</v>
      </c>
      <c r="J40" s="72">
        <v>0</v>
      </c>
      <c r="K40" s="73">
        <v>0</v>
      </c>
    </row>
    <row r="41" spans="1:11" x14ac:dyDescent="0.25">
      <c r="A41" s="842">
        <v>35</v>
      </c>
      <c r="B41" s="411" t="s">
        <v>926</v>
      </c>
      <c r="C41" s="126">
        <f t="shared" si="2"/>
        <v>1</v>
      </c>
      <c r="D41" s="107">
        <f t="shared" si="3"/>
        <v>1</v>
      </c>
      <c r="E41" s="73">
        <v>1</v>
      </c>
      <c r="F41" s="73">
        <v>0</v>
      </c>
      <c r="G41" s="127">
        <v>0</v>
      </c>
      <c r="H41" s="116">
        <f>+I41+J41+K41</f>
        <v>0</v>
      </c>
      <c r="I41" s="72">
        <v>0</v>
      </c>
      <c r="J41" s="72">
        <v>0</v>
      </c>
      <c r="K41" s="73">
        <v>0</v>
      </c>
    </row>
    <row r="42" spans="1:11" x14ac:dyDescent="0.25">
      <c r="A42" s="842">
        <v>36</v>
      </c>
      <c r="B42" s="411" t="s">
        <v>841</v>
      </c>
      <c r="C42" s="126">
        <f t="shared" si="2"/>
        <v>1</v>
      </c>
      <c r="D42" s="107">
        <f t="shared" si="3"/>
        <v>1</v>
      </c>
      <c r="E42" s="73">
        <v>0</v>
      </c>
      <c r="F42" s="73">
        <v>1</v>
      </c>
      <c r="G42" s="127">
        <v>0</v>
      </c>
      <c r="H42" s="116">
        <f t="shared" si="1"/>
        <v>0</v>
      </c>
      <c r="I42" s="72">
        <v>0</v>
      </c>
      <c r="J42" s="72">
        <v>0</v>
      </c>
      <c r="K42" s="73">
        <v>0</v>
      </c>
    </row>
    <row r="43" spans="1:11" x14ac:dyDescent="0.25">
      <c r="A43" s="842">
        <v>37</v>
      </c>
      <c r="B43" s="411" t="s">
        <v>606</v>
      </c>
      <c r="C43" s="126">
        <f t="shared" si="2"/>
        <v>1</v>
      </c>
      <c r="D43" s="107">
        <f t="shared" si="3"/>
        <v>1</v>
      </c>
      <c r="E43" s="73">
        <v>0</v>
      </c>
      <c r="F43" s="73">
        <v>1</v>
      </c>
      <c r="G43" s="127">
        <v>0</v>
      </c>
      <c r="H43" s="116">
        <f t="shared" si="1"/>
        <v>0</v>
      </c>
      <c r="I43" s="72">
        <v>0</v>
      </c>
      <c r="J43" s="72">
        <v>0</v>
      </c>
      <c r="K43" s="73">
        <v>0</v>
      </c>
    </row>
    <row r="44" spans="1:11" x14ac:dyDescent="0.25">
      <c r="A44" s="842">
        <v>38</v>
      </c>
      <c r="B44" s="412" t="s">
        <v>190</v>
      </c>
      <c r="C44" s="126">
        <f t="shared" si="2"/>
        <v>26</v>
      </c>
      <c r="D44" s="107">
        <f t="shared" si="3"/>
        <v>25</v>
      </c>
      <c r="E44" s="73">
        <v>11</v>
      </c>
      <c r="F44" s="73">
        <v>12</v>
      </c>
      <c r="G44" s="127">
        <v>2</v>
      </c>
      <c r="H44" s="116">
        <f t="shared" si="1"/>
        <v>1</v>
      </c>
      <c r="I44" s="72">
        <v>1</v>
      </c>
      <c r="J44" s="72">
        <v>0</v>
      </c>
      <c r="K44" s="73">
        <v>0</v>
      </c>
    </row>
    <row r="45" spans="1:11" x14ac:dyDescent="0.25">
      <c r="A45" s="842">
        <v>39</v>
      </c>
      <c r="B45" s="411" t="s">
        <v>191</v>
      </c>
      <c r="C45" s="126">
        <f t="shared" si="2"/>
        <v>26</v>
      </c>
      <c r="D45" s="107">
        <f t="shared" si="3"/>
        <v>26</v>
      </c>
      <c r="E45" s="73">
        <v>15</v>
      </c>
      <c r="F45" s="73">
        <v>11</v>
      </c>
      <c r="G45" s="127">
        <v>0</v>
      </c>
      <c r="H45" s="116">
        <f t="shared" si="1"/>
        <v>0</v>
      </c>
      <c r="I45" s="72">
        <v>0</v>
      </c>
      <c r="J45" s="72">
        <v>0</v>
      </c>
      <c r="K45" s="73">
        <v>0</v>
      </c>
    </row>
    <row r="46" spans="1:11" x14ac:dyDescent="0.25">
      <c r="A46" s="842">
        <v>40</v>
      </c>
      <c r="B46" s="411" t="s">
        <v>831</v>
      </c>
      <c r="C46" s="126">
        <f t="shared" si="2"/>
        <v>1</v>
      </c>
      <c r="D46" s="107">
        <f t="shared" si="3"/>
        <v>1</v>
      </c>
      <c r="E46" s="73">
        <v>0</v>
      </c>
      <c r="F46" s="73">
        <v>1</v>
      </c>
      <c r="G46" s="127">
        <v>0</v>
      </c>
      <c r="H46" s="116">
        <f t="shared" si="1"/>
        <v>0</v>
      </c>
      <c r="I46" s="72">
        <v>0</v>
      </c>
      <c r="J46" s="72">
        <v>0</v>
      </c>
      <c r="K46" s="73">
        <v>0</v>
      </c>
    </row>
    <row r="47" spans="1:11" x14ac:dyDescent="0.25">
      <c r="A47" s="842">
        <v>41</v>
      </c>
      <c r="B47" s="411" t="s">
        <v>713</v>
      </c>
      <c r="C47" s="126">
        <f t="shared" si="2"/>
        <v>3</v>
      </c>
      <c r="D47" s="107">
        <f t="shared" si="3"/>
        <v>3</v>
      </c>
      <c r="E47" s="73">
        <v>2</v>
      </c>
      <c r="F47" s="73">
        <v>1</v>
      </c>
      <c r="G47" s="127">
        <v>0</v>
      </c>
      <c r="H47" s="116">
        <f t="shared" si="1"/>
        <v>0</v>
      </c>
      <c r="I47" s="72">
        <v>0</v>
      </c>
      <c r="J47" s="72">
        <v>0</v>
      </c>
      <c r="K47" s="73">
        <v>0</v>
      </c>
    </row>
    <row r="48" spans="1:11" x14ac:dyDescent="0.25">
      <c r="A48" s="842">
        <v>42</v>
      </c>
      <c r="B48" s="411" t="s">
        <v>193</v>
      </c>
      <c r="C48" s="126">
        <f t="shared" si="2"/>
        <v>76</v>
      </c>
      <c r="D48" s="107">
        <f t="shared" si="3"/>
        <v>72</v>
      </c>
      <c r="E48" s="73">
        <v>32</v>
      </c>
      <c r="F48" s="73">
        <v>39</v>
      </c>
      <c r="G48" s="127">
        <v>1</v>
      </c>
      <c r="H48" s="116">
        <f t="shared" si="1"/>
        <v>4</v>
      </c>
      <c r="I48" s="72">
        <v>3</v>
      </c>
      <c r="J48" s="72">
        <v>0</v>
      </c>
      <c r="K48" s="73">
        <v>1</v>
      </c>
    </row>
    <row r="49" spans="1:11" x14ac:dyDescent="0.25">
      <c r="A49" s="842">
        <v>43</v>
      </c>
      <c r="B49" s="411" t="s">
        <v>852</v>
      </c>
      <c r="C49" s="126">
        <f t="shared" si="2"/>
        <v>1</v>
      </c>
      <c r="D49" s="107">
        <f t="shared" si="3"/>
        <v>1</v>
      </c>
      <c r="E49" s="73">
        <v>0</v>
      </c>
      <c r="F49" s="73">
        <v>1</v>
      </c>
      <c r="G49" s="127">
        <v>0</v>
      </c>
      <c r="H49" s="116">
        <f t="shared" si="1"/>
        <v>0</v>
      </c>
      <c r="I49" s="72">
        <v>0</v>
      </c>
      <c r="J49" s="72">
        <v>0</v>
      </c>
      <c r="K49" s="73">
        <v>0</v>
      </c>
    </row>
    <row r="50" spans="1:11" x14ac:dyDescent="0.25">
      <c r="A50" s="842">
        <v>44</v>
      </c>
      <c r="B50" s="411" t="s">
        <v>195</v>
      </c>
      <c r="C50" s="126">
        <f t="shared" si="2"/>
        <v>29</v>
      </c>
      <c r="D50" s="107">
        <f t="shared" si="3"/>
        <v>26</v>
      </c>
      <c r="E50" s="73">
        <v>11</v>
      </c>
      <c r="F50" s="73">
        <v>15</v>
      </c>
      <c r="G50" s="127">
        <v>0</v>
      </c>
      <c r="H50" s="116">
        <f t="shared" si="1"/>
        <v>3</v>
      </c>
      <c r="I50" s="72">
        <v>3</v>
      </c>
      <c r="J50" s="72">
        <v>0</v>
      </c>
      <c r="K50" s="73">
        <v>0</v>
      </c>
    </row>
    <row r="51" spans="1:11" x14ac:dyDescent="0.25">
      <c r="A51" s="842">
        <v>45</v>
      </c>
      <c r="B51" s="411" t="s">
        <v>474</v>
      </c>
      <c r="C51" s="126">
        <f t="shared" si="2"/>
        <v>16</v>
      </c>
      <c r="D51" s="107">
        <f t="shared" si="3"/>
        <v>16</v>
      </c>
      <c r="E51" s="73">
        <v>9</v>
      </c>
      <c r="F51" s="73">
        <v>7</v>
      </c>
      <c r="G51" s="127">
        <v>0</v>
      </c>
      <c r="H51" s="116">
        <f t="shared" si="1"/>
        <v>0</v>
      </c>
      <c r="I51" s="72">
        <v>0</v>
      </c>
      <c r="J51" s="72">
        <v>0</v>
      </c>
      <c r="K51" s="73">
        <v>0</v>
      </c>
    </row>
    <row r="52" spans="1:11" x14ac:dyDescent="0.25">
      <c r="A52" s="842">
        <v>46</v>
      </c>
      <c r="B52" s="411" t="s">
        <v>784</v>
      </c>
      <c r="C52" s="126">
        <f t="shared" si="2"/>
        <v>4</v>
      </c>
      <c r="D52" s="107">
        <f t="shared" si="3"/>
        <v>4</v>
      </c>
      <c r="E52" s="73">
        <v>3</v>
      </c>
      <c r="F52" s="73">
        <v>1</v>
      </c>
      <c r="G52" s="127">
        <v>0</v>
      </c>
      <c r="H52" s="116">
        <f t="shared" si="1"/>
        <v>0</v>
      </c>
      <c r="I52" s="72">
        <v>0</v>
      </c>
      <c r="J52" s="72">
        <v>0</v>
      </c>
      <c r="K52" s="73">
        <v>0</v>
      </c>
    </row>
    <row r="53" spans="1:11" x14ac:dyDescent="0.25">
      <c r="A53" s="842">
        <v>47</v>
      </c>
      <c r="B53" s="411" t="s">
        <v>409</v>
      </c>
      <c r="C53" s="126">
        <f t="shared" si="2"/>
        <v>6</v>
      </c>
      <c r="D53" s="107">
        <f t="shared" si="3"/>
        <v>6</v>
      </c>
      <c r="E53" s="73">
        <v>3</v>
      </c>
      <c r="F53" s="73">
        <v>3</v>
      </c>
      <c r="G53" s="127">
        <v>0</v>
      </c>
      <c r="H53" s="116">
        <f t="shared" si="1"/>
        <v>0</v>
      </c>
      <c r="I53" s="72">
        <v>0</v>
      </c>
      <c r="J53" s="72">
        <v>0</v>
      </c>
      <c r="K53" s="73">
        <v>0</v>
      </c>
    </row>
    <row r="54" spans="1:11" x14ac:dyDescent="0.25">
      <c r="A54" s="842">
        <v>48</v>
      </c>
      <c r="B54" s="411" t="s">
        <v>730</v>
      </c>
      <c r="C54" s="126">
        <f t="shared" si="2"/>
        <v>2</v>
      </c>
      <c r="D54" s="107">
        <f t="shared" si="3"/>
        <v>2</v>
      </c>
      <c r="E54" s="73">
        <v>1</v>
      </c>
      <c r="F54" s="73">
        <v>1</v>
      </c>
      <c r="G54" s="127">
        <v>0</v>
      </c>
      <c r="H54" s="116">
        <f t="shared" si="1"/>
        <v>0</v>
      </c>
      <c r="I54" s="72">
        <v>0</v>
      </c>
      <c r="J54" s="72">
        <v>0</v>
      </c>
      <c r="K54" s="73">
        <v>0</v>
      </c>
    </row>
    <row r="55" spans="1:11" x14ac:dyDescent="0.25">
      <c r="A55" s="842">
        <v>49</v>
      </c>
      <c r="B55" s="411" t="s">
        <v>940</v>
      </c>
      <c r="C55" s="126">
        <f t="shared" si="2"/>
        <v>6</v>
      </c>
      <c r="D55" s="107">
        <f t="shared" si="3"/>
        <v>6</v>
      </c>
      <c r="E55" s="73">
        <v>6</v>
      </c>
      <c r="F55" s="73">
        <v>0</v>
      </c>
      <c r="G55" s="127">
        <v>0</v>
      </c>
      <c r="H55" s="116">
        <f t="shared" si="1"/>
        <v>0</v>
      </c>
      <c r="I55" s="72">
        <v>0</v>
      </c>
      <c r="J55" s="72">
        <v>0</v>
      </c>
      <c r="K55" s="73">
        <v>0</v>
      </c>
    </row>
    <row r="56" spans="1:11" x14ac:dyDescent="0.25">
      <c r="A56" s="842">
        <v>50</v>
      </c>
      <c r="B56" s="411" t="s">
        <v>931</v>
      </c>
      <c r="C56" s="126">
        <f t="shared" si="2"/>
        <v>3</v>
      </c>
      <c r="D56" s="107">
        <f t="shared" si="3"/>
        <v>3</v>
      </c>
      <c r="E56" s="73">
        <v>3</v>
      </c>
      <c r="F56" s="73">
        <v>0</v>
      </c>
      <c r="G56" s="127">
        <v>0</v>
      </c>
      <c r="H56" s="116">
        <f t="shared" si="1"/>
        <v>0</v>
      </c>
      <c r="I56" s="72">
        <v>0</v>
      </c>
      <c r="J56" s="72">
        <v>0</v>
      </c>
      <c r="K56" s="73">
        <v>0</v>
      </c>
    </row>
    <row r="57" spans="1:11" x14ac:dyDescent="0.25">
      <c r="A57" s="842">
        <v>51</v>
      </c>
      <c r="B57" s="411" t="s">
        <v>693</v>
      </c>
      <c r="C57" s="126">
        <f t="shared" si="2"/>
        <v>4</v>
      </c>
      <c r="D57" s="107">
        <f t="shared" si="3"/>
        <v>4</v>
      </c>
      <c r="E57" s="73">
        <v>2</v>
      </c>
      <c r="F57" s="73">
        <v>1</v>
      </c>
      <c r="G57" s="127">
        <v>1</v>
      </c>
      <c r="H57" s="116">
        <f t="shared" si="1"/>
        <v>0</v>
      </c>
      <c r="I57" s="72">
        <v>0</v>
      </c>
      <c r="J57" s="72">
        <v>0</v>
      </c>
      <c r="K57" s="73">
        <v>0</v>
      </c>
    </row>
    <row r="58" spans="1:11" x14ac:dyDescent="0.25">
      <c r="A58" s="842">
        <v>52</v>
      </c>
      <c r="B58" s="411" t="s">
        <v>198</v>
      </c>
      <c r="C58" s="126">
        <f t="shared" si="2"/>
        <v>88</v>
      </c>
      <c r="D58" s="107">
        <f t="shared" si="3"/>
        <v>88</v>
      </c>
      <c r="E58" s="73">
        <v>27</v>
      </c>
      <c r="F58" s="73">
        <v>60</v>
      </c>
      <c r="G58" s="127">
        <v>1</v>
      </c>
      <c r="H58" s="116">
        <f t="shared" si="1"/>
        <v>0</v>
      </c>
      <c r="I58" s="72">
        <v>0</v>
      </c>
      <c r="J58" s="72">
        <v>0</v>
      </c>
      <c r="K58" s="73">
        <v>0</v>
      </c>
    </row>
    <row r="59" spans="1:11" x14ac:dyDescent="0.25">
      <c r="A59" s="842">
        <v>53</v>
      </c>
      <c r="B59" s="411" t="s">
        <v>199</v>
      </c>
      <c r="C59" s="126">
        <f>D59+H59</f>
        <v>54</v>
      </c>
      <c r="D59" s="107">
        <f t="shared" si="3"/>
        <v>52</v>
      </c>
      <c r="E59" s="73">
        <v>21</v>
      </c>
      <c r="F59" s="73">
        <v>31</v>
      </c>
      <c r="G59" s="127">
        <v>0</v>
      </c>
      <c r="H59" s="116">
        <f t="shared" si="1"/>
        <v>2</v>
      </c>
      <c r="I59" s="72">
        <v>0</v>
      </c>
      <c r="J59" s="72">
        <v>2</v>
      </c>
      <c r="K59" s="73">
        <v>0</v>
      </c>
    </row>
    <row r="60" spans="1:11" x14ac:dyDescent="0.25">
      <c r="A60" s="842">
        <v>54</v>
      </c>
      <c r="B60" s="411" t="s">
        <v>860</v>
      </c>
      <c r="C60" s="126">
        <f>D60+H60</f>
        <v>1</v>
      </c>
      <c r="D60" s="107">
        <f t="shared" si="3"/>
        <v>1</v>
      </c>
      <c r="E60" s="73">
        <v>0</v>
      </c>
      <c r="F60" s="73">
        <v>1</v>
      </c>
      <c r="G60" s="127">
        <v>0</v>
      </c>
      <c r="H60" s="116">
        <f t="shared" si="1"/>
        <v>0</v>
      </c>
      <c r="I60" s="72">
        <v>0</v>
      </c>
      <c r="J60" s="72">
        <v>0</v>
      </c>
      <c r="K60" s="73">
        <v>0</v>
      </c>
    </row>
    <row r="61" spans="1:11" x14ac:dyDescent="0.25">
      <c r="A61" s="842">
        <v>55</v>
      </c>
      <c r="B61" s="411" t="s">
        <v>963</v>
      </c>
      <c r="C61" s="126">
        <f>D61+H61</f>
        <v>1</v>
      </c>
      <c r="D61" s="107">
        <f t="shared" si="3"/>
        <v>1</v>
      </c>
      <c r="E61" s="73">
        <v>1</v>
      </c>
      <c r="F61" s="73">
        <v>0</v>
      </c>
      <c r="G61" s="127">
        <v>0</v>
      </c>
      <c r="H61" s="116">
        <f t="shared" si="1"/>
        <v>0</v>
      </c>
      <c r="I61" s="72">
        <v>0</v>
      </c>
      <c r="J61" s="72">
        <v>0</v>
      </c>
      <c r="K61" s="73">
        <v>0</v>
      </c>
    </row>
    <row r="62" spans="1:11" x14ac:dyDescent="0.25">
      <c r="A62" s="842">
        <v>56</v>
      </c>
      <c r="B62" s="411" t="s">
        <v>490</v>
      </c>
      <c r="C62" s="126">
        <f t="shared" si="2"/>
        <v>3</v>
      </c>
      <c r="D62" s="107">
        <f t="shared" si="3"/>
        <v>3</v>
      </c>
      <c r="E62" s="73">
        <v>0</v>
      </c>
      <c r="F62" s="73">
        <v>3</v>
      </c>
      <c r="G62" s="127">
        <v>0</v>
      </c>
      <c r="H62" s="116">
        <f t="shared" si="1"/>
        <v>0</v>
      </c>
      <c r="I62" s="72">
        <v>0</v>
      </c>
      <c r="J62" s="72">
        <v>0</v>
      </c>
      <c r="K62" s="73">
        <v>0</v>
      </c>
    </row>
    <row r="63" spans="1:11" x14ac:dyDescent="0.25">
      <c r="A63" s="842">
        <v>57</v>
      </c>
      <c r="B63" s="411" t="s">
        <v>463</v>
      </c>
      <c r="C63" s="126">
        <f t="shared" si="2"/>
        <v>16</v>
      </c>
      <c r="D63" s="107">
        <f t="shared" si="3"/>
        <v>15</v>
      </c>
      <c r="E63" s="73">
        <v>4</v>
      </c>
      <c r="F63" s="73">
        <v>11</v>
      </c>
      <c r="G63" s="127">
        <v>0</v>
      </c>
      <c r="H63" s="116">
        <f t="shared" si="1"/>
        <v>1</v>
      </c>
      <c r="I63" s="72">
        <v>0</v>
      </c>
      <c r="J63" s="72">
        <v>1</v>
      </c>
      <c r="K63" s="73">
        <v>0</v>
      </c>
    </row>
    <row r="64" spans="1:11" x14ac:dyDescent="0.25">
      <c r="A64" s="842">
        <v>58</v>
      </c>
      <c r="B64" s="411" t="s">
        <v>689</v>
      </c>
      <c r="C64" s="126">
        <f t="shared" si="2"/>
        <v>7</v>
      </c>
      <c r="D64" s="107">
        <f t="shared" si="3"/>
        <v>5</v>
      </c>
      <c r="E64" s="73">
        <v>2</v>
      </c>
      <c r="F64" s="73">
        <v>3</v>
      </c>
      <c r="G64" s="127">
        <v>0</v>
      </c>
      <c r="H64" s="116">
        <f t="shared" si="1"/>
        <v>2</v>
      </c>
      <c r="I64" s="72">
        <v>0</v>
      </c>
      <c r="J64" s="72">
        <v>2</v>
      </c>
      <c r="K64" s="73">
        <v>0</v>
      </c>
    </row>
    <row r="65" spans="1:11" x14ac:dyDescent="0.25">
      <c r="A65" s="842">
        <v>59</v>
      </c>
      <c r="B65" s="411" t="s">
        <v>992</v>
      </c>
      <c r="C65" s="126">
        <f t="shared" si="2"/>
        <v>1</v>
      </c>
      <c r="D65" s="107">
        <f t="shared" si="3"/>
        <v>1</v>
      </c>
      <c r="E65" s="73">
        <v>0</v>
      </c>
      <c r="F65" s="73">
        <v>1</v>
      </c>
      <c r="G65" s="127">
        <v>0</v>
      </c>
      <c r="H65" s="116">
        <f t="shared" si="1"/>
        <v>0</v>
      </c>
      <c r="I65" s="72">
        <v>0</v>
      </c>
      <c r="J65" s="72">
        <v>0</v>
      </c>
      <c r="K65" s="73">
        <v>0</v>
      </c>
    </row>
    <row r="66" spans="1:11" x14ac:dyDescent="0.25">
      <c r="A66" s="842">
        <v>60</v>
      </c>
      <c r="B66" s="411" t="s">
        <v>692</v>
      </c>
      <c r="C66" s="126">
        <f t="shared" si="2"/>
        <v>14</v>
      </c>
      <c r="D66" s="107">
        <f t="shared" si="3"/>
        <v>14</v>
      </c>
      <c r="E66" s="73">
        <v>11</v>
      </c>
      <c r="F66" s="73">
        <v>3</v>
      </c>
      <c r="G66" s="127">
        <v>0</v>
      </c>
      <c r="H66" s="116">
        <f t="shared" si="1"/>
        <v>0</v>
      </c>
      <c r="I66" s="72">
        <v>0</v>
      </c>
      <c r="J66" s="72">
        <v>0</v>
      </c>
      <c r="K66" s="73">
        <v>0</v>
      </c>
    </row>
    <row r="67" spans="1:11" x14ac:dyDescent="0.25">
      <c r="A67" s="842">
        <v>61</v>
      </c>
      <c r="B67" s="411" t="s">
        <v>856</v>
      </c>
      <c r="C67" s="126">
        <f t="shared" si="2"/>
        <v>1</v>
      </c>
      <c r="D67" s="107">
        <f t="shared" si="3"/>
        <v>0</v>
      </c>
      <c r="E67" s="73">
        <v>0</v>
      </c>
      <c r="F67" s="73">
        <v>0</v>
      </c>
      <c r="G67" s="127">
        <v>0</v>
      </c>
      <c r="H67" s="116">
        <f t="shared" si="1"/>
        <v>1</v>
      </c>
      <c r="I67" s="72">
        <v>0</v>
      </c>
      <c r="J67" s="72">
        <v>1</v>
      </c>
      <c r="K67" s="73">
        <v>0</v>
      </c>
    </row>
    <row r="68" spans="1:11" x14ac:dyDescent="0.25">
      <c r="A68" s="842">
        <v>62</v>
      </c>
      <c r="B68" s="411" t="s">
        <v>812</v>
      </c>
      <c r="C68" s="126">
        <f t="shared" si="2"/>
        <v>3</v>
      </c>
      <c r="D68" s="107">
        <f t="shared" si="3"/>
        <v>3</v>
      </c>
      <c r="E68" s="73">
        <v>3</v>
      </c>
      <c r="F68" s="73">
        <v>0</v>
      </c>
      <c r="G68" s="127">
        <v>0</v>
      </c>
      <c r="H68" s="116">
        <f t="shared" si="1"/>
        <v>0</v>
      </c>
      <c r="I68" s="72">
        <v>0</v>
      </c>
      <c r="J68" s="72">
        <v>0</v>
      </c>
      <c r="K68" s="73">
        <v>0</v>
      </c>
    </row>
    <row r="69" spans="1:11" x14ac:dyDescent="0.25">
      <c r="A69" s="842">
        <v>63</v>
      </c>
      <c r="B69" s="411" t="s">
        <v>806</v>
      </c>
      <c r="C69" s="126">
        <f t="shared" si="2"/>
        <v>6</v>
      </c>
      <c r="D69" s="107">
        <f t="shared" si="3"/>
        <v>6</v>
      </c>
      <c r="E69" s="73">
        <v>3</v>
      </c>
      <c r="F69" s="73">
        <v>3</v>
      </c>
      <c r="G69" s="127">
        <v>0</v>
      </c>
      <c r="H69" s="116">
        <f t="shared" si="1"/>
        <v>0</v>
      </c>
      <c r="I69" s="72">
        <v>0</v>
      </c>
      <c r="J69" s="72">
        <v>0</v>
      </c>
      <c r="K69" s="73">
        <v>0</v>
      </c>
    </row>
    <row r="70" spans="1:11" x14ac:dyDescent="0.25">
      <c r="A70" s="842">
        <v>64</v>
      </c>
      <c r="B70" s="411" t="s">
        <v>951</v>
      </c>
      <c r="C70" s="126">
        <f t="shared" si="2"/>
        <v>1</v>
      </c>
      <c r="D70" s="107">
        <f t="shared" si="3"/>
        <v>1</v>
      </c>
      <c r="E70" s="73">
        <v>1</v>
      </c>
      <c r="F70" s="73">
        <v>0</v>
      </c>
      <c r="G70" s="127">
        <v>0</v>
      </c>
      <c r="H70" s="116">
        <f t="shared" si="1"/>
        <v>0</v>
      </c>
      <c r="I70" s="72">
        <v>0</v>
      </c>
      <c r="J70" s="72">
        <v>0</v>
      </c>
      <c r="K70" s="73">
        <v>0</v>
      </c>
    </row>
    <row r="71" spans="1:11" x14ac:dyDescent="0.25">
      <c r="A71" s="842">
        <v>65</v>
      </c>
      <c r="B71" s="411" t="s">
        <v>752</v>
      </c>
      <c r="C71" s="126">
        <f t="shared" si="2"/>
        <v>1</v>
      </c>
      <c r="D71" s="107">
        <f t="shared" si="3"/>
        <v>1</v>
      </c>
      <c r="E71" s="73">
        <v>0</v>
      </c>
      <c r="F71" s="73">
        <v>1</v>
      </c>
      <c r="G71" s="127">
        <v>0</v>
      </c>
      <c r="H71" s="116">
        <f t="shared" si="1"/>
        <v>0</v>
      </c>
      <c r="I71" s="72">
        <v>0</v>
      </c>
      <c r="J71" s="72">
        <v>0</v>
      </c>
      <c r="K71" s="73">
        <v>0</v>
      </c>
    </row>
    <row r="72" spans="1:11" x14ac:dyDescent="0.25">
      <c r="A72" s="842">
        <v>66</v>
      </c>
      <c r="B72" s="411" t="s">
        <v>712</v>
      </c>
      <c r="C72" s="126">
        <f t="shared" si="2"/>
        <v>7</v>
      </c>
      <c r="D72" s="107">
        <f t="shared" si="3"/>
        <v>7</v>
      </c>
      <c r="E72" s="73">
        <v>3</v>
      </c>
      <c r="F72" s="73">
        <v>4</v>
      </c>
      <c r="G72" s="127">
        <v>0</v>
      </c>
      <c r="H72" s="116">
        <f t="shared" si="1"/>
        <v>0</v>
      </c>
      <c r="I72" s="72">
        <v>0</v>
      </c>
      <c r="J72" s="72">
        <v>0</v>
      </c>
      <c r="K72" s="73">
        <v>0</v>
      </c>
    </row>
    <row r="73" spans="1:11" ht="13.65" customHeight="1" x14ac:dyDescent="0.25">
      <c r="A73" s="842">
        <v>67</v>
      </c>
      <c r="B73" s="411" t="s">
        <v>202</v>
      </c>
      <c r="C73" s="126">
        <f t="shared" si="2"/>
        <v>11</v>
      </c>
      <c r="D73" s="107">
        <f t="shared" si="3"/>
        <v>11</v>
      </c>
      <c r="E73" s="73">
        <v>4</v>
      </c>
      <c r="F73" s="73">
        <v>7</v>
      </c>
      <c r="G73" s="127">
        <v>0</v>
      </c>
      <c r="H73" s="116">
        <f t="shared" si="1"/>
        <v>0</v>
      </c>
      <c r="I73" s="72">
        <v>0</v>
      </c>
      <c r="J73" s="72">
        <v>0</v>
      </c>
      <c r="K73" s="73">
        <v>0</v>
      </c>
    </row>
    <row r="74" spans="1:11" x14ac:dyDescent="0.25">
      <c r="A74" s="842">
        <v>68</v>
      </c>
      <c r="B74" s="411" t="s">
        <v>786</v>
      </c>
      <c r="C74" s="126">
        <f t="shared" si="2"/>
        <v>13</v>
      </c>
      <c r="D74" s="107">
        <f t="shared" si="3"/>
        <v>13</v>
      </c>
      <c r="E74" s="73">
        <v>13</v>
      </c>
      <c r="F74" s="73">
        <v>0</v>
      </c>
      <c r="G74" s="127">
        <v>0</v>
      </c>
      <c r="H74" s="116">
        <f t="shared" si="1"/>
        <v>0</v>
      </c>
      <c r="I74" s="72">
        <v>0</v>
      </c>
      <c r="J74" s="72">
        <v>0</v>
      </c>
      <c r="K74" s="73">
        <v>0</v>
      </c>
    </row>
    <row r="75" spans="1:11" x14ac:dyDescent="0.25">
      <c r="A75" s="842">
        <v>69</v>
      </c>
      <c r="B75" s="411" t="s">
        <v>204</v>
      </c>
      <c r="C75" s="126">
        <f t="shared" si="2"/>
        <v>1072</v>
      </c>
      <c r="D75" s="107">
        <f t="shared" si="3"/>
        <v>1015</v>
      </c>
      <c r="E75" s="73">
        <v>429</v>
      </c>
      <c r="F75" s="73">
        <v>575</v>
      </c>
      <c r="G75" s="127">
        <v>11</v>
      </c>
      <c r="H75" s="116">
        <f t="shared" si="1"/>
        <v>57</v>
      </c>
      <c r="I75" s="72">
        <v>35</v>
      </c>
      <c r="J75" s="72">
        <v>21</v>
      </c>
      <c r="K75" s="73">
        <v>1</v>
      </c>
    </row>
    <row r="76" spans="1:11" x14ac:dyDescent="0.25">
      <c r="A76" s="842">
        <v>70</v>
      </c>
      <c r="B76" s="411" t="s">
        <v>769</v>
      </c>
      <c r="C76" s="126">
        <f t="shared" si="2"/>
        <v>26</v>
      </c>
      <c r="D76" s="107">
        <f t="shared" si="3"/>
        <v>26</v>
      </c>
      <c r="E76" s="73">
        <v>16</v>
      </c>
      <c r="F76" s="73">
        <v>10</v>
      </c>
      <c r="G76" s="127">
        <v>0</v>
      </c>
      <c r="H76" s="116">
        <f t="shared" si="1"/>
        <v>0</v>
      </c>
      <c r="I76" s="72">
        <v>0</v>
      </c>
      <c r="J76" s="72">
        <v>0</v>
      </c>
      <c r="K76" s="73">
        <v>0</v>
      </c>
    </row>
    <row r="77" spans="1:11" x14ac:dyDescent="0.25">
      <c r="A77" s="842">
        <v>71</v>
      </c>
      <c r="B77" s="411" t="s">
        <v>699</v>
      </c>
      <c r="C77" s="126">
        <f t="shared" si="2"/>
        <v>1</v>
      </c>
      <c r="D77" s="107">
        <f t="shared" si="3"/>
        <v>1</v>
      </c>
      <c r="E77" s="73">
        <v>1</v>
      </c>
      <c r="F77" s="73">
        <v>0</v>
      </c>
      <c r="G77" s="127">
        <v>0</v>
      </c>
      <c r="H77" s="116">
        <f t="shared" si="1"/>
        <v>0</v>
      </c>
      <c r="I77" s="72">
        <v>0</v>
      </c>
      <c r="J77" s="72">
        <v>0</v>
      </c>
      <c r="K77" s="73">
        <v>0</v>
      </c>
    </row>
    <row r="78" spans="1:11" x14ac:dyDescent="0.25">
      <c r="A78" s="842">
        <v>72</v>
      </c>
      <c r="B78" s="411" t="s">
        <v>770</v>
      </c>
      <c r="C78" s="126">
        <f t="shared" si="2"/>
        <v>4</v>
      </c>
      <c r="D78" s="107">
        <f t="shared" si="3"/>
        <v>4</v>
      </c>
      <c r="E78" s="73">
        <v>1</v>
      </c>
      <c r="F78" s="73">
        <v>3</v>
      </c>
      <c r="G78" s="127">
        <v>0</v>
      </c>
      <c r="H78" s="116">
        <f t="shared" si="1"/>
        <v>0</v>
      </c>
      <c r="I78" s="72">
        <v>0</v>
      </c>
      <c r="J78" s="72">
        <v>0</v>
      </c>
      <c r="K78" s="73">
        <v>0</v>
      </c>
    </row>
    <row r="79" spans="1:11" x14ac:dyDescent="0.25">
      <c r="A79" s="842">
        <v>73</v>
      </c>
      <c r="B79" s="411" t="s">
        <v>205</v>
      </c>
      <c r="C79" s="126">
        <f t="shared" si="2"/>
        <v>24</v>
      </c>
      <c r="D79" s="107">
        <f t="shared" si="3"/>
        <v>24</v>
      </c>
      <c r="E79" s="73">
        <v>6</v>
      </c>
      <c r="F79" s="73">
        <v>18</v>
      </c>
      <c r="G79" s="127">
        <v>0</v>
      </c>
      <c r="H79" s="116">
        <f t="shared" si="1"/>
        <v>0</v>
      </c>
      <c r="I79" s="72">
        <v>0</v>
      </c>
      <c r="J79" s="72">
        <v>0</v>
      </c>
      <c r="K79" s="73">
        <v>0</v>
      </c>
    </row>
    <row r="80" spans="1:11" x14ac:dyDescent="0.25">
      <c r="A80" s="842">
        <v>74</v>
      </c>
      <c r="B80" s="411" t="s">
        <v>690</v>
      </c>
      <c r="C80" s="126">
        <f t="shared" si="2"/>
        <v>9</v>
      </c>
      <c r="D80" s="107">
        <f t="shared" si="3"/>
        <v>7</v>
      </c>
      <c r="E80" s="73">
        <v>6</v>
      </c>
      <c r="F80" s="73">
        <v>0</v>
      </c>
      <c r="G80" s="127">
        <v>1</v>
      </c>
      <c r="H80" s="116">
        <f t="shared" ref="H80:H83" si="4">+I80+J80+K80</f>
        <v>2</v>
      </c>
      <c r="I80" s="72">
        <v>1</v>
      </c>
      <c r="J80" s="72">
        <v>1</v>
      </c>
      <c r="K80" s="73">
        <v>0</v>
      </c>
    </row>
    <row r="81" spans="1:11" x14ac:dyDescent="0.25">
      <c r="A81" s="842">
        <v>75</v>
      </c>
      <c r="B81" s="411" t="s">
        <v>807</v>
      </c>
      <c r="C81" s="126">
        <f t="shared" si="2"/>
        <v>2</v>
      </c>
      <c r="D81" s="107">
        <f t="shared" si="3"/>
        <v>2</v>
      </c>
      <c r="E81" s="73">
        <v>2</v>
      </c>
      <c r="F81" s="73">
        <v>0</v>
      </c>
      <c r="G81" s="127">
        <v>0</v>
      </c>
      <c r="H81" s="116">
        <f t="shared" si="4"/>
        <v>0</v>
      </c>
      <c r="I81" s="72">
        <v>0</v>
      </c>
      <c r="J81" s="72">
        <v>0</v>
      </c>
      <c r="K81" s="73">
        <v>0</v>
      </c>
    </row>
    <row r="82" spans="1:11" x14ac:dyDescent="0.25">
      <c r="A82" s="842">
        <v>76</v>
      </c>
      <c r="B82" s="411" t="s">
        <v>373</v>
      </c>
      <c r="C82" s="126">
        <f t="shared" ref="C82:C83" si="5">D82+H82</f>
        <v>9</v>
      </c>
      <c r="D82" s="107">
        <f t="shared" ref="D82:D83" si="6">+E82+F82+G82</f>
        <v>9</v>
      </c>
      <c r="E82" s="73">
        <v>2</v>
      </c>
      <c r="F82" s="73">
        <v>7</v>
      </c>
      <c r="G82" s="127">
        <v>0</v>
      </c>
      <c r="H82" s="116">
        <f t="shared" si="4"/>
        <v>0</v>
      </c>
      <c r="I82" s="73">
        <v>0</v>
      </c>
      <c r="J82" s="73">
        <v>0</v>
      </c>
      <c r="K82" s="73">
        <v>0</v>
      </c>
    </row>
    <row r="83" spans="1:11" x14ac:dyDescent="0.25">
      <c r="A83" s="393">
        <v>77</v>
      </c>
      <c r="B83" s="384" t="s">
        <v>652</v>
      </c>
      <c r="C83" s="128">
        <f t="shared" si="5"/>
        <v>42</v>
      </c>
      <c r="D83" s="109">
        <f t="shared" si="6"/>
        <v>40</v>
      </c>
      <c r="E83" s="89">
        <v>6</v>
      </c>
      <c r="F83" s="75">
        <v>31</v>
      </c>
      <c r="G83" s="129">
        <v>3</v>
      </c>
      <c r="H83" s="125">
        <f t="shared" si="4"/>
        <v>2</v>
      </c>
      <c r="I83" s="89">
        <v>0</v>
      </c>
      <c r="J83" s="75">
        <v>2</v>
      </c>
      <c r="K83" s="130">
        <v>0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7244094488188981" bottom="0.43307086614173229" header="0.27559055118110237" footer="0.27559055118110237"/>
  <pageSetup paperSize="9" scale="66" orientation="portrait" r:id="rId1"/>
  <headerFooter alignWithMargins="0">
    <oddHeader>&amp;C20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1"/>
  <sheetViews>
    <sheetView zoomScaleNormal="100" workbookViewId="0">
      <selection activeCell="L36" sqref="L36"/>
    </sheetView>
  </sheetViews>
  <sheetFormatPr defaultColWidth="9.109375" defaultRowHeight="13.15" x14ac:dyDescent="0.25"/>
  <cols>
    <col min="1" max="1" width="11.77734375" style="54" customWidth="1"/>
    <col min="2" max="3" width="9.109375" style="54"/>
    <col min="4" max="4" width="10" style="54" customWidth="1"/>
    <col min="5" max="5" width="9.77734375" style="54" customWidth="1"/>
    <col min="6" max="6" width="11.88671875" style="54" customWidth="1"/>
    <col min="7" max="7" width="10.6640625" style="54" customWidth="1"/>
    <col min="8" max="8" width="9.6640625" style="54" customWidth="1"/>
    <col min="9" max="16384" width="9.109375" style="54"/>
  </cols>
  <sheetData>
    <row r="1" spans="1:10" x14ac:dyDescent="0.25">
      <c r="A1" s="131" t="s">
        <v>994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</row>
    <row r="4" spans="1:10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0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</row>
    <row r="7" spans="1:10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</row>
    <row r="8" spans="1:10" x14ac:dyDescent="0.25">
      <c r="A8" s="101"/>
      <c r="B8" s="101"/>
      <c r="C8" s="101"/>
      <c r="D8" s="101"/>
      <c r="E8" s="101"/>
      <c r="F8" s="101"/>
      <c r="G8" s="101"/>
      <c r="H8" s="101"/>
      <c r="I8" s="101"/>
      <c r="J8" s="101"/>
    </row>
    <row r="9" spans="1:10" x14ac:dyDescent="0.2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</row>
    <row r="12" spans="1:10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</row>
    <row r="13" spans="1:10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</row>
    <row r="14" spans="1:10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</row>
    <row r="15" spans="1:10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  <row r="16" spans="1:10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0" x14ac:dyDescent="0.25">
      <c r="A19" s="101"/>
      <c r="B19" s="101"/>
      <c r="C19" s="101"/>
      <c r="D19" s="101"/>
      <c r="E19" s="101"/>
      <c r="F19" s="101"/>
      <c r="G19" s="101"/>
      <c r="H19" s="101"/>
      <c r="I19" s="101"/>
      <c r="J19" s="101"/>
    </row>
    <row r="20" spans="1:10" x14ac:dyDescent="0.25">
      <c r="A20" s="101"/>
      <c r="B20" s="101"/>
      <c r="C20" s="101"/>
      <c r="D20" s="101"/>
      <c r="E20" s="101"/>
      <c r="F20" s="101"/>
      <c r="G20" s="101"/>
      <c r="H20" s="101"/>
      <c r="I20" s="101"/>
      <c r="J20" s="101"/>
    </row>
    <row r="21" spans="1:10" x14ac:dyDescent="0.2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x14ac:dyDescent="0.25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ht="15.85" customHeight="1" x14ac:dyDescent="0.25">
      <c r="A23" s="101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6.4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</row>
    <row r="25" spans="1:10" ht="15.05" x14ac:dyDescent="0.3">
      <c r="A25" s="132" t="s">
        <v>356</v>
      </c>
      <c r="B25" s="132" t="s">
        <v>454</v>
      </c>
      <c r="C25" s="132"/>
      <c r="D25" s="132"/>
      <c r="E25" s="132"/>
      <c r="F25" s="132"/>
      <c r="G25" s="132"/>
      <c r="H25" s="132"/>
      <c r="I25" s="132"/>
      <c r="J25" s="101"/>
    </row>
    <row r="26" spans="1:10" ht="15.05" x14ac:dyDescent="0.3">
      <c r="A26" s="132"/>
      <c r="B26" s="132" t="s">
        <v>946</v>
      </c>
      <c r="C26" s="132"/>
      <c r="D26" s="132"/>
      <c r="E26" s="132"/>
      <c r="F26" s="132"/>
      <c r="G26" s="132"/>
      <c r="H26" s="132"/>
      <c r="I26" s="132"/>
      <c r="J26" s="101"/>
    </row>
    <row r="27" spans="1:10" ht="15.05" x14ac:dyDescent="0.3">
      <c r="A27" s="132"/>
      <c r="B27" s="132"/>
      <c r="C27" s="132"/>
      <c r="D27" s="132"/>
      <c r="E27" s="132"/>
      <c r="F27" s="132"/>
      <c r="G27" s="132"/>
      <c r="H27" s="132"/>
      <c r="I27" s="132"/>
      <c r="J27" s="101"/>
    </row>
    <row r="28" spans="1:10" ht="15.05" x14ac:dyDescent="0.3">
      <c r="A28" s="373" t="s">
        <v>17</v>
      </c>
      <c r="B28" s="428"/>
      <c r="C28" s="428"/>
      <c r="D28" s="428"/>
      <c r="E28" s="374"/>
      <c r="F28" s="375"/>
      <c r="G28" s="990" t="s">
        <v>46</v>
      </c>
      <c r="H28" s="991"/>
      <c r="I28" s="991"/>
      <c r="J28" s="992"/>
    </row>
    <row r="29" spans="1:10" ht="15.05" x14ac:dyDescent="0.3">
      <c r="A29" s="418"/>
      <c r="B29" s="420"/>
      <c r="C29" s="420"/>
      <c r="D29" s="420"/>
      <c r="E29" s="382"/>
      <c r="F29" s="383"/>
      <c r="G29" s="993" t="s">
        <v>455</v>
      </c>
      <c r="H29" s="994"/>
      <c r="I29" s="993" t="s">
        <v>452</v>
      </c>
      <c r="J29" s="994"/>
    </row>
    <row r="30" spans="1:10" ht="15.05" x14ac:dyDescent="0.3">
      <c r="A30" s="418"/>
      <c r="B30" s="420"/>
      <c r="C30" s="420"/>
      <c r="D30" s="420"/>
      <c r="E30" s="382"/>
      <c r="F30" s="383"/>
      <c r="G30" s="988" t="s">
        <v>456</v>
      </c>
      <c r="H30" s="989"/>
      <c r="I30" s="988" t="s">
        <v>455</v>
      </c>
      <c r="J30" s="989"/>
    </row>
    <row r="31" spans="1:10" ht="15.05" x14ac:dyDescent="0.3">
      <c r="A31" s="418"/>
      <c r="B31" s="429"/>
      <c r="C31" s="420"/>
      <c r="D31" s="420"/>
      <c r="E31" s="382"/>
      <c r="F31" s="383"/>
      <c r="G31" s="988" t="s">
        <v>453</v>
      </c>
      <c r="H31" s="989"/>
      <c r="I31" s="988" t="s">
        <v>458</v>
      </c>
      <c r="J31" s="989"/>
    </row>
    <row r="32" spans="1:10" ht="15.05" x14ac:dyDescent="0.3">
      <c r="A32" s="418"/>
      <c r="B32" s="429"/>
      <c r="C32" s="420"/>
      <c r="D32" s="420"/>
      <c r="E32" s="382"/>
      <c r="F32" s="383"/>
      <c r="G32" s="988" t="s">
        <v>457</v>
      </c>
      <c r="H32" s="989"/>
      <c r="I32" s="988" t="s">
        <v>459</v>
      </c>
      <c r="J32" s="989"/>
    </row>
    <row r="33" spans="1:10" ht="15.05" x14ac:dyDescent="0.3">
      <c r="A33" s="418"/>
      <c r="B33" s="382"/>
      <c r="C33" s="382"/>
      <c r="D33" s="382"/>
      <c r="E33" s="382"/>
      <c r="F33" s="383"/>
      <c r="G33" s="430"/>
      <c r="H33" s="431"/>
      <c r="I33" s="988" t="s">
        <v>460</v>
      </c>
      <c r="J33" s="989"/>
    </row>
    <row r="34" spans="1:10" ht="15.05" x14ac:dyDescent="0.3">
      <c r="A34" s="418"/>
      <c r="B34" s="420"/>
      <c r="C34" s="420"/>
      <c r="D34" s="420"/>
      <c r="E34" s="382"/>
      <c r="F34" s="383"/>
      <c r="G34" s="432"/>
      <c r="H34" s="433"/>
      <c r="I34" s="997" t="s">
        <v>316</v>
      </c>
      <c r="J34" s="998"/>
    </row>
    <row r="35" spans="1:10" ht="52.3" customHeight="1" x14ac:dyDescent="0.25">
      <c r="A35" s="820" t="s">
        <v>612</v>
      </c>
      <c r="B35" s="995" t="s">
        <v>809</v>
      </c>
      <c r="C35" s="995"/>
      <c r="D35" s="995"/>
      <c r="E35" s="995"/>
      <c r="F35" s="996"/>
      <c r="G35" s="135"/>
      <c r="H35" s="133">
        <v>914</v>
      </c>
      <c r="I35" s="136"/>
      <c r="J35" s="133">
        <v>223</v>
      </c>
    </row>
    <row r="36" spans="1:10" ht="44.3" customHeight="1" x14ac:dyDescent="0.25">
      <c r="A36" s="435" t="s">
        <v>7</v>
      </c>
      <c r="B36" s="995" t="s">
        <v>808</v>
      </c>
      <c r="C36" s="995"/>
      <c r="D36" s="995"/>
      <c r="E36" s="995"/>
      <c r="F36" s="996"/>
      <c r="G36" s="137"/>
      <c r="H36" s="138">
        <v>500</v>
      </c>
      <c r="I36" s="139"/>
      <c r="J36" s="138">
        <v>190</v>
      </c>
    </row>
    <row r="37" spans="1:10" x14ac:dyDescent="0.25">
      <c r="A37" s="140"/>
    </row>
    <row r="38" spans="1:10" x14ac:dyDescent="0.25">
      <c r="A38" s="140"/>
    </row>
    <row r="39" spans="1:10" x14ac:dyDescent="0.25">
      <c r="A39" s="140"/>
    </row>
    <row r="40" spans="1:10" x14ac:dyDescent="0.25">
      <c r="A40" s="140"/>
    </row>
    <row r="41" spans="1:10" x14ac:dyDescent="0.25">
      <c r="A41" s="140"/>
    </row>
  </sheetData>
  <mergeCells count="13">
    <mergeCell ref="G32:H32"/>
    <mergeCell ref="I32:J32"/>
    <mergeCell ref="B35:F35"/>
    <mergeCell ref="B36:F36"/>
    <mergeCell ref="I33:J33"/>
    <mergeCell ref="I34:J34"/>
    <mergeCell ref="G31:H31"/>
    <mergeCell ref="I31:J31"/>
    <mergeCell ref="G28:J28"/>
    <mergeCell ref="G29:H29"/>
    <mergeCell ref="I29:J29"/>
    <mergeCell ref="G30:H30"/>
    <mergeCell ref="I30:J30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3"/>
  <sheetViews>
    <sheetView topLeftCell="A31" zoomScaleNormal="100" workbookViewId="0">
      <selection activeCell="J18" sqref="J18"/>
    </sheetView>
  </sheetViews>
  <sheetFormatPr defaultColWidth="9.109375" defaultRowHeight="13.15" x14ac:dyDescent="0.25"/>
  <cols>
    <col min="1" max="1" width="13.88671875" style="54" customWidth="1"/>
    <col min="2" max="2" width="17.77734375" style="54" customWidth="1"/>
    <col min="3" max="3" width="6.77734375" style="54" customWidth="1"/>
    <col min="4" max="4" width="14.33203125" style="54" customWidth="1"/>
    <col min="5" max="6" width="14.21875" style="54" customWidth="1"/>
    <col min="7" max="7" width="13.77734375" style="54" customWidth="1"/>
    <col min="8" max="16384" width="9.109375" style="54"/>
  </cols>
  <sheetData>
    <row r="1" spans="1:10" ht="15.05" x14ac:dyDescent="0.3">
      <c r="A1" s="132" t="s">
        <v>886</v>
      </c>
      <c r="B1" s="132" t="s">
        <v>464</v>
      </c>
      <c r="C1" s="132"/>
      <c r="D1" s="132"/>
      <c r="E1" s="132"/>
      <c r="F1" s="132"/>
      <c r="G1" s="132"/>
      <c r="H1" s="132"/>
      <c r="I1" s="132"/>
      <c r="J1" s="132"/>
    </row>
    <row r="2" spans="1:10" ht="15.05" x14ac:dyDescent="0.3">
      <c r="A2" s="132"/>
      <c r="B2" s="132" t="s">
        <v>400</v>
      </c>
      <c r="C2" s="132"/>
      <c r="D2" s="132"/>
      <c r="E2" s="132"/>
      <c r="F2" s="132"/>
      <c r="G2" s="132"/>
      <c r="H2" s="132"/>
      <c r="I2" s="132"/>
      <c r="J2" s="132"/>
    </row>
    <row r="3" spans="1:10" ht="13.65" customHeight="1" x14ac:dyDescent="0.3">
      <c r="A3" s="373" t="s">
        <v>322</v>
      </c>
      <c r="B3" s="428"/>
      <c r="C3" s="634"/>
      <c r="D3" s="976" t="s">
        <v>962</v>
      </c>
      <c r="E3" s="976" t="s">
        <v>985</v>
      </c>
    </row>
    <row r="4" spans="1:10" ht="13.65" customHeight="1" x14ac:dyDescent="0.3">
      <c r="A4" s="418"/>
      <c r="B4" s="420"/>
      <c r="C4" s="436"/>
      <c r="D4" s="977"/>
      <c r="E4" s="977"/>
    </row>
    <row r="5" spans="1:10" ht="15.05" x14ac:dyDescent="0.3">
      <c r="A5" s="387" t="s">
        <v>437</v>
      </c>
      <c r="B5" s="428"/>
      <c r="C5" s="634"/>
      <c r="D5" s="851"/>
      <c r="E5" s="819"/>
    </row>
    <row r="6" spans="1:10" ht="15.05" x14ac:dyDescent="0.3">
      <c r="A6" s="381" t="s">
        <v>436</v>
      </c>
      <c r="B6" s="420"/>
      <c r="C6" s="638"/>
      <c r="D6" s="134">
        <v>612</v>
      </c>
      <c r="E6" s="134">
        <v>631</v>
      </c>
    </row>
    <row r="7" spans="1:10" ht="15.05" x14ac:dyDescent="0.3">
      <c r="A7" s="387" t="s">
        <v>5</v>
      </c>
      <c r="B7" s="428"/>
      <c r="C7" s="634"/>
      <c r="D7" s="635"/>
      <c r="E7" s="635"/>
    </row>
    <row r="8" spans="1:10" ht="15.05" x14ac:dyDescent="0.3">
      <c r="A8" s="384" t="s">
        <v>6</v>
      </c>
      <c r="B8" s="419"/>
      <c r="C8" s="436"/>
      <c r="D8" s="719">
        <v>951</v>
      </c>
      <c r="E8" s="719">
        <v>919</v>
      </c>
    </row>
    <row r="10" spans="1:10" ht="15.05" x14ac:dyDescent="0.3">
      <c r="A10" s="76" t="s">
        <v>887</v>
      </c>
      <c r="B10" s="76" t="s">
        <v>914</v>
      </c>
    </row>
    <row r="11" spans="1:10" ht="18.2" customHeight="1" x14ac:dyDescent="0.3">
      <c r="A11" s="373" t="s">
        <v>17</v>
      </c>
      <c r="B11" s="374"/>
      <c r="C11" s="768"/>
      <c r="D11" s="934" t="s">
        <v>962</v>
      </c>
      <c r="E11" s="934"/>
      <c r="F11" s="934" t="s">
        <v>985</v>
      </c>
      <c r="G11" s="934"/>
    </row>
    <row r="12" spans="1:10" ht="18.2" customHeight="1" x14ac:dyDescent="0.3">
      <c r="A12" s="676"/>
      <c r="B12" s="376"/>
      <c r="C12" s="377"/>
      <c r="D12" s="840" t="s">
        <v>909</v>
      </c>
      <c r="E12" s="840" t="s">
        <v>910</v>
      </c>
      <c r="F12" s="840" t="s">
        <v>909</v>
      </c>
      <c r="G12" s="840" t="s">
        <v>910</v>
      </c>
    </row>
    <row r="13" spans="1:10" ht="20.05" customHeight="1" x14ac:dyDescent="0.25">
      <c r="A13" s="999" t="s">
        <v>28</v>
      </c>
      <c r="B13" s="1000"/>
      <c r="C13" s="844"/>
      <c r="D13" s="93">
        <v>37897</v>
      </c>
      <c r="E13" s="785">
        <v>30393</v>
      </c>
      <c r="F13" s="93">
        <v>38699</v>
      </c>
      <c r="G13" s="785">
        <v>30993</v>
      </c>
    </row>
    <row r="14" spans="1:10" ht="20.05" customHeight="1" x14ac:dyDescent="0.25">
      <c r="A14" s="803" t="s">
        <v>903</v>
      </c>
      <c r="B14" s="720"/>
      <c r="C14" s="380"/>
      <c r="D14" s="93">
        <v>5411</v>
      </c>
      <c r="E14" s="785">
        <v>4804</v>
      </c>
      <c r="F14" s="93">
        <v>3962</v>
      </c>
      <c r="G14" s="785">
        <v>3530</v>
      </c>
    </row>
    <row r="15" spans="1:10" ht="15.05" customHeight="1" x14ac:dyDescent="0.25">
      <c r="A15" s="803"/>
      <c r="B15" s="720"/>
      <c r="C15" s="379"/>
      <c r="D15" s="379"/>
      <c r="E15" s="380"/>
      <c r="F15" s="379" t="s">
        <v>995</v>
      </c>
      <c r="G15" s="380" t="s">
        <v>995</v>
      </c>
    </row>
    <row r="16" spans="1:10" ht="20.05" customHeight="1" x14ac:dyDescent="0.25">
      <c r="A16" s="1005" t="s">
        <v>370</v>
      </c>
      <c r="B16" s="1001" t="s">
        <v>911</v>
      </c>
      <c r="C16" s="1002"/>
      <c r="D16" s="93">
        <v>13460</v>
      </c>
      <c r="E16" s="785">
        <v>12418</v>
      </c>
      <c r="F16" s="93">
        <v>12045</v>
      </c>
      <c r="G16" s="785">
        <v>11120</v>
      </c>
    </row>
    <row r="17" spans="1:7" ht="28.2" customHeight="1" x14ac:dyDescent="0.25">
      <c r="A17" s="1006"/>
      <c r="B17" s="1003" t="s">
        <v>912</v>
      </c>
      <c r="C17" s="1004"/>
      <c r="D17" s="93">
        <v>6061</v>
      </c>
      <c r="E17" s="785">
        <v>5674</v>
      </c>
      <c r="F17" s="93">
        <v>5870</v>
      </c>
      <c r="G17" s="785">
        <v>5517</v>
      </c>
    </row>
    <row r="18" spans="1:7" ht="28.2" customHeight="1" x14ac:dyDescent="0.25">
      <c r="A18" s="1007"/>
      <c r="B18" s="1003" t="s">
        <v>913</v>
      </c>
      <c r="C18" s="1004"/>
      <c r="D18" s="93">
        <v>6495</v>
      </c>
      <c r="E18" s="785">
        <v>5576</v>
      </c>
      <c r="F18" s="93">
        <v>5937</v>
      </c>
      <c r="G18" s="785">
        <v>4988</v>
      </c>
    </row>
    <row r="19" spans="1:7" ht="12.7" customHeight="1" x14ac:dyDescent="0.3">
      <c r="A19" s="385"/>
      <c r="B19" s="385"/>
      <c r="C19" s="385"/>
      <c r="D19" s="113"/>
      <c r="E19" s="113"/>
    </row>
    <row r="20" spans="1:7" ht="15.05" customHeight="1" x14ac:dyDescent="0.3">
      <c r="A20" s="76" t="s">
        <v>613</v>
      </c>
      <c r="B20" s="76" t="s">
        <v>705</v>
      </c>
      <c r="F20" s="76"/>
    </row>
    <row r="21" spans="1:7" ht="15.05" customHeight="1" x14ac:dyDescent="0.3">
      <c r="A21" s="76"/>
      <c r="B21" s="76" t="s">
        <v>706</v>
      </c>
      <c r="F21" s="76"/>
    </row>
    <row r="22" spans="1:7" ht="15.05" x14ac:dyDescent="0.3">
      <c r="A22" s="76"/>
      <c r="B22" s="76" t="s">
        <v>707</v>
      </c>
      <c r="F22" s="76"/>
    </row>
    <row r="23" spans="1:7" ht="15.05" x14ac:dyDescent="0.3">
      <c r="A23" s="76"/>
      <c r="B23" s="76" t="s">
        <v>708</v>
      </c>
      <c r="F23" s="76"/>
    </row>
    <row r="24" spans="1:7" ht="15.65" x14ac:dyDescent="0.3">
      <c r="A24" s="437" t="s">
        <v>17</v>
      </c>
      <c r="B24" s="374"/>
      <c r="C24" s="375"/>
      <c r="D24" s="990" t="s">
        <v>737</v>
      </c>
      <c r="E24" s="991"/>
      <c r="F24" s="992"/>
    </row>
    <row r="25" spans="1:7" ht="17.25" customHeight="1" x14ac:dyDescent="0.3">
      <c r="A25" s="381"/>
      <c r="B25" s="382"/>
      <c r="C25" s="383"/>
      <c r="D25" s="990" t="s">
        <v>370</v>
      </c>
      <c r="E25" s="992"/>
      <c r="F25" s="721" t="s">
        <v>379</v>
      </c>
    </row>
    <row r="26" spans="1:7" ht="17.25" customHeight="1" x14ac:dyDescent="0.3">
      <c r="A26" s="381"/>
      <c r="B26" s="382"/>
      <c r="C26" s="383"/>
      <c r="D26" s="848" t="s">
        <v>904</v>
      </c>
      <c r="E26" s="778" t="s">
        <v>380</v>
      </c>
      <c r="F26" s="813" t="s">
        <v>905</v>
      </c>
    </row>
    <row r="27" spans="1:7" x14ac:dyDescent="0.25">
      <c r="A27" s="381"/>
      <c r="B27" s="382"/>
      <c r="C27" s="383"/>
      <c r="D27" s="846" t="s">
        <v>906</v>
      </c>
      <c r="E27" s="779" t="s">
        <v>382</v>
      </c>
      <c r="F27" s="845" t="s">
        <v>996</v>
      </c>
    </row>
    <row r="28" spans="1:7" x14ac:dyDescent="0.25">
      <c r="A28" s="384"/>
      <c r="B28" s="376"/>
      <c r="C28" s="377"/>
      <c r="D28" s="847" t="s">
        <v>381</v>
      </c>
      <c r="E28" s="780" t="s">
        <v>381</v>
      </c>
      <c r="F28" s="413"/>
    </row>
    <row r="29" spans="1:7" ht="18" customHeight="1" thickBot="1" x14ac:dyDescent="0.35">
      <c r="A29" s="786" t="s">
        <v>28</v>
      </c>
      <c r="B29" s="116"/>
      <c r="C29" s="787"/>
      <c r="D29" s="788">
        <f>D30+D33</f>
        <v>12</v>
      </c>
      <c r="E29" s="789">
        <f>E30+E33</f>
        <v>13</v>
      </c>
      <c r="F29" s="789">
        <f>F30+F33</f>
        <v>192</v>
      </c>
    </row>
    <row r="30" spans="1:7" ht="23.95" customHeight="1" thickTop="1" thickBot="1" x14ac:dyDescent="0.35">
      <c r="A30" s="722" t="s">
        <v>383</v>
      </c>
      <c r="B30" s="723"/>
      <c r="D30" s="790">
        <f>D32+D31</f>
        <v>3</v>
      </c>
      <c r="E30" s="790">
        <f t="shared" ref="E30:F30" si="0">E32+E31</f>
        <v>5</v>
      </c>
      <c r="F30" s="791">
        <f t="shared" si="0"/>
        <v>54</v>
      </c>
    </row>
    <row r="31" spans="1:7" ht="20.05" customHeight="1" thickTop="1" x14ac:dyDescent="0.3">
      <c r="A31" s="729" t="s">
        <v>384</v>
      </c>
      <c r="B31" s="382"/>
      <c r="C31" s="770"/>
      <c r="D31" s="792">
        <v>0</v>
      </c>
      <c r="E31" s="793">
        <v>1</v>
      </c>
      <c r="F31" s="793">
        <v>2</v>
      </c>
    </row>
    <row r="32" spans="1:7" ht="20.05" customHeight="1" thickBot="1" x14ac:dyDescent="0.35">
      <c r="A32" s="794" t="s">
        <v>385</v>
      </c>
      <c r="B32" s="374"/>
      <c r="C32" s="769"/>
      <c r="D32" s="795">
        <v>3</v>
      </c>
      <c r="E32" s="796">
        <v>4</v>
      </c>
      <c r="F32" s="796">
        <v>52</v>
      </c>
    </row>
    <row r="33" spans="1:6" ht="23.95" customHeight="1" thickTop="1" thickBot="1" x14ac:dyDescent="0.35">
      <c r="A33" s="722" t="s">
        <v>315</v>
      </c>
      <c r="B33" s="771"/>
      <c r="C33" s="772"/>
      <c r="D33" s="790">
        <f>D34+D35</f>
        <v>9</v>
      </c>
      <c r="E33" s="791">
        <f>E34+E35</f>
        <v>8</v>
      </c>
      <c r="F33" s="791">
        <f>F34+F35</f>
        <v>138</v>
      </c>
    </row>
    <row r="34" spans="1:6" ht="20.05" customHeight="1" thickTop="1" x14ac:dyDescent="0.3">
      <c r="A34" s="729" t="s">
        <v>384</v>
      </c>
      <c r="B34" s="382"/>
      <c r="C34" s="773"/>
      <c r="D34" s="792">
        <v>0</v>
      </c>
      <c r="E34" s="793">
        <v>0</v>
      </c>
      <c r="F34" s="797">
        <v>1</v>
      </c>
    </row>
    <row r="35" spans="1:6" ht="20.05" customHeight="1" x14ac:dyDescent="0.3">
      <c r="A35" s="794" t="s">
        <v>385</v>
      </c>
      <c r="B35" s="379"/>
      <c r="C35" s="380"/>
      <c r="D35" s="798">
        <v>9</v>
      </c>
      <c r="E35" s="799">
        <v>8</v>
      </c>
      <c r="F35" s="799">
        <v>137</v>
      </c>
    </row>
    <row r="36" spans="1:6" ht="15.05" customHeight="1" x14ac:dyDescent="0.25"/>
    <row r="37" spans="1:6" ht="15.05" x14ac:dyDescent="0.3">
      <c r="A37" s="76" t="s">
        <v>639</v>
      </c>
      <c r="B37" s="76" t="s">
        <v>997</v>
      </c>
    </row>
    <row r="38" spans="1:6" ht="28.2" customHeight="1" x14ac:dyDescent="0.3">
      <c r="A38" s="373" t="s">
        <v>17</v>
      </c>
      <c r="B38" s="374"/>
      <c r="C38" s="380"/>
      <c r="D38" s="774" t="s">
        <v>28</v>
      </c>
      <c r="E38" s="775" t="s">
        <v>386</v>
      </c>
      <c r="F38" s="776" t="s">
        <v>387</v>
      </c>
    </row>
    <row r="39" spans="1:6" ht="20.2" customHeight="1" x14ac:dyDescent="0.3">
      <c r="A39" s="434" t="s">
        <v>28</v>
      </c>
      <c r="B39" s="416"/>
      <c r="C39" s="773"/>
      <c r="D39" s="800">
        <f>D40+D41</f>
        <v>564</v>
      </c>
      <c r="E39" s="801">
        <f>E40+E41</f>
        <v>540</v>
      </c>
      <c r="F39" s="801">
        <f>F40+F41</f>
        <v>24</v>
      </c>
    </row>
    <row r="40" spans="1:6" ht="23.95" customHeight="1" x14ac:dyDescent="0.3">
      <c r="A40" s="676" t="s">
        <v>384</v>
      </c>
      <c r="B40" s="376"/>
      <c r="C40" s="380"/>
      <c r="D40" s="802">
        <f>E40+F40</f>
        <v>17</v>
      </c>
      <c r="E40" s="797">
        <v>17</v>
      </c>
      <c r="F40" s="797">
        <v>0</v>
      </c>
    </row>
    <row r="41" spans="1:6" ht="23.95" customHeight="1" x14ac:dyDescent="0.3">
      <c r="A41" s="777" t="s">
        <v>385</v>
      </c>
      <c r="B41" s="379"/>
      <c r="C41" s="380"/>
      <c r="D41" s="800">
        <f>E41+F41</f>
        <v>547</v>
      </c>
      <c r="E41" s="799">
        <v>523</v>
      </c>
      <c r="F41" s="799">
        <v>24</v>
      </c>
    </row>
    <row r="42" spans="1:6" ht="12.7" customHeight="1" x14ac:dyDescent="0.25">
      <c r="A42" s="54" t="s">
        <v>609</v>
      </c>
      <c r="B42" s="67"/>
      <c r="C42" s="67"/>
      <c r="D42" s="67"/>
      <c r="E42" s="67"/>
    </row>
    <row r="43" spans="1:6" ht="12.7" customHeight="1" x14ac:dyDescent="0.25">
      <c r="A43" s="54" t="s">
        <v>610</v>
      </c>
    </row>
  </sheetData>
  <mergeCells count="11">
    <mergeCell ref="E3:E4"/>
    <mergeCell ref="D11:E11"/>
    <mergeCell ref="D24:F24"/>
    <mergeCell ref="D25:E25"/>
    <mergeCell ref="F11:G11"/>
    <mergeCell ref="A13:B13"/>
    <mergeCell ref="D3:D4"/>
    <mergeCell ref="B16:C16"/>
    <mergeCell ref="B17:C17"/>
    <mergeCell ref="B18:C18"/>
    <mergeCell ref="A16:A18"/>
  </mergeCells>
  <phoneticPr fontId="2" type="noConversion"/>
  <printOptions horizontalCentered="1"/>
  <pageMargins left="0.59055118110236227" right="0.51181102362204722" top="0.51181102362204722" bottom="0.27559055118110237" header="0.31496062992125984" footer="0.15748031496062992"/>
  <pageSetup paperSize="9" scale="98" orientation="portrait" r:id="rId1"/>
  <headerFooter alignWithMargins="0">
    <oddHeader>&amp;C22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0"/>
  <sheetViews>
    <sheetView zoomScaleNormal="100" workbookViewId="0">
      <selection activeCell="M37" sqref="M37"/>
    </sheetView>
  </sheetViews>
  <sheetFormatPr defaultColWidth="9.109375" defaultRowHeight="13.15" x14ac:dyDescent="0.25"/>
  <cols>
    <col min="1" max="1" width="9.109375" style="54"/>
    <col min="2" max="2" width="9.88671875" style="54" customWidth="1"/>
    <col min="3" max="4" width="12.77734375" style="54" customWidth="1"/>
    <col min="5" max="5" width="9.77734375" style="54" customWidth="1"/>
    <col min="6" max="6" width="12.77734375" style="54" customWidth="1"/>
    <col min="7" max="7" width="13.109375" style="54" customWidth="1"/>
    <col min="8" max="8" width="11.109375" style="54" customWidth="1"/>
    <col min="9" max="10" width="12.77734375" style="54" customWidth="1"/>
    <col min="11" max="16384" width="9.109375" style="54"/>
  </cols>
  <sheetData>
    <row r="2" spans="1:10" ht="15.05" x14ac:dyDescent="0.3">
      <c r="A2" s="76" t="s">
        <v>640</v>
      </c>
      <c r="B2" s="76" t="s">
        <v>700</v>
      </c>
      <c r="I2" s="76"/>
    </row>
    <row r="3" spans="1:10" ht="15.05" x14ac:dyDescent="0.3">
      <c r="B3" s="76" t="s">
        <v>701</v>
      </c>
      <c r="I3" s="76"/>
    </row>
    <row r="4" spans="1:10" ht="15.05" x14ac:dyDescent="0.3">
      <c r="B4" s="76" t="s">
        <v>702</v>
      </c>
      <c r="I4" s="76"/>
    </row>
    <row r="5" spans="1:10" ht="15.05" x14ac:dyDescent="0.3">
      <c r="B5" s="76" t="s">
        <v>703</v>
      </c>
      <c r="I5" s="76"/>
    </row>
    <row r="6" spans="1:10" ht="15.05" x14ac:dyDescent="0.3">
      <c r="B6" s="76" t="s">
        <v>704</v>
      </c>
    </row>
    <row r="7" spans="1:10" ht="15.05" x14ac:dyDescent="0.3">
      <c r="J7" s="76"/>
    </row>
    <row r="8" spans="1:10" ht="15.05" x14ac:dyDescent="0.3">
      <c r="A8" s="724" t="s">
        <v>24</v>
      </c>
      <c r="B8" s="375"/>
      <c r="C8" s="428" t="s">
        <v>438</v>
      </c>
      <c r="D8" s="374"/>
      <c r="E8" s="721" t="s">
        <v>18</v>
      </c>
      <c r="F8" s="374" t="s">
        <v>388</v>
      </c>
      <c r="G8" s="374"/>
      <c r="H8" s="721" t="s">
        <v>18</v>
      </c>
      <c r="J8" s="76"/>
    </row>
    <row r="9" spans="1:10" ht="15.05" x14ac:dyDescent="0.3">
      <c r="A9" s="391"/>
      <c r="B9" s="383"/>
      <c r="C9" s="382"/>
      <c r="D9" s="382"/>
      <c r="E9" s="411"/>
      <c r="F9" s="382" t="s">
        <v>391</v>
      </c>
      <c r="G9" s="382"/>
      <c r="H9" s="411"/>
      <c r="J9" s="76"/>
    </row>
    <row r="10" spans="1:10" ht="17.25" customHeight="1" x14ac:dyDescent="0.3">
      <c r="A10" s="381"/>
      <c r="B10" s="383"/>
      <c r="C10" s="688" t="s">
        <v>390</v>
      </c>
      <c r="D10" s="379"/>
      <c r="E10" s="411"/>
      <c r="F10" s="688" t="s">
        <v>389</v>
      </c>
      <c r="G10" s="379"/>
      <c r="H10" s="411"/>
      <c r="J10" s="76"/>
    </row>
    <row r="11" spans="1:10" ht="17.25" customHeight="1" x14ac:dyDescent="0.3">
      <c r="A11" s="381"/>
      <c r="B11" s="383"/>
      <c r="C11" s="725">
        <v>45260</v>
      </c>
      <c r="D11" s="725">
        <v>45291</v>
      </c>
      <c r="E11" s="411"/>
      <c r="F11" s="725">
        <v>45260</v>
      </c>
      <c r="G11" s="725">
        <v>45291</v>
      </c>
      <c r="H11" s="411"/>
      <c r="J11" s="76"/>
    </row>
    <row r="12" spans="1:10" ht="18" customHeight="1" x14ac:dyDescent="0.3">
      <c r="A12" s="726" t="s">
        <v>28</v>
      </c>
      <c r="B12" s="438"/>
      <c r="C12" s="614">
        <v>193</v>
      </c>
      <c r="D12" s="614">
        <f>D13+D14+D15+D16+D17+D18+D19+D20+D21+D22+D23</f>
        <v>192</v>
      </c>
      <c r="E12" s="614">
        <f>D12-C12</f>
        <v>-1</v>
      </c>
      <c r="F12" s="111">
        <v>560</v>
      </c>
      <c r="G12" s="111">
        <f>G13+G14+G15+G16+G17+G18+G19+G20+G21+G22+G23</f>
        <v>564</v>
      </c>
      <c r="H12" s="614">
        <f>G12-F12</f>
        <v>4</v>
      </c>
    </row>
    <row r="13" spans="1:10" ht="18" customHeight="1" x14ac:dyDescent="0.3">
      <c r="A13" s="727" t="s">
        <v>30</v>
      </c>
      <c r="B13" s="626"/>
      <c r="C13" s="73">
        <v>15</v>
      </c>
      <c r="D13" s="73">
        <v>18</v>
      </c>
      <c r="E13" s="728">
        <f t="shared" ref="E13:E23" si="0">D13-C13</f>
        <v>3</v>
      </c>
      <c r="F13" s="73">
        <v>53</v>
      </c>
      <c r="G13" s="73">
        <v>52</v>
      </c>
      <c r="H13" s="728">
        <f t="shared" ref="H13:H23" si="1">G13-F13</f>
        <v>-1</v>
      </c>
    </row>
    <row r="14" spans="1:10" ht="18" customHeight="1" x14ac:dyDescent="0.3">
      <c r="A14" s="729" t="s">
        <v>32</v>
      </c>
      <c r="B14" s="626"/>
      <c r="C14" s="73">
        <v>2</v>
      </c>
      <c r="D14" s="73">
        <v>2</v>
      </c>
      <c r="E14" s="728">
        <f t="shared" si="0"/>
        <v>0</v>
      </c>
      <c r="F14" s="73">
        <v>72</v>
      </c>
      <c r="G14" s="73">
        <v>71</v>
      </c>
      <c r="H14" s="728">
        <f t="shared" si="1"/>
        <v>-1</v>
      </c>
    </row>
    <row r="15" spans="1:10" ht="18" customHeight="1" x14ac:dyDescent="0.3">
      <c r="A15" s="729" t="s">
        <v>33</v>
      </c>
      <c r="B15" s="626"/>
      <c r="C15" s="73">
        <v>19</v>
      </c>
      <c r="D15" s="73">
        <v>19</v>
      </c>
      <c r="E15" s="728">
        <f t="shared" si="0"/>
        <v>0</v>
      </c>
      <c r="F15" s="73">
        <v>68</v>
      </c>
      <c r="G15" s="73">
        <v>69</v>
      </c>
      <c r="H15" s="728">
        <f t="shared" si="1"/>
        <v>1</v>
      </c>
    </row>
    <row r="16" spans="1:10" ht="18" customHeight="1" x14ac:dyDescent="0.3">
      <c r="A16" s="729" t="s">
        <v>34</v>
      </c>
      <c r="B16" s="626"/>
      <c r="C16" s="73">
        <v>23</v>
      </c>
      <c r="D16" s="73">
        <v>20</v>
      </c>
      <c r="E16" s="728">
        <f t="shared" si="0"/>
        <v>-3</v>
      </c>
      <c r="F16" s="73">
        <v>26</v>
      </c>
      <c r="G16" s="73">
        <v>25</v>
      </c>
      <c r="H16" s="728">
        <f t="shared" si="1"/>
        <v>-1</v>
      </c>
    </row>
    <row r="17" spans="1:10" ht="18" customHeight="1" x14ac:dyDescent="0.3">
      <c r="A17" s="729" t="s">
        <v>35</v>
      </c>
      <c r="B17" s="626"/>
      <c r="C17" s="73">
        <v>35</v>
      </c>
      <c r="D17" s="73">
        <v>35</v>
      </c>
      <c r="E17" s="728">
        <f t="shared" si="0"/>
        <v>0</v>
      </c>
      <c r="F17" s="73">
        <v>24</v>
      </c>
      <c r="G17" s="73">
        <v>24</v>
      </c>
      <c r="H17" s="728">
        <f t="shared" si="1"/>
        <v>0</v>
      </c>
    </row>
    <row r="18" spans="1:10" ht="18" customHeight="1" x14ac:dyDescent="0.3">
      <c r="A18" s="729" t="s">
        <v>36</v>
      </c>
      <c r="B18" s="626"/>
      <c r="C18" s="73">
        <v>15</v>
      </c>
      <c r="D18" s="73">
        <v>16</v>
      </c>
      <c r="E18" s="728">
        <f>D18-C18</f>
        <v>1</v>
      </c>
      <c r="F18" s="73">
        <v>43</v>
      </c>
      <c r="G18" s="73">
        <v>46</v>
      </c>
      <c r="H18" s="728">
        <f t="shared" si="1"/>
        <v>3</v>
      </c>
    </row>
    <row r="19" spans="1:10" ht="18" customHeight="1" x14ac:dyDescent="0.3">
      <c r="A19" s="729" t="s">
        <v>37</v>
      </c>
      <c r="B19" s="626"/>
      <c r="C19" s="73">
        <v>23</v>
      </c>
      <c r="D19" s="73">
        <v>23</v>
      </c>
      <c r="E19" s="728">
        <f t="shared" si="0"/>
        <v>0</v>
      </c>
      <c r="F19" s="73">
        <v>73</v>
      </c>
      <c r="G19" s="73">
        <v>72</v>
      </c>
      <c r="H19" s="728">
        <f t="shared" si="1"/>
        <v>-1</v>
      </c>
    </row>
    <row r="20" spans="1:10" ht="18" customHeight="1" x14ac:dyDescent="0.3">
      <c r="A20" s="729" t="s">
        <v>38</v>
      </c>
      <c r="B20" s="626"/>
      <c r="C20" s="73">
        <v>26</v>
      </c>
      <c r="D20" s="73">
        <v>26</v>
      </c>
      <c r="E20" s="728">
        <f t="shared" si="0"/>
        <v>0</v>
      </c>
      <c r="F20" s="73">
        <v>68</v>
      </c>
      <c r="G20" s="73">
        <v>68</v>
      </c>
      <c r="H20" s="728">
        <f t="shared" si="1"/>
        <v>0</v>
      </c>
    </row>
    <row r="21" spans="1:10" ht="18" customHeight="1" x14ac:dyDescent="0.3">
      <c r="A21" s="729" t="s">
        <v>39</v>
      </c>
      <c r="B21" s="626"/>
      <c r="C21" s="73">
        <v>19</v>
      </c>
      <c r="D21" s="73">
        <v>17</v>
      </c>
      <c r="E21" s="728">
        <f t="shared" si="0"/>
        <v>-2</v>
      </c>
      <c r="F21" s="73">
        <v>70</v>
      </c>
      <c r="G21" s="73">
        <v>73</v>
      </c>
      <c r="H21" s="728">
        <f t="shared" si="1"/>
        <v>3</v>
      </c>
    </row>
    <row r="22" spans="1:10" ht="18" customHeight="1" x14ac:dyDescent="0.3">
      <c r="A22" s="729" t="s">
        <v>40</v>
      </c>
      <c r="B22" s="626"/>
      <c r="C22" s="73">
        <v>15</v>
      </c>
      <c r="D22" s="73">
        <v>15</v>
      </c>
      <c r="E22" s="728">
        <f t="shared" si="0"/>
        <v>0</v>
      </c>
      <c r="F22" s="73">
        <v>36</v>
      </c>
      <c r="G22" s="73">
        <v>37</v>
      </c>
      <c r="H22" s="728">
        <f t="shared" si="1"/>
        <v>1</v>
      </c>
    </row>
    <row r="23" spans="1:10" ht="18" customHeight="1" x14ac:dyDescent="0.3">
      <c r="A23" s="730" t="s">
        <v>42</v>
      </c>
      <c r="B23" s="731"/>
      <c r="C23" s="75">
        <v>1</v>
      </c>
      <c r="D23" s="75">
        <v>1</v>
      </c>
      <c r="E23" s="732">
        <f t="shared" si="0"/>
        <v>0</v>
      </c>
      <c r="F23" s="75">
        <v>27</v>
      </c>
      <c r="G23" s="75">
        <v>27</v>
      </c>
      <c r="H23" s="732">
        <f t="shared" si="1"/>
        <v>0</v>
      </c>
    </row>
    <row r="24" spans="1:10" x14ac:dyDescent="0.25">
      <c r="A24" s="87"/>
    </row>
    <row r="25" spans="1:10" ht="15.05" x14ac:dyDescent="0.3">
      <c r="A25" s="113" t="s">
        <v>888</v>
      </c>
      <c r="B25" s="76" t="s">
        <v>614</v>
      </c>
    </row>
    <row r="26" spans="1:10" ht="15.05" x14ac:dyDescent="0.3">
      <c r="B26" s="76" t="s">
        <v>998</v>
      </c>
    </row>
    <row r="28" spans="1:10" ht="24.75" customHeight="1" x14ac:dyDescent="0.25">
      <c r="A28" s="439" t="s">
        <v>17</v>
      </c>
      <c r="B28" s="440"/>
      <c r="C28" s="441"/>
      <c r="D28" s="442" t="s">
        <v>28</v>
      </c>
      <c r="E28" s="952" t="s">
        <v>615</v>
      </c>
      <c r="F28" s="1012"/>
      <c r="G28" s="953"/>
      <c r="H28" s="1013" t="s">
        <v>616</v>
      </c>
      <c r="I28" s="1013"/>
      <c r="J28" s="1014"/>
    </row>
    <row r="29" spans="1:10" ht="26.3" customHeight="1" x14ac:dyDescent="0.25">
      <c r="A29" s="443"/>
      <c r="B29" s="444"/>
      <c r="C29" s="417"/>
      <c r="D29" s="445"/>
      <c r="E29" s="442" t="s">
        <v>25</v>
      </c>
      <c r="F29" s="843" t="s">
        <v>305</v>
      </c>
      <c r="G29" s="843" t="s">
        <v>312</v>
      </c>
      <c r="H29" s="442" t="s">
        <v>25</v>
      </c>
      <c r="I29" s="843" t="s">
        <v>305</v>
      </c>
      <c r="J29" s="843" t="s">
        <v>312</v>
      </c>
    </row>
    <row r="30" spans="1:10" ht="26.3" customHeight="1" x14ac:dyDescent="0.25">
      <c r="A30" s="141" t="s">
        <v>28</v>
      </c>
      <c r="B30" s="142"/>
      <c r="C30" s="143"/>
      <c r="D30" s="144">
        <f>E30+H30</f>
        <v>4495</v>
      </c>
      <c r="E30" s="144">
        <f t="shared" ref="E30:E39" si="2">F30+G30</f>
        <v>4390</v>
      </c>
      <c r="F30" s="144">
        <f>F31+F34+F37</f>
        <v>177</v>
      </c>
      <c r="G30" s="144">
        <f>G31+G34+G37</f>
        <v>4213</v>
      </c>
      <c r="H30" s="144">
        <f>I30+J30</f>
        <v>105</v>
      </c>
      <c r="I30" s="144">
        <f>I31+I34+I37</f>
        <v>7</v>
      </c>
      <c r="J30" s="144">
        <f>J31+J34+J37</f>
        <v>98</v>
      </c>
    </row>
    <row r="31" spans="1:10" ht="23.95" customHeight="1" x14ac:dyDescent="0.25">
      <c r="A31" s="1015" t="s">
        <v>21</v>
      </c>
      <c r="B31" s="446" t="s">
        <v>25</v>
      </c>
      <c r="C31" s="375"/>
      <c r="D31" s="448">
        <f>E31+H31</f>
        <v>1083</v>
      </c>
      <c r="E31" s="448">
        <f t="shared" si="2"/>
        <v>1026</v>
      </c>
      <c r="F31" s="448">
        <f>F32+F33</f>
        <v>46</v>
      </c>
      <c r="G31" s="448">
        <f>G32+G33</f>
        <v>980</v>
      </c>
      <c r="H31" s="448">
        <f>I31+J31</f>
        <v>57</v>
      </c>
      <c r="I31" s="448">
        <f>I32+I33</f>
        <v>6</v>
      </c>
      <c r="J31" s="448">
        <f>J32+J33</f>
        <v>51</v>
      </c>
    </row>
    <row r="32" spans="1:10" ht="26.3" customHeight="1" x14ac:dyDescent="0.25">
      <c r="A32" s="1008"/>
      <c r="B32" s="1003" t="s">
        <v>617</v>
      </c>
      <c r="C32" s="1004"/>
      <c r="D32" s="145">
        <f t="shared" ref="D32:D39" si="3">E32+H32</f>
        <v>0</v>
      </c>
      <c r="E32" s="105">
        <f t="shared" si="2"/>
        <v>0</v>
      </c>
      <c r="F32" s="93">
        <v>0</v>
      </c>
      <c r="G32" s="93">
        <v>0</v>
      </c>
      <c r="H32" s="105">
        <f t="shared" ref="H32:H39" si="4">I32+J32</f>
        <v>0</v>
      </c>
      <c r="I32" s="93">
        <v>0</v>
      </c>
      <c r="J32" s="93">
        <v>0</v>
      </c>
    </row>
    <row r="33" spans="1:10" ht="25.55" customHeight="1" x14ac:dyDescent="0.25">
      <c r="A33" s="1008"/>
      <c r="B33" s="1010" t="s">
        <v>618</v>
      </c>
      <c r="C33" s="1011"/>
      <c r="D33" s="145">
        <f t="shared" si="3"/>
        <v>1083</v>
      </c>
      <c r="E33" s="105">
        <f t="shared" si="2"/>
        <v>1026</v>
      </c>
      <c r="F33" s="93">
        <v>46</v>
      </c>
      <c r="G33" s="93">
        <v>980</v>
      </c>
      <c r="H33" s="105">
        <f t="shared" si="4"/>
        <v>57</v>
      </c>
      <c r="I33" s="93">
        <v>6</v>
      </c>
      <c r="J33" s="93">
        <v>51</v>
      </c>
    </row>
    <row r="34" spans="1:10" ht="23.35" customHeight="1" x14ac:dyDescent="0.25">
      <c r="A34" s="1016" t="s">
        <v>22</v>
      </c>
      <c r="B34" s="446" t="s">
        <v>25</v>
      </c>
      <c r="C34" s="375"/>
      <c r="D34" s="448">
        <f t="shared" si="3"/>
        <v>3411</v>
      </c>
      <c r="E34" s="448">
        <f t="shared" si="2"/>
        <v>3363</v>
      </c>
      <c r="F34" s="448">
        <f>F35+F36</f>
        <v>131</v>
      </c>
      <c r="G34" s="448">
        <f>G35+G36</f>
        <v>3232</v>
      </c>
      <c r="H34" s="448">
        <f t="shared" si="4"/>
        <v>48</v>
      </c>
      <c r="I34" s="448">
        <f>I35+I36</f>
        <v>1</v>
      </c>
      <c r="J34" s="448">
        <f>J35+J36</f>
        <v>47</v>
      </c>
    </row>
    <row r="35" spans="1:10" ht="25.55" customHeight="1" x14ac:dyDescent="0.25">
      <c r="A35" s="1017"/>
      <c r="B35" s="1003" t="s">
        <v>617</v>
      </c>
      <c r="C35" s="1004"/>
      <c r="D35" s="145">
        <f t="shared" si="3"/>
        <v>10</v>
      </c>
      <c r="E35" s="105">
        <f t="shared" si="2"/>
        <v>10</v>
      </c>
      <c r="F35" s="93">
        <v>1</v>
      </c>
      <c r="G35" s="93">
        <v>9</v>
      </c>
      <c r="H35" s="105">
        <f t="shared" si="4"/>
        <v>0</v>
      </c>
      <c r="I35" s="93">
        <v>0</v>
      </c>
      <c r="J35" s="93">
        <v>0</v>
      </c>
    </row>
    <row r="36" spans="1:10" ht="25.55" customHeight="1" x14ac:dyDescent="0.25">
      <c r="A36" s="1018"/>
      <c r="B36" s="1010" t="s">
        <v>618</v>
      </c>
      <c r="C36" s="1011"/>
      <c r="D36" s="145">
        <f t="shared" si="3"/>
        <v>3401</v>
      </c>
      <c r="E36" s="105">
        <f t="shared" si="2"/>
        <v>3353</v>
      </c>
      <c r="F36" s="93">
        <v>130</v>
      </c>
      <c r="G36" s="93">
        <v>3223</v>
      </c>
      <c r="H36" s="105">
        <f t="shared" si="4"/>
        <v>48</v>
      </c>
      <c r="I36" s="93">
        <v>1</v>
      </c>
      <c r="J36" s="93">
        <v>47</v>
      </c>
    </row>
    <row r="37" spans="1:10" ht="23.35" customHeight="1" x14ac:dyDescent="0.25">
      <c r="A37" s="1008" t="s">
        <v>23</v>
      </c>
      <c r="B37" s="447" t="s">
        <v>25</v>
      </c>
      <c r="C37" s="383"/>
      <c r="D37" s="448">
        <f t="shared" si="3"/>
        <v>1</v>
      </c>
      <c r="E37" s="448">
        <f t="shared" si="2"/>
        <v>1</v>
      </c>
      <c r="F37" s="448">
        <f>F38+F39</f>
        <v>0</v>
      </c>
      <c r="G37" s="448">
        <f>G38+G39</f>
        <v>1</v>
      </c>
      <c r="H37" s="448">
        <f t="shared" si="4"/>
        <v>0</v>
      </c>
      <c r="I37" s="448">
        <f>I38+I39</f>
        <v>0</v>
      </c>
      <c r="J37" s="448">
        <f>J38+J39</f>
        <v>0</v>
      </c>
    </row>
    <row r="38" spans="1:10" ht="25.55" customHeight="1" x14ac:dyDescent="0.25">
      <c r="A38" s="1008"/>
      <c r="B38" s="1003" t="s">
        <v>617</v>
      </c>
      <c r="C38" s="1004"/>
      <c r="D38" s="145">
        <f t="shared" si="3"/>
        <v>0</v>
      </c>
      <c r="E38" s="105">
        <f t="shared" si="2"/>
        <v>0</v>
      </c>
      <c r="F38" s="93">
        <v>0</v>
      </c>
      <c r="G38" s="93">
        <v>0</v>
      </c>
      <c r="H38" s="105">
        <f t="shared" si="4"/>
        <v>0</v>
      </c>
      <c r="I38" s="93">
        <v>0</v>
      </c>
      <c r="J38" s="93">
        <v>0</v>
      </c>
    </row>
    <row r="39" spans="1:10" ht="25.55" customHeight="1" x14ac:dyDescent="0.25">
      <c r="A39" s="1009"/>
      <c r="B39" s="1010" t="s">
        <v>618</v>
      </c>
      <c r="C39" s="1011"/>
      <c r="D39" s="146">
        <f t="shared" si="3"/>
        <v>1</v>
      </c>
      <c r="E39" s="93">
        <f t="shared" si="2"/>
        <v>1</v>
      </c>
      <c r="F39" s="75">
        <v>0</v>
      </c>
      <c r="G39" s="75">
        <v>1</v>
      </c>
      <c r="H39" s="93">
        <f t="shared" si="4"/>
        <v>0</v>
      </c>
      <c r="I39" s="75">
        <v>0</v>
      </c>
      <c r="J39" s="75">
        <v>0</v>
      </c>
    </row>
    <row r="40" spans="1:10" x14ac:dyDescent="0.25">
      <c r="A40" s="140" t="s">
        <v>619</v>
      </c>
    </row>
  </sheetData>
  <mergeCells count="11">
    <mergeCell ref="A37:A39"/>
    <mergeCell ref="B38:C38"/>
    <mergeCell ref="B39:C39"/>
    <mergeCell ref="E28:G28"/>
    <mergeCell ref="H28:J28"/>
    <mergeCell ref="A31:A33"/>
    <mergeCell ref="B32:C32"/>
    <mergeCell ref="B33:C33"/>
    <mergeCell ref="A34:A36"/>
    <mergeCell ref="B35:C35"/>
    <mergeCell ref="B36:C36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O14" sqref="O14"/>
    </sheetView>
  </sheetViews>
  <sheetFormatPr defaultColWidth="9.109375" defaultRowHeight="13.15" x14ac:dyDescent="0.25"/>
  <cols>
    <col min="1" max="1" width="10.77734375" style="54" customWidth="1"/>
    <col min="2" max="2" width="11" style="54" customWidth="1"/>
    <col min="3" max="3" width="9.77734375" style="54" customWidth="1"/>
    <col min="4" max="4" width="9.109375" style="54"/>
    <col min="5" max="5" width="11.33203125" style="54" customWidth="1"/>
    <col min="6" max="6" width="11.77734375" style="54" customWidth="1"/>
    <col min="7" max="7" width="10.6640625" style="54" customWidth="1"/>
    <col min="8" max="8" width="10.21875" style="54" customWidth="1"/>
    <col min="9" max="9" width="9.33203125" style="54" customWidth="1"/>
    <col min="10" max="10" width="9.6640625" style="54" customWidth="1"/>
    <col min="11" max="16384" width="9.109375" style="54"/>
  </cols>
  <sheetData>
    <row r="1" spans="1:9" ht="15.05" x14ac:dyDescent="0.25">
      <c r="A1" s="79" t="s">
        <v>889</v>
      </c>
    </row>
    <row r="2" spans="1:9" ht="15.85" customHeight="1" x14ac:dyDescent="0.25"/>
    <row r="3" spans="1:9" x14ac:dyDescent="0.25">
      <c r="A3" s="387" t="s">
        <v>206</v>
      </c>
      <c r="B3" s="374"/>
      <c r="C3" s="374"/>
      <c r="D3" s="374"/>
      <c r="E3" s="374"/>
      <c r="F3" s="374"/>
      <c r="G3" s="398" t="s">
        <v>716</v>
      </c>
      <c r="H3" s="379"/>
      <c r="I3" s="841" t="s">
        <v>207</v>
      </c>
    </row>
    <row r="4" spans="1:9" x14ac:dyDescent="0.25">
      <c r="A4" s="384"/>
      <c r="B4" s="376"/>
      <c r="C4" s="376"/>
      <c r="D4" s="376"/>
      <c r="E4" s="376"/>
      <c r="F4" s="376"/>
      <c r="G4" s="555">
        <v>45260</v>
      </c>
      <c r="H4" s="555">
        <v>45291</v>
      </c>
      <c r="I4" s="413"/>
    </row>
    <row r="5" spans="1:9" x14ac:dyDescent="0.25">
      <c r="A5" s="381" t="s">
        <v>19</v>
      </c>
      <c r="B5" s="382"/>
      <c r="C5" s="382"/>
      <c r="D5" s="382"/>
      <c r="E5" s="382"/>
      <c r="F5" s="382"/>
      <c r="G5" s="562">
        <v>21787</v>
      </c>
      <c r="H5" s="562">
        <f>SUM(H7:H16)</f>
        <v>21484</v>
      </c>
      <c r="I5" s="733">
        <f t="shared" ref="I5:I14" si="0">+H5-G5</f>
        <v>-303</v>
      </c>
    </row>
    <row r="6" spans="1:9" x14ac:dyDescent="0.25">
      <c r="A6" s="384"/>
      <c r="B6" s="376" t="s">
        <v>753</v>
      </c>
      <c r="C6" s="376"/>
      <c r="D6" s="376"/>
      <c r="E6" s="376"/>
      <c r="F6" s="376"/>
      <c r="G6" s="394">
        <v>5</v>
      </c>
      <c r="H6" s="394">
        <v>5</v>
      </c>
      <c r="I6" s="395">
        <f t="shared" si="0"/>
        <v>0</v>
      </c>
    </row>
    <row r="7" spans="1:9" x14ac:dyDescent="0.25">
      <c r="A7" s="391" t="s">
        <v>837</v>
      </c>
      <c r="B7" s="382"/>
      <c r="C7" s="382"/>
      <c r="D7" s="382"/>
      <c r="E7" s="382"/>
      <c r="F7" s="382"/>
      <c r="G7" s="72">
        <v>1731</v>
      </c>
      <c r="H7" s="72">
        <v>1678</v>
      </c>
      <c r="I7" s="73">
        <f t="shared" si="0"/>
        <v>-53</v>
      </c>
    </row>
    <row r="8" spans="1:9" x14ac:dyDescent="0.25">
      <c r="A8" s="391" t="s">
        <v>351</v>
      </c>
      <c r="B8" s="382"/>
      <c r="C8" s="382"/>
      <c r="D8" s="382"/>
      <c r="E8" s="382"/>
      <c r="F8" s="382"/>
      <c r="G8" s="72">
        <v>0</v>
      </c>
      <c r="H8" s="72">
        <v>0</v>
      </c>
      <c r="I8" s="73">
        <f t="shared" si="0"/>
        <v>0</v>
      </c>
    </row>
    <row r="9" spans="1:9" x14ac:dyDescent="0.25">
      <c r="A9" s="391" t="s">
        <v>838</v>
      </c>
      <c r="B9" s="382"/>
      <c r="C9" s="382"/>
      <c r="D9" s="382"/>
      <c r="E9" s="382"/>
      <c r="F9" s="382"/>
      <c r="G9" s="72">
        <v>0</v>
      </c>
      <c r="H9" s="72">
        <v>0</v>
      </c>
      <c r="I9" s="73">
        <f t="shared" si="0"/>
        <v>0</v>
      </c>
    </row>
    <row r="10" spans="1:9" x14ac:dyDescent="0.25">
      <c r="A10" s="391" t="s">
        <v>208</v>
      </c>
      <c r="B10" s="382"/>
      <c r="C10" s="382"/>
      <c r="D10" s="382"/>
      <c r="E10" s="382"/>
      <c r="F10" s="382"/>
      <c r="G10" s="72">
        <v>0</v>
      </c>
      <c r="H10" s="72">
        <v>0</v>
      </c>
      <c r="I10" s="73">
        <f t="shared" si="0"/>
        <v>0</v>
      </c>
    </row>
    <row r="11" spans="1:9" x14ac:dyDescent="0.25">
      <c r="A11" s="391" t="s">
        <v>469</v>
      </c>
      <c r="B11" s="382"/>
      <c r="C11" s="382"/>
      <c r="D11" s="382"/>
      <c r="E11" s="382"/>
      <c r="F11" s="382"/>
      <c r="G11" s="72">
        <v>9959</v>
      </c>
      <c r="H11" s="72">
        <v>9672</v>
      </c>
      <c r="I11" s="73">
        <f t="shared" si="0"/>
        <v>-287</v>
      </c>
    </row>
    <row r="12" spans="1:9" x14ac:dyDescent="0.25">
      <c r="A12" s="391" t="s">
        <v>476</v>
      </c>
      <c r="B12" s="382"/>
      <c r="C12" s="382"/>
      <c r="D12" s="382"/>
      <c r="E12" s="382"/>
      <c r="F12" s="382"/>
      <c r="G12" s="734">
        <v>37</v>
      </c>
      <c r="H12" s="734">
        <v>33</v>
      </c>
      <c r="I12" s="734">
        <f t="shared" si="0"/>
        <v>-4</v>
      </c>
    </row>
    <row r="13" spans="1:9" x14ac:dyDescent="0.25">
      <c r="A13" s="391" t="s">
        <v>477</v>
      </c>
      <c r="B13" s="382"/>
      <c r="C13" s="382"/>
      <c r="D13" s="382"/>
      <c r="E13" s="382"/>
      <c r="F13" s="382"/>
      <c r="G13" s="734">
        <v>221</v>
      </c>
      <c r="H13" s="734">
        <v>217</v>
      </c>
      <c r="I13" s="734">
        <f t="shared" si="0"/>
        <v>-4</v>
      </c>
    </row>
    <row r="14" spans="1:9" x14ac:dyDescent="0.25">
      <c r="A14" s="391" t="s">
        <v>478</v>
      </c>
      <c r="B14" s="382"/>
      <c r="C14" s="382"/>
      <c r="D14" s="382"/>
      <c r="E14" s="382"/>
      <c r="F14" s="382"/>
      <c r="G14" s="734">
        <v>0</v>
      </c>
      <c r="H14" s="734">
        <v>0</v>
      </c>
      <c r="I14" s="734">
        <f t="shared" si="0"/>
        <v>0</v>
      </c>
    </row>
    <row r="15" spans="1:9" x14ac:dyDescent="0.25">
      <c r="A15" s="391" t="s">
        <v>479</v>
      </c>
      <c r="B15" s="735"/>
      <c r="C15" s="735"/>
      <c r="D15" s="735"/>
      <c r="E15" s="735"/>
      <c r="F15" s="736"/>
      <c r="G15" s="72"/>
      <c r="H15" s="72"/>
      <c r="I15" s="73"/>
    </row>
    <row r="16" spans="1:9" ht="13.8" thickBot="1" x14ac:dyDescent="0.3">
      <c r="A16" s="737" t="s">
        <v>480</v>
      </c>
      <c r="B16" s="738"/>
      <c r="C16" s="738"/>
      <c r="D16" s="738"/>
      <c r="E16" s="738"/>
      <c r="F16" s="738"/>
      <c r="G16" s="739">
        <v>9839</v>
      </c>
      <c r="H16" s="739">
        <v>9884</v>
      </c>
      <c r="I16" s="740">
        <f>+H16-G16</f>
        <v>45</v>
      </c>
    </row>
    <row r="17" spans="1:9" ht="13.8" thickTop="1" x14ac:dyDescent="0.25">
      <c r="A17" s="741" t="s">
        <v>479</v>
      </c>
      <c r="B17" s="382"/>
      <c r="C17" s="382"/>
      <c r="D17" s="382"/>
      <c r="E17" s="382"/>
      <c r="F17" s="382"/>
      <c r="G17" s="72"/>
      <c r="H17" s="72"/>
      <c r="I17" s="73"/>
    </row>
    <row r="18" spans="1:9" x14ac:dyDescent="0.25">
      <c r="A18" s="742" t="s">
        <v>738</v>
      </c>
      <c r="B18" s="376"/>
      <c r="C18" s="376"/>
      <c r="D18" s="376"/>
      <c r="E18" s="376"/>
      <c r="F18" s="376"/>
      <c r="G18" s="74">
        <v>4497</v>
      </c>
      <c r="H18" s="74">
        <v>4461</v>
      </c>
      <c r="I18" s="75">
        <f>+H18-G18</f>
        <v>-36</v>
      </c>
    </row>
    <row r="19" spans="1:9" x14ac:dyDescent="0.25">
      <c r="A19" s="147"/>
    </row>
    <row r="20" spans="1:9" x14ac:dyDescent="0.25">
      <c r="A20" s="148"/>
      <c r="B20" s="87"/>
      <c r="C20" s="87"/>
      <c r="D20" s="87"/>
      <c r="E20" s="87"/>
      <c r="F20" s="87"/>
      <c r="G20" s="67"/>
      <c r="H20" s="67"/>
      <c r="I20" s="67"/>
    </row>
    <row r="21" spans="1:9" ht="15.05" x14ac:dyDescent="0.25">
      <c r="A21" s="79" t="s">
        <v>890</v>
      </c>
    </row>
    <row r="23" spans="1:9" x14ac:dyDescent="0.25">
      <c r="A23" s="387" t="s">
        <v>17</v>
      </c>
      <c r="B23" s="374"/>
      <c r="C23" s="374"/>
      <c r="D23" s="374"/>
      <c r="E23" s="374"/>
      <c r="F23" s="374"/>
      <c r="G23" s="398" t="s">
        <v>716</v>
      </c>
      <c r="H23" s="379"/>
      <c r="I23" s="841" t="s">
        <v>207</v>
      </c>
    </row>
    <row r="24" spans="1:9" x14ac:dyDescent="0.25">
      <c r="A24" s="384"/>
      <c r="B24" s="376"/>
      <c r="C24" s="376"/>
      <c r="D24" s="376"/>
      <c r="E24" s="376"/>
      <c r="F24" s="376"/>
      <c r="G24" s="555">
        <v>45260</v>
      </c>
      <c r="H24" s="555">
        <v>45291</v>
      </c>
      <c r="I24" s="413"/>
    </row>
    <row r="25" spans="1:9" x14ac:dyDescent="0.25">
      <c r="A25" s="384" t="s">
        <v>209</v>
      </c>
      <c r="B25" s="376"/>
      <c r="C25" s="376"/>
      <c r="D25" s="376"/>
      <c r="E25" s="376"/>
      <c r="F25" s="376"/>
      <c r="G25" s="394">
        <v>44412</v>
      </c>
      <c r="H25" s="852">
        <f>SUM(H26:H40)</f>
        <v>43913</v>
      </c>
      <c r="I25" s="395">
        <f>+H25-G25</f>
        <v>-499</v>
      </c>
    </row>
    <row r="26" spans="1:9" x14ac:dyDescent="0.25">
      <c r="A26" s="381"/>
      <c r="B26" s="382"/>
      <c r="C26" s="621" t="s">
        <v>303</v>
      </c>
      <c r="D26" s="382"/>
      <c r="E26" s="382"/>
      <c r="F26" s="382"/>
      <c r="G26" s="573">
        <v>232</v>
      </c>
      <c r="H26" s="573">
        <v>231</v>
      </c>
      <c r="I26" s="728">
        <f>+H26-G26</f>
        <v>-1</v>
      </c>
    </row>
    <row r="27" spans="1:9" x14ac:dyDescent="0.25">
      <c r="A27" s="381" t="s">
        <v>210</v>
      </c>
      <c r="B27" s="382"/>
      <c r="C27" s="621" t="s">
        <v>649</v>
      </c>
      <c r="D27" s="382"/>
      <c r="E27" s="382"/>
      <c r="F27" s="382"/>
      <c r="G27" s="573">
        <v>140</v>
      </c>
      <c r="H27" s="573">
        <v>135</v>
      </c>
      <c r="I27" s="728">
        <f>+H27-G27</f>
        <v>-5</v>
      </c>
    </row>
    <row r="28" spans="1:9" x14ac:dyDescent="0.25">
      <c r="A28" s="381" t="s">
        <v>337</v>
      </c>
      <c r="B28" s="382"/>
      <c r="C28" s="621" t="s">
        <v>304</v>
      </c>
      <c r="D28" s="382"/>
      <c r="E28" s="382"/>
      <c r="F28" s="382"/>
      <c r="G28" s="743"/>
      <c r="H28" s="743"/>
      <c r="I28" s="743"/>
    </row>
    <row r="29" spans="1:9" x14ac:dyDescent="0.25">
      <c r="A29" s="381"/>
      <c r="B29" s="382"/>
      <c r="C29" s="1019" t="s">
        <v>482</v>
      </c>
      <c r="D29" s="1020"/>
      <c r="E29" s="1020"/>
      <c r="F29" s="1021"/>
      <c r="G29" s="743"/>
      <c r="H29" s="743"/>
      <c r="I29" s="743"/>
    </row>
    <row r="30" spans="1:9" x14ac:dyDescent="0.25">
      <c r="A30" s="381"/>
      <c r="B30" s="382"/>
      <c r="C30" s="1022" t="s">
        <v>483</v>
      </c>
      <c r="D30" s="1023"/>
      <c r="E30" s="1023"/>
      <c r="F30" s="1024"/>
      <c r="G30" s="743">
        <v>13705</v>
      </c>
      <c r="H30" s="743">
        <v>13487</v>
      </c>
      <c r="I30" s="728">
        <f>+H30-G30</f>
        <v>-218</v>
      </c>
    </row>
    <row r="31" spans="1:9" x14ac:dyDescent="0.25">
      <c r="A31" s="381"/>
      <c r="B31" s="382"/>
      <c r="C31" s="1022" t="s">
        <v>481</v>
      </c>
      <c r="D31" s="1023"/>
      <c r="E31" s="1023"/>
      <c r="F31" s="1024"/>
      <c r="G31" s="743">
        <v>5258</v>
      </c>
      <c r="H31" s="743">
        <v>5169</v>
      </c>
      <c r="I31" s="728">
        <f t="shared" ref="I31:I41" si="1">+H31-G31</f>
        <v>-89</v>
      </c>
    </row>
    <row r="32" spans="1:9" ht="12.7" customHeight="1" x14ac:dyDescent="0.25">
      <c r="A32" s="381"/>
      <c r="B32" s="382"/>
      <c r="C32" s="1025" t="s">
        <v>754</v>
      </c>
      <c r="D32" s="1026"/>
      <c r="E32" s="1026"/>
      <c r="F32" s="1027"/>
      <c r="G32" s="744"/>
      <c r="H32" s="744"/>
      <c r="I32" s="728"/>
    </row>
    <row r="33" spans="1:9" ht="12.7" customHeight="1" x14ac:dyDescent="0.25">
      <c r="A33" s="381"/>
      <c r="B33" s="382"/>
      <c r="C33" s="1028" t="s">
        <v>717</v>
      </c>
      <c r="D33" s="1029"/>
      <c r="E33" s="1029"/>
      <c r="F33" s="1030"/>
      <c r="G33" s="744">
        <v>216</v>
      </c>
      <c r="H33" s="744">
        <v>184</v>
      </c>
      <c r="I33" s="728">
        <f t="shared" si="1"/>
        <v>-32</v>
      </c>
    </row>
    <row r="34" spans="1:9" ht="12.7" customHeight="1" x14ac:dyDescent="0.25">
      <c r="A34" s="381"/>
      <c r="B34" s="382"/>
      <c r="C34" s="1025" t="s">
        <v>718</v>
      </c>
      <c r="D34" s="1026"/>
      <c r="E34" s="1026"/>
      <c r="F34" s="1027"/>
      <c r="G34" s="744"/>
      <c r="H34" s="744"/>
      <c r="I34" s="728"/>
    </row>
    <row r="35" spans="1:9" ht="12.7" customHeight="1" x14ac:dyDescent="0.25">
      <c r="A35" s="384"/>
      <c r="B35" s="376"/>
      <c r="C35" s="1031" t="s">
        <v>719</v>
      </c>
      <c r="D35" s="1032"/>
      <c r="E35" s="1032"/>
      <c r="F35" s="1033"/>
      <c r="G35" s="745">
        <v>0</v>
      </c>
      <c r="H35" s="745">
        <v>0</v>
      </c>
      <c r="I35" s="732">
        <f t="shared" si="1"/>
        <v>0</v>
      </c>
    </row>
    <row r="36" spans="1:9" x14ac:dyDescent="0.25">
      <c r="A36" s="381"/>
      <c r="B36" s="382"/>
      <c r="C36" s="391" t="s">
        <v>211</v>
      </c>
      <c r="D36" s="382"/>
      <c r="E36" s="382"/>
      <c r="F36" s="382"/>
      <c r="G36" s="72">
        <v>62</v>
      </c>
      <c r="H36" s="72">
        <v>58</v>
      </c>
      <c r="I36" s="73">
        <f t="shared" si="1"/>
        <v>-4</v>
      </c>
    </row>
    <row r="37" spans="1:9" x14ac:dyDescent="0.25">
      <c r="A37" s="381" t="s">
        <v>212</v>
      </c>
      <c r="B37" s="382"/>
      <c r="C37" s="391" t="s">
        <v>213</v>
      </c>
      <c r="D37" s="382"/>
      <c r="E37" s="382"/>
      <c r="F37" s="382"/>
      <c r="G37" s="72">
        <v>881</v>
      </c>
      <c r="H37" s="72">
        <v>857</v>
      </c>
      <c r="I37" s="73">
        <f t="shared" si="1"/>
        <v>-24</v>
      </c>
    </row>
    <row r="38" spans="1:9" x14ac:dyDescent="0.25">
      <c r="A38" s="381" t="s">
        <v>214</v>
      </c>
      <c r="B38" s="382"/>
      <c r="C38" s="391" t="s">
        <v>215</v>
      </c>
      <c r="D38" s="382"/>
      <c r="E38" s="382"/>
      <c r="F38" s="382"/>
      <c r="G38" s="72">
        <v>4004</v>
      </c>
      <c r="H38" s="72">
        <v>3884</v>
      </c>
      <c r="I38" s="73">
        <f t="shared" si="1"/>
        <v>-120</v>
      </c>
    </row>
    <row r="39" spans="1:9" x14ac:dyDescent="0.25">
      <c r="A39" s="381"/>
      <c r="B39" s="382"/>
      <c r="C39" s="391" t="s">
        <v>216</v>
      </c>
      <c r="D39" s="382"/>
      <c r="E39" s="382"/>
      <c r="F39" s="382"/>
      <c r="G39" s="72">
        <v>1538</v>
      </c>
      <c r="H39" s="72">
        <v>1505</v>
      </c>
      <c r="I39" s="73">
        <f t="shared" si="1"/>
        <v>-33</v>
      </c>
    </row>
    <row r="40" spans="1:9" x14ac:dyDescent="0.25">
      <c r="A40" s="384"/>
      <c r="B40" s="376"/>
      <c r="C40" s="574" t="s">
        <v>217</v>
      </c>
      <c r="D40" s="376"/>
      <c r="E40" s="376"/>
      <c r="F40" s="376"/>
      <c r="G40" s="74">
        <v>18376</v>
      </c>
      <c r="H40" s="74">
        <v>18403</v>
      </c>
      <c r="I40" s="75">
        <f t="shared" si="1"/>
        <v>27</v>
      </c>
    </row>
    <row r="41" spans="1:9" ht="19.600000000000001" customHeight="1" x14ac:dyDescent="0.25">
      <c r="A41" s="576" t="s">
        <v>720</v>
      </c>
      <c r="B41" s="416"/>
      <c r="C41" s="416"/>
      <c r="D41" s="416"/>
      <c r="E41" s="416"/>
      <c r="F41" s="416"/>
      <c r="G41" s="614">
        <v>42871</v>
      </c>
      <c r="H41" s="614">
        <v>42190</v>
      </c>
      <c r="I41" s="732">
        <f t="shared" si="1"/>
        <v>-681</v>
      </c>
    </row>
    <row r="42" spans="1:9" x14ac:dyDescent="0.25">
      <c r="A42" s="87"/>
      <c r="B42" s="87"/>
      <c r="C42" s="149"/>
      <c r="D42" s="87"/>
      <c r="E42" s="87"/>
      <c r="F42" s="87"/>
      <c r="G42" s="67"/>
      <c r="H42" s="67"/>
      <c r="I42" s="67"/>
    </row>
    <row r="43" spans="1:9" x14ac:dyDescent="0.25">
      <c r="A43" s="79" t="s">
        <v>377</v>
      </c>
    </row>
    <row r="44" spans="1:9" x14ac:dyDescent="0.25">
      <c r="A44" s="80" t="s">
        <v>378</v>
      </c>
    </row>
    <row r="45" spans="1:9" x14ac:dyDescent="0.25">
      <c r="A45" s="54" t="s">
        <v>697</v>
      </c>
    </row>
    <row r="46" spans="1:9" x14ac:dyDescent="0.25">
      <c r="A46" s="54" t="s">
        <v>696</v>
      </c>
    </row>
    <row r="47" spans="1:9" x14ac:dyDescent="0.25">
      <c r="A47" s="54" t="s">
        <v>218</v>
      </c>
    </row>
    <row r="48" spans="1:9" x14ac:dyDescent="0.25">
      <c r="A48" s="79" t="s">
        <v>375</v>
      </c>
    </row>
    <row r="49" spans="1:8" x14ac:dyDescent="0.25">
      <c r="A49" s="80" t="s">
        <v>721</v>
      </c>
    </row>
    <row r="50" spans="1:8" x14ac:dyDescent="0.25">
      <c r="A50" s="80" t="s">
        <v>722</v>
      </c>
    </row>
    <row r="51" spans="1:8" x14ac:dyDescent="0.25">
      <c r="A51" s="79"/>
    </row>
    <row r="52" spans="1:8" x14ac:dyDescent="0.25">
      <c r="A52" s="150" t="s">
        <v>535</v>
      </c>
      <c r="B52" s="101" t="s">
        <v>999</v>
      </c>
    </row>
    <row r="54" spans="1:8" x14ac:dyDescent="0.25">
      <c r="A54" s="387" t="s">
        <v>219</v>
      </c>
      <c r="B54" s="374"/>
      <c r="C54" s="374"/>
      <c r="D54" s="924" t="s">
        <v>220</v>
      </c>
      <c r="E54" s="925"/>
      <c r="F54" s="392" t="s">
        <v>46</v>
      </c>
      <c r="G54" s="392" t="s">
        <v>221</v>
      </c>
      <c r="H54" s="841" t="s">
        <v>222</v>
      </c>
    </row>
    <row r="55" spans="1:8" x14ac:dyDescent="0.25">
      <c r="A55" s="381"/>
      <c r="B55" s="382"/>
      <c r="C55" s="382"/>
      <c r="D55" s="403" t="s">
        <v>28</v>
      </c>
      <c r="E55" s="422" t="s">
        <v>223</v>
      </c>
      <c r="F55" s="403" t="s">
        <v>224</v>
      </c>
      <c r="G55" s="403" t="s">
        <v>224</v>
      </c>
      <c r="H55" s="842" t="s">
        <v>225</v>
      </c>
    </row>
    <row r="56" spans="1:8" x14ac:dyDescent="0.25">
      <c r="A56" s="381"/>
      <c r="B56" s="382"/>
      <c r="C56" s="382"/>
      <c r="D56" s="403"/>
      <c r="E56" s="403" t="s">
        <v>226</v>
      </c>
      <c r="F56" s="403"/>
      <c r="G56" s="403" t="s">
        <v>227</v>
      </c>
      <c r="H56" s="842" t="s">
        <v>228</v>
      </c>
    </row>
    <row r="57" spans="1:8" x14ac:dyDescent="0.25">
      <c r="A57" s="384"/>
      <c r="B57" s="376"/>
      <c r="C57" s="376"/>
      <c r="D57" s="523"/>
      <c r="E57" s="523" t="s">
        <v>229</v>
      </c>
      <c r="F57" s="523"/>
      <c r="G57" s="523"/>
      <c r="H57" s="393" t="s">
        <v>227</v>
      </c>
    </row>
    <row r="58" spans="1:8" ht="25.05" customHeight="1" x14ac:dyDescent="0.25">
      <c r="A58" s="378" t="s">
        <v>230</v>
      </c>
      <c r="B58" s="379"/>
      <c r="C58" s="379"/>
      <c r="D58" s="151">
        <v>12301</v>
      </c>
      <c r="E58" s="151">
        <v>7899</v>
      </c>
      <c r="F58" s="151">
        <v>7770</v>
      </c>
      <c r="G58" s="152">
        <v>2128888.2000000002</v>
      </c>
      <c r="H58" s="153">
        <v>273.98818532818535</v>
      </c>
    </row>
    <row r="60" spans="1:8" ht="15.05" x14ac:dyDescent="0.25">
      <c r="A60" s="117" t="s">
        <v>900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181102362204722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9"/>
  <sheetViews>
    <sheetView topLeftCell="A19" zoomScaleNormal="100" workbookViewId="0">
      <selection activeCell="N28" sqref="N28"/>
    </sheetView>
  </sheetViews>
  <sheetFormatPr defaultColWidth="9.109375" defaultRowHeight="13.15" x14ac:dyDescent="0.25"/>
  <cols>
    <col min="1" max="1" width="9.109375" style="54" customWidth="1"/>
    <col min="2" max="2" width="3.6640625" style="54" customWidth="1"/>
    <col min="3" max="4" width="10.33203125" style="54" customWidth="1"/>
    <col min="5" max="5" width="11.109375" style="54" customWidth="1"/>
    <col min="6" max="6" width="9.6640625" style="54" customWidth="1"/>
    <col min="7" max="7" width="11.109375" style="54" customWidth="1"/>
    <col min="8" max="8" width="10.109375" style="54" customWidth="1"/>
    <col min="9" max="9" width="9" style="54" customWidth="1"/>
    <col min="10" max="10" width="11.109375" style="54" customWidth="1"/>
    <col min="11" max="11" width="10.21875" style="54" customWidth="1"/>
    <col min="12" max="16384" width="9.109375" style="54"/>
  </cols>
  <sheetData>
    <row r="1" spans="1:11" ht="15.05" x14ac:dyDescent="0.3">
      <c r="A1" s="62" t="s">
        <v>565</v>
      </c>
      <c r="B1" s="62" t="s">
        <v>879</v>
      </c>
      <c r="C1" s="76"/>
      <c r="D1" s="76"/>
      <c r="E1" s="76"/>
      <c r="F1" s="76"/>
      <c r="G1" s="76"/>
      <c r="H1" s="76"/>
      <c r="I1" s="76"/>
    </row>
    <row r="2" spans="1:11" ht="15.05" customHeight="1" x14ac:dyDescent="0.3">
      <c r="A2" s="76"/>
      <c r="B2" s="154" t="s">
        <v>1000</v>
      </c>
      <c r="C2" s="76"/>
      <c r="D2" s="76"/>
      <c r="E2" s="76"/>
      <c r="F2" s="76"/>
      <c r="G2" s="76"/>
      <c r="H2" s="76"/>
      <c r="I2" s="76"/>
    </row>
    <row r="3" spans="1:11" ht="15.05" customHeight="1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11" ht="26.95" customHeight="1" x14ac:dyDescent="0.25">
      <c r="A4" s="390" t="s">
        <v>24</v>
      </c>
      <c r="B4" s="374"/>
      <c r="C4" s="392" t="s">
        <v>22</v>
      </c>
      <c r="D4" s="398" t="s">
        <v>392</v>
      </c>
      <c r="E4" s="449"/>
      <c r="F4" s="379"/>
      <c r="G4" s="379"/>
      <c r="H4" s="388" t="s">
        <v>231</v>
      </c>
      <c r="I4" s="841" t="s">
        <v>232</v>
      </c>
      <c r="J4" s="1034" t="s">
        <v>880</v>
      </c>
      <c r="K4" s="1036" t="s">
        <v>881</v>
      </c>
    </row>
    <row r="5" spans="1:11" ht="15.85" customHeight="1" x14ac:dyDescent="0.25">
      <c r="A5" s="381"/>
      <c r="B5" s="382"/>
      <c r="C5" s="403" t="s">
        <v>233</v>
      </c>
      <c r="D5" s="836" t="s">
        <v>393</v>
      </c>
      <c r="E5" s="837"/>
      <c r="F5" s="450" t="s">
        <v>394</v>
      </c>
      <c r="G5" s="376"/>
      <c r="H5" s="403" t="s">
        <v>234</v>
      </c>
      <c r="I5" s="842" t="s">
        <v>235</v>
      </c>
      <c r="J5" s="1035"/>
      <c r="K5" s="1037"/>
    </row>
    <row r="6" spans="1:11" x14ac:dyDescent="0.25">
      <c r="A6" s="381"/>
      <c r="B6" s="382"/>
      <c r="C6" s="403" t="s">
        <v>236</v>
      </c>
      <c r="D6" s="403" t="s">
        <v>395</v>
      </c>
      <c r="E6" s="403" t="s">
        <v>396</v>
      </c>
      <c r="F6" s="403" t="s">
        <v>236</v>
      </c>
      <c r="G6" s="403" t="s">
        <v>223</v>
      </c>
      <c r="H6" s="403" t="s">
        <v>237</v>
      </c>
      <c r="I6" s="842"/>
      <c r="J6" s="1035"/>
      <c r="K6" s="1037"/>
    </row>
    <row r="7" spans="1:11" x14ac:dyDescent="0.25">
      <c r="A7" s="384"/>
      <c r="B7" s="376"/>
      <c r="C7" s="384"/>
      <c r="D7" s="523"/>
      <c r="E7" s="523"/>
      <c r="F7" s="523"/>
      <c r="G7" s="523" t="s">
        <v>238</v>
      </c>
      <c r="H7" s="523" t="s">
        <v>397</v>
      </c>
      <c r="I7" s="451" t="s">
        <v>398</v>
      </c>
      <c r="J7" s="758" t="s">
        <v>882</v>
      </c>
      <c r="K7" s="393" t="s">
        <v>883</v>
      </c>
    </row>
    <row r="8" spans="1:11" ht="13.65" customHeight="1" x14ac:dyDescent="0.25">
      <c r="A8" s="384">
        <v>1</v>
      </c>
      <c r="B8" s="376"/>
      <c r="C8" s="523">
        <v>2</v>
      </c>
      <c r="D8" s="523">
        <v>3</v>
      </c>
      <c r="E8" s="523">
        <v>4</v>
      </c>
      <c r="F8" s="523">
        <v>5</v>
      </c>
      <c r="G8" s="523">
        <v>6</v>
      </c>
      <c r="H8" s="523">
        <v>7</v>
      </c>
      <c r="I8" s="452">
        <v>8</v>
      </c>
      <c r="J8" s="452">
        <v>9</v>
      </c>
      <c r="K8" s="452">
        <v>10</v>
      </c>
    </row>
    <row r="9" spans="1:11" ht="17.399999999999999" customHeight="1" x14ac:dyDescent="0.25">
      <c r="A9" s="384" t="s">
        <v>28</v>
      </c>
      <c r="B9" s="376"/>
      <c r="C9" s="384">
        <v>65392</v>
      </c>
      <c r="D9" s="384">
        <v>21479</v>
      </c>
      <c r="E9" s="384">
        <v>19206</v>
      </c>
      <c r="F9" s="384">
        <v>24707</v>
      </c>
      <c r="G9" s="384">
        <v>1505</v>
      </c>
      <c r="H9" s="453">
        <v>0.62217090775630046</v>
      </c>
      <c r="I9" s="454">
        <v>2.3015047712258381E-2</v>
      </c>
      <c r="J9" s="453">
        <v>0.96432803981986248</v>
      </c>
      <c r="K9" s="454">
        <v>0.52793412805702344</v>
      </c>
    </row>
    <row r="10" spans="1:11" ht="13.65" customHeight="1" x14ac:dyDescent="0.25">
      <c r="A10" s="381" t="s">
        <v>30</v>
      </c>
      <c r="B10" s="382"/>
      <c r="C10" s="68">
        <v>6931</v>
      </c>
      <c r="D10" s="72">
        <v>2488</v>
      </c>
      <c r="E10" s="72">
        <v>1942</v>
      </c>
      <c r="F10" s="72">
        <v>2501</v>
      </c>
      <c r="G10" s="72">
        <v>76</v>
      </c>
      <c r="H10" s="155">
        <v>0.63915740874332705</v>
      </c>
      <c r="I10" s="156">
        <v>1.0965228682729766E-2</v>
      </c>
      <c r="J10" s="759">
        <v>0.98313359964491787</v>
      </c>
      <c r="K10" s="759">
        <v>0.56162528216704288</v>
      </c>
    </row>
    <row r="11" spans="1:11" ht="13.65" customHeight="1" x14ac:dyDescent="0.25">
      <c r="A11" s="381" t="s">
        <v>32</v>
      </c>
      <c r="B11" s="382"/>
      <c r="C11" s="68">
        <v>6552</v>
      </c>
      <c r="D11" s="72">
        <v>2043</v>
      </c>
      <c r="E11" s="72">
        <v>1971</v>
      </c>
      <c r="F11" s="72">
        <v>2538</v>
      </c>
      <c r="G11" s="72">
        <v>122</v>
      </c>
      <c r="H11" s="155">
        <v>0.61263736263736268</v>
      </c>
      <c r="I11" s="156">
        <v>1.862026862026862E-2</v>
      </c>
      <c r="J11" s="155">
        <v>0.97050290135396522</v>
      </c>
      <c r="K11" s="155">
        <v>0.50896860986547088</v>
      </c>
    </row>
    <row r="12" spans="1:11" ht="13.65" customHeight="1" x14ac:dyDescent="0.25">
      <c r="A12" s="381" t="s">
        <v>33</v>
      </c>
      <c r="B12" s="382"/>
      <c r="C12" s="68">
        <v>6644</v>
      </c>
      <c r="D12" s="72">
        <v>2057</v>
      </c>
      <c r="E12" s="72">
        <v>1958</v>
      </c>
      <c r="F12" s="72">
        <v>2629</v>
      </c>
      <c r="G12" s="72">
        <v>67</v>
      </c>
      <c r="H12" s="155">
        <v>0.60430463576158944</v>
      </c>
      <c r="I12" s="156">
        <v>1.0084286574352799E-2</v>
      </c>
      <c r="J12" s="155">
        <v>0.9835864772170505</v>
      </c>
      <c r="K12" s="155">
        <v>0.51232876712328768</v>
      </c>
    </row>
    <row r="13" spans="1:11" ht="13.65" customHeight="1" x14ac:dyDescent="0.25">
      <c r="A13" s="391" t="s">
        <v>34</v>
      </c>
      <c r="B13" s="382"/>
      <c r="C13" s="68">
        <v>4171</v>
      </c>
      <c r="D13" s="72">
        <v>1446</v>
      </c>
      <c r="E13" s="72">
        <v>1161</v>
      </c>
      <c r="F13" s="72">
        <v>1564</v>
      </c>
      <c r="G13" s="72">
        <v>97</v>
      </c>
      <c r="H13" s="155">
        <v>0.62502996883241424</v>
      </c>
      <c r="I13" s="156">
        <v>2.3255813953488372E-2</v>
      </c>
      <c r="J13" s="155">
        <v>0.96412721893491127</v>
      </c>
      <c r="K13" s="155">
        <v>0.55466052934407362</v>
      </c>
    </row>
    <row r="14" spans="1:11" ht="13.65" customHeight="1" x14ac:dyDescent="0.25">
      <c r="A14" s="381" t="s">
        <v>35</v>
      </c>
      <c r="B14" s="382"/>
      <c r="C14" s="68">
        <v>4865</v>
      </c>
      <c r="D14" s="72">
        <v>1767</v>
      </c>
      <c r="E14" s="72">
        <v>1442</v>
      </c>
      <c r="F14" s="72">
        <v>1656</v>
      </c>
      <c r="G14" s="72">
        <v>66</v>
      </c>
      <c r="H14" s="155">
        <v>0.65960945529290849</v>
      </c>
      <c r="I14" s="156">
        <v>1.3566289825282631E-2</v>
      </c>
      <c r="J14" s="155">
        <v>0.97984732824427478</v>
      </c>
      <c r="K14" s="155">
        <v>0.5506388282954191</v>
      </c>
    </row>
    <row r="15" spans="1:11" ht="13.65" customHeight="1" x14ac:dyDescent="0.25">
      <c r="A15" s="381" t="s">
        <v>36</v>
      </c>
      <c r="B15" s="382"/>
      <c r="C15" s="68">
        <v>5969</v>
      </c>
      <c r="D15" s="72">
        <v>1838</v>
      </c>
      <c r="E15" s="72">
        <v>1780</v>
      </c>
      <c r="F15" s="72">
        <v>2351</v>
      </c>
      <c r="G15" s="72">
        <v>94</v>
      </c>
      <c r="H15" s="155">
        <v>0.60613168034846709</v>
      </c>
      <c r="I15" s="156">
        <v>1.5748031496062992E-2</v>
      </c>
      <c r="J15" s="155">
        <v>0.97467672413793105</v>
      </c>
      <c r="K15" s="155">
        <v>0.50801547816473192</v>
      </c>
    </row>
    <row r="16" spans="1:11" ht="13.65" customHeight="1" x14ac:dyDescent="0.25">
      <c r="A16" s="381" t="s">
        <v>37</v>
      </c>
      <c r="B16" s="382"/>
      <c r="C16" s="68">
        <v>6617</v>
      </c>
      <c r="D16" s="72">
        <v>2143</v>
      </c>
      <c r="E16" s="72">
        <v>1921</v>
      </c>
      <c r="F16" s="72">
        <v>2553</v>
      </c>
      <c r="G16" s="72">
        <v>327</v>
      </c>
      <c r="H16" s="155">
        <v>0.6141756082816987</v>
      </c>
      <c r="I16" s="156">
        <v>4.9418165331721324E-2</v>
      </c>
      <c r="J16" s="155">
        <v>0.92552949214301983</v>
      </c>
      <c r="K16" s="155">
        <v>0.52731299212598426</v>
      </c>
    </row>
    <row r="17" spans="1:11" ht="13.65" customHeight="1" x14ac:dyDescent="0.25">
      <c r="A17" s="381" t="s">
        <v>38</v>
      </c>
      <c r="B17" s="382"/>
      <c r="C17" s="68">
        <v>7188</v>
      </c>
      <c r="D17" s="72">
        <v>2150</v>
      </c>
      <c r="E17" s="72">
        <v>2189</v>
      </c>
      <c r="F17" s="72">
        <v>2849</v>
      </c>
      <c r="G17" s="72">
        <v>240</v>
      </c>
      <c r="H17" s="155">
        <v>0.60364496382860322</v>
      </c>
      <c r="I17" s="156">
        <v>3.3388981636060099E-2</v>
      </c>
      <c r="J17" s="155">
        <v>0.947586809347019</v>
      </c>
      <c r="K17" s="155">
        <v>0.49550587693016823</v>
      </c>
    </row>
    <row r="18" spans="1:11" ht="13.65" customHeight="1" x14ac:dyDescent="0.25">
      <c r="A18" s="381" t="s">
        <v>39</v>
      </c>
      <c r="B18" s="382"/>
      <c r="C18" s="68">
        <v>6714</v>
      </c>
      <c r="D18" s="72">
        <v>2049</v>
      </c>
      <c r="E18" s="72">
        <v>2014</v>
      </c>
      <c r="F18" s="72">
        <v>2651</v>
      </c>
      <c r="G18" s="72">
        <v>213</v>
      </c>
      <c r="H18" s="155">
        <v>0.60515341078343754</v>
      </c>
      <c r="I18" s="156">
        <v>3.1724754244861486E-2</v>
      </c>
      <c r="J18" s="155">
        <v>0.95018709073900842</v>
      </c>
      <c r="K18" s="155">
        <v>0.50430716219542215</v>
      </c>
    </row>
    <row r="19" spans="1:11" ht="13.65" customHeight="1" x14ac:dyDescent="0.25">
      <c r="A19" s="381" t="s">
        <v>40</v>
      </c>
      <c r="B19" s="382"/>
      <c r="C19" s="68">
        <v>4642</v>
      </c>
      <c r="D19" s="72">
        <v>1612</v>
      </c>
      <c r="E19" s="72">
        <v>1428</v>
      </c>
      <c r="F19" s="72">
        <v>1602</v>
      </c>
      <c r="G19" s="72">
        <v>164</v>
      </c>
      <c r="H19" s="155">
        <v>0.65489013356311931</v>
      </c>
      <c r="I19" s="156">
        <v>3.5329599310641967E-2</v>
      </c>
      <c r="J19" s="155">
        <v>0.94881398252184768</v>
      </c>
      <c r="K19" s="155">
        <v>0.53026315789473688</v>
      </c>
    </row>
    <row r="20" spans="1:11" ht="13.65" customHeight="1" x14ac:dyDescent="0.25">
      <c r="A20" s="384" t="s">
        <v>42</v>
      </c>
      <c r="B20" s="376"/>
      <c r="C20" s="64">
        <v>5099</v>
      </c>
      <c r="D20" s="74">
        <v>1886</v>
      </c>
      <c r="E20" s="74">
        <v>1400</v>
      </c>
      <c r="F20" s="74">
        <v>1813</v>
      </c>
      <c r="G20" s="74">
        <v>39</v>
      </c>
      <c r="H20" s="157">
        <v>0.64444008629142968</v>
      </c>
      <c r="I20" s="158">
        <v>7.6485585408903704E-3</v>
      </c>
      <c r="J20" s="157">
        <v>0.9882706766917293</v>
      </c>
      <c r="K20" s="157">
        <v>0.57395009129640906</v>
      </c>
    </row>
    <row r="22" spans="1:11" ht="15.05" x14ac:dyDescent="0.3">
      <c r="A22" s="70" t="s">
        <v>1001</v>
      </c>
    </row>
    <row r="46" spans="1:1" ht="15.05" x14ac:dyDescent="0.25">
      <c r="A46" s="117"/>
    </row>
    <row r="49" spans="1:1" ht="15.05" x14ac:dyDescent="0.25">
      <c r="A49" s="117" t="s">
        <v>900</v>
      </c>
    </row>
  </sheetData>
  <mergeCells count="2">
    <mergeCell ref="J4:J6"/>
    <mergeCell ref="K4:K6"/>
  </mergeCells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scale="84" orientation="portrait" r:id="rId1"/>
  <headerFooter alignWithMargins="0">
    <oddHeader>&amp;C25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60"/>
  <sheetViews>
    <sheetView zoomScaleNormal="100" workbookViewId="0">
      <selection activeCell="M23" sqref="M23"/>
    </sheetView>
  </sheetViews>
  <sheetFormatPr defaultColWidth="9.109375" defaultRowHeight="13.15" x14ac:dyDescent="0.25"/>
  <cols>
    <col min="1" max="1" width="10.77734375" style="54" customWidth="1"/>
    <col min="2" max="2" width="12.77734375" style="54" customWidth="1"/>
    <col min="3" max="3" width="10.77734375" style="54" customWidth="1"/>
    <col min="4" max="4" width="8.33203125" style="54" customWidth="1"/>
    <col min="5" max="5" width="10.77734375" style="54" customWidth="1"/>
    <col min="6" max="8" width="12.77734375" style="54" customWidth="1"/>
    <col min="9" max="11" width="8.33203125" style="54" customWidth="1"/>
    <col min="12" max="16384" width="9.109375" style="54"/>
  </cols>
  <sheetData>
    <row r="1" spans="1:9" ht="16.899999999999999" x14ac:dyDescent="0.3">
      <c r="A1" s="62" t="s">
        <v>891</v>
      </c>
    </row>
    <row r="2" spans="1:9" ht="14.25" customHeight="1" x14ac:dyDescent="0.25"/>
    <row r="3" spans="1:9" ht="18" customHeight="1" x14ac:dyDescent="0.25">
      <c r="A3" s="387" t="s">
        <v>17</v>
      </c>
      <c r="B3" s="374"/>
      <c r="C3" s="374"/>
      <c r="D3" s="374"/>
      <c r="E3" s="374"/>
      <c r="F3" s="917" t="s">
        <v>508</v>
      </c>
      <c r="G3" s="918"/>
      <c r="H3" s="841" t="s">
        <v>18</v>
      </c>
    </row>
    <row r="4" spans="1:9" ht="18" customHeight="1" x14ac:dyDescent="0.25">
      <c r="A4" s="384"/>
      <c r="B4" s="376"/>
      <c r="C4" s="376"/>
      <c r="D4" s="376"/>
      <c r="E4" s="376"/>
      <c r="F4" s="555">
        <v>45260</v>
      </c>
      <c r="G4" s="555">
        <v>45291</v>
      </c>
      <c r="H4" s="413"/>
    </row>
    <row r="5" spans="1:9" ht="18" customHeight="1" x14ac:dyDescent="0.25">
      <c r="A5" s="394" t="s">
        <v>239</v>
      </c>
      <c r="B5" s="746"/>
      <c r="C5" s="746"/>
      <c r="D5" s="746"/>
      <c r="E5" s="746"/>
      <c r="F5" s="394">
        <v>66194</v>
      </c>
      <c r="G5" s="394">
        <v>65392</v>
      </c>
      <c r="H5" s="395">
        <v>-802</v>
      </c>
    </row>
    <row r="6" spans="1:9" ht="18" customHeight="1" x14ac:dyDescent="0.25">
      <c r="A6" s="381"/>
      <c r="B6" s="849" t="s">
        <v>475</v>
      </c>
      <c r="C6" s="382"/>
      <c r="D6" s="382"/>
      <c r="E6" s="382"/>
      <c r="F6" s="72">
        <v>41333</v>
      </c>
      <c r="G6" s="72">
        <v>40685</v>
      </c>
      <c r="H6" s="73">
        <v>-648</v>
      </c>
    </row>
    <row r="7" spans="1:9" ht="18" customHeight="1" x14ac:dyDescent="0.25">
      <c r="A7" s="381"/>
      <c r="B7" s="849" t="s">
        <v>240</v>
      </c>
      <c r="C7" s="382"/>
      <c r="D7" s="382"/>
      <c r="E7" s="382"/>
      <c r="F7" s="760">
        <v>0.624</v>
      </c>
      <c r="G7" s="760">
        <v>0.622</v>
      </c>
      <c r="H7" s="156">
        <v>-2.0000000000000018E-3</v>
      </c>
    </row>
    <row r="8" spans="1:9" ht="16.899999999999999" customHeight="1" x14ac:dyDescent="0.25">
      <c r="A8" s="381"/>
      <c r="B8" s="849" t="s">
        <v>884</v>
      </c>
      <c r="C8" s="382"/>
      <c r="D8" s="382"/>
      <c r="E8" s="382"/>
      <c r="F8" s="781"/>
      <c r="G8" s="781"/>
      <c r="H8" s="782"/>
    </row>
    <row r="9" spans="1:9" ht="10.65" customHeight="1" x14ac:dyDescent="0.25">
      <c r="A9" s="384"/>
      <c r="B9" s="747" t="s">
        <v>885</v>
      </c>
      <c r="C9" s="376"/>
      <c r="D9" s="376"/>
      <c r="E9" s="376"/>
      <c r="F9" s="783">
        <v>0.96399999999999997</v>
      </c>
      <c r="G9" s="783">
        <v>0.96399999999999997</v>
      </c>
      <c r="H9" s="784">
        <v>0</v>
      </c>
    </row>
    <row r="10" spans="1:9" ht="17.55" customHeight="1" x14ac:dyDescent="0.25">
      <c r="A10" s="381"/>
      <c r="B10" s="849" t="s">
        <v>241</v>
      </c>
      <c r="C10" s="382"/>
      <c r="D10" s="382"/>
      <c r="E10" s="382"/>
      <c r="F10" s="72">
        <v>1538</v>
      </c>
      <c r="G10" s="72">
        <v>1505</v>
      </c>
      <c r="H10" s="73">
        <v>-33</v>
      </c>
    </row>
    <row r="11" spans="1:9" ht="17.55" customHeight="1" x14ac:dyDescent="0.25">
      <c r="A11" s="384"/>
      <c r="B11" s="747" t="s">
        <v>348</v>
      </c>
      <c r="C11" s="376"/>
      <c r="D11" s="376"/>
      <c r="E11" s="376"/>
      <c r="F11" s="749">
        <v>2.3E-2</v>
      </c>
      <c r="G11" s="749">
        <v>2.3E-2</v>
      </c>
      <c r="H11" s="158">
        <v>0</v>
      </c>
    </row>
    <row r="14" spans="1:9" ht="15.65" x14ac:dyDescent="0.3">
      <c r="A14" s="98" t="s">
        <v>895</v>
      </c>
      <c r="B14" s="159"/>
      <c r="C14" s="159"/>
      <c r="D14" s="159"/>
      <c r="E14" s="159"/>
      <c r="F14" s="159"/>
      <c r="G14" s="159"/>
      <c r="H14" s="159"/>
      <c r="I14" s="159"/>
    </row>
    <row r="15" spans="1:9" x14ac:dyDescent="0.25">
      <c r="A15" s="54" t="s">
        <v>1002</v>
      </c>
    </row>
    <row r="37" spans="1:1" x14ac:dyDescent="0.25">
      <c r="A37" s="98" t="s">
        <v>1003</v>
      </c>
    </row>
    <row r="52" spans="1:1" ht="15.05" x14ac:dyDescent="0.25">
      <c r="A52" s="117"/>
    </row>
    <row r="53" spans="1:1" x14ac:dyDescent="0.25">
      <c r="A53" s="140"/>
    </row>
    <row r="55" spans="1:1" x14ac:dyDescent="0.25">
      <c r="A55" s="140"/>
    </row>
    <row r="60" spans="1:1" ht="15.05" x14ac:dyDescent="0.25">
      <c r="A60" s="117" t="s">
        <v>900</v>
      </c>
    </row>
  </sheetData>
  <mergeCells count="1">
    <mergeCell ref="F3:G3"/>
  </mergeCells>
  <phoneticPr fontId="2" type="noConversion"/>
  <printOptions horizontalCentered="1"/>
  <pageMargins left="0.6692913385826772" right="0.31496062992125984" top="0.51181102362204722" bottom="0.31496062992125984" header="0.31496062992125984" footer="0.19685039370078741"/>
  <pageSetup paperSize="9" scale="90" orientation="portrait" r:id="rId1"/>
  <headerFooter alignWithMargins="0">
    <oddHeader>&amp;C26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4"/>
  <sheetViews>
    <sheetView zoomScaleNormal="100" workbookViewId="0">
      <selection activeCell="N54" sqref="N54"/>
    </sheetView>
  </sheetViews>
  <sheetFormatPr defaultColWidth="9.109375" defaultRowHeight="13.15" x14ac:dyDescent="0.25"/>
  <cols>
    <col min="1" max="1" width="9.88671875" style="54" customWidth="1"/>
    <col min="2" max="2" width="17.33203125" style="54" customWidth="1"/>
    <col min="3" max="6" width="9.109375" style="54"/>
    <col min="7" max="7" width="10" style="54" customWidth="1"/>
    <col min="8" max="16384" width="9.109375" style="54"/>
  </cols>
  <sheetData>
    <row r="1" spans="1:11" ht="15.85" customHeight="1" x14ac:dyDescent="0.3">
      <c r="A1" s="154" t="s">
        <v>569</v>
      </c>
      <c r="B1" s="76" t="s">
        <v>1004</v>
      </c>
    </row>
    <row r="2" spans="1:11" ht="15.85" customHeight="1" x14ac:dyDescent="0.25">
      <c r="G2" s="160"/>
      <c r="H2" s="101"/>
      <c r="I2" s="101"/>
      <c r="J2" s="101"/>
      <c r="K2" s="101"/>
    </row>
    <row r="3" spans="1:11" ht="13.65" customHeight="1" x14ac:dyDescent="0.25">
      <c r="A3" s="390" t="s">
        <v>24</v>
      </c>
      <c r="B3" s="465"/>
      <c r="C3" s="466" t="s">
        <v>242</v>
      </c>
      <c r="D3" s="467"/>
      <c r="E3" s="467"/>
      <c r="F3" s="468" t="s">
        <v>46</v>
      </c>
      <c r="G3" s="468" t="s">
        <v>243</v>
      </c>
      <c r="H3" s="468" t="s">
        <v>244</v>
      </c>
      <c r="I3" s="468" t="s">
        <v>222</v>
      </c>
      <c r="J3" s="468" t="s">
        <v>222</v>
      </c>
      <c r="K3" s="401" t="s">
        <v>245</v>
      </c>
    </row>
    <row r="4" spans="1:11" ht="13.65" customHeight="1" x14ac:dyDescent="0.25">
      <c r="A4" s="461"/>
      <c r="B4" s="462"/>
      <c r="C4" s="405" t="s">
        <v>28</v>
      </c>
      <c r="D4" s="469" t="s">
        <v>246</v>
      </c>
      <c r="E4" s="470"/>
      <c r="F4" s="405" t="s">
        <v>247</v>
      </c>
      <c r="G4" s="405" t="s">
        <v>248</v>
      </c>
      <c r="H4" s="405" t="s">
        <v>249</v>
      </c>
      <c r="I4" s="405" t="s">
        <v>250</v>
      </c>
      <c r="J4" s="405" t="s">
        <v>251</v>
      </c>
      <c r="K4" s="471" t="s">
        <v>252</v>
      </c>
    </row>
    <row r="5" spans="1:11" ht="13.65" customHeight="1" x14ac:dyDescent="0.25">
      <c r="A5" s="461"/>
      <c r="B5" s="462"/>
      <c r="C5" s="405" t="s">
        <v>253</v>
      </c>
      <c r="D5" s="405" t="s">
        <v>254</v>
      </c>
      <c r="E5" s="405" t="s">
        <v>184</v>
      </c>
      <c r="F5" s="405" t="s">
        <v>255</v>
      </c>
      <c r="G5" s="405" t="s">
        <v>256</v>
      </c>
      <c r="H5" s="472" t="s">
        <v>257</v>
      </c>
      <c r="I5" s="405" t="s">
        <v>227</v>
      </c>
      <c r="J5" s="405" t="s">
        <v>258</v>
      </c>
      <c r="K5" s="471" t="s">
        <v>259</v>
      </c>
    </row>
    <row r="6" spans="1:11" ht="13.65" customHeight="1" x14ac:dyDescent="0.25">
      <c r="A6" s="461"/>
      <c r="B6" s="462"/>
      <c r="C6" s="461"/>
      <c r="D6" s="405" t="s">
        <v>189</v>
      </c>
      <c r="E6" s="405" t="s">
        <v>185</v>
      </c>
      <c r="F6" s="405"/>
      <c r="G6" s="405" t="s">
        <v>227</v>
      </c>
      <c r="H6" s="473" t="s">
        <v>260</v>
      </c>
      <c r="I6" s="405" t="s">
        <v>261</v>
      </c>
      <c r="J6" s="405" t="s">
        <v>227</v>
      </c>
      <c r="K6" s="471" t="s">
        <v>262</v>
      </c>
    </row>
    <row r="7" spans="1:11" ht="13.65" customHeight="1" x14ac:dyDescent="0.25">
      <c r="A7" s="474"/>
      <c r="B7" s="470"/>
      <c r="C7" s="474"/>
      <c r="D7" s="407"/>
      <c r="E7" s="407"/>
      <c r="F7" s="407"/>
      <c r="G7" s="407"/>
      <c r="H7" s="475"/>
      <c r="I7" s="407"/>
      <c r="J7" s="469" t="s">
        <v>263</v>
      </c>
      <c r="K7" s="476" t="s">
        <v>264</v>
      </c>
    </row>
    <row r="8" spans="1:11" ht="13.65" customHeight="1" x14ac:dyDescent="0.25">
      <c r="A8" s="474">
        <v>0</v>
      </c>
      <c r="B8" s="470"/>
      <c r="C8" s="407">
        <v>1</v>
      </c>
      <c r="D8" s="407">
        <v>2</v>
      </c>
      <c r="E8" s="407">
        <v>3</v>
      </c>
      <c r="F8" s="407">
        <v>4</v>
      </c>
      <c r="G8" s="407">
        <v>5</v>
      </c>
      <c r="H8" s="483">
        <v>6</v>
      </c>
      <c r="I8" s="407">
        <v>7</v>
      </c>
      <c r="J8" s="469">
        <v>8</v>
      </c>
      <c r="K8" s="476">
        <v>9</v>
      </c>
    </row>
    <row r="9" spans="1:11" ht="13.65" customHeight="1" x14ac:dyDescent="0.25">
      <c r="A9" s="394" t="s">
        <v>28</v>
      </c>
      <c r="B9" s="460"/>
      <c r="C9" s="161">
        <v>24563</v>
      </c>
      <c r="D9" s="161">
        <v>7</v>
      </c>
      <c r="E9" s="161">
        <v>24556</v>
      </c>
      <c r="F9" s="162">
        <v>2120.2550000000001</v>
      </c>
      <c r="G9" s="163">
        <v>50210385.200000003</v>
      </c>
      <c r="H9" s="164">
        <v>13252</v>
      </c>
      <c r="I9" s="163">
        <v>2044.1470992956888</v>
      </c>
      <c r="J9" s="163">
        <v>23.681295504550164</v>
      </c>
      <c r="K9" s="165">
        <v>86.319057118430166</v>
      </c>
    </row>
    <row r="10" spans="1:11" ht="13.65" customHeight="1" x14ac:dyDescent="0.25">
      <c r="A10" s="381" t="s">
        <v>30</v>
      </c>
      <c r="B10" s="382"/>
      <c r="C10" s="166">
        <v>2797</v>
      </c>
      <c r="D10" s="167">
        <v>0</v>
      </c>
      <c r="E10" s="167">
        <v>2797</v>
      </c>
      <c r="F10" s="168">
        <v>242.77</v>
      </c>
      <c r="G10" s="169">
        <v>5754907.8799999999</v>
      </c>
      <c r="H10" s="170">
        <v>1517</v>
      </c>
      <c r="I10" s="171">
        <v>2057.5287379335</v>
      </c>
      <c r="J10" s="171">
        <v>23.705185484203152</v>
      </c>
      <c r="K10" s="172">
        <v>86.796567751161959</v>
      </c>
    </row>
    <row r="11" spans="1:11" ht="13.65" customHeight="1" x14ac:dyDescent="0.25">
      <c r="A11" s="391" t="s">
        <v>32</v>
      </c>
      <c r="B11" s="382"/>
      <c r="C11" s="166">
        <v>2325</v>
      </c>
      <c r="D11" s="167">
        <v>0</v>
      </c>
      <c r="E11" s="167">
        <v>2325</v>
      </c>
      <c r="F11" s="168">
        <v>208.357</v>
      </c>
      <c r="G11" s="169">
        <v>5004187.32</v>
      </c>
      <c r="H11" s="170">
        <v>1302</v>
      </c>
      <c r="I11" s="171">
        <v>2152.3386322580645</v>
      </c>
      <c r="J11" s="171">
        <v>24.01737076268136</v>
      </c>
      <c r="K11" s="172">
        <v>89.615913978494618</v>
      </c>
    </row>
    <row r="12" spans="1:11" ht="13.65" customHeight="1" x14ac:dyDescent="0.25">
      <c r="A12" s="381" t="s">
        <v>33</v>
      </c>
      <c r="B12" s="382"/>
      <c r="C12" s="166">
        <v>2213</v>
      </c>
      <c r="D12" s="167">
        <v>0</v>
      </c>
      <c r="E12" s="167">
        <v>2213</v>
      </c>
      <c r="F12" s="168">
        <v>181.392</v>
      </c>
      <c r="G12" s="169">
        <v>4242667.99</v>
      </c>
      <c r="H12" s="170">
        <v>1134</v>
      </c>
      <c r="I12" s="171">
        <v>1917.1567962042477</v>
      </c>
      <c r="J12" s="171">
        <v>23.38949893049308</v>
      </c>
      <c r="K12" s="172">
        <v>81.966561229100762</v>
      </c>
    </row>
    <row r="13" spans="1:11" ht="13.65" customHeight="1" x14ac:dyDescent="0.25">
      <c r="A13" s="381" t="s">
        <v>34</v>
      </c>
      <c r="B13" s="382"/>
      <c r="C13" s="166">
        <v>1650</v>
      </c>
      <c r="D13" s="167">
        <v>0</v>
      </c>
      <c r="E13" s="167">
        <v>1650</v>
      </c>
      <c r="F13" s="168">
        <v>151.28899999999999</v>
      </c>
      <c r="G13" s="173">
        <v>3583002.19</v>
      </c>
      <c r="H13" s="170">
        <v>946</v>
      </c>
      <c r="I13" s="171">
        <v>2171.5164787878789</v>
      </c>
      <c r="J13" s="171">
        <v>23.683163944503569</v>
      </c>
      <c r="K13" s="172">
        <v>91.690303030303028</v>
      </c>
    </row>
    <row r="14" spans="1:11" ht="13.65" customHeight="1" x14ac:dyDescent="0.25">
      <c r="A14" s="381" t="s">
        <v>35</v>
      </c>
      <c r="B14" s="382"/>
      <c r="C14" s="166">
        <v>2070</v>
      </c>
      <c r="D14" s="167">
        <v>6</v>
      </c>
      <c r="E14" s="167">
        <v>2064</v>
      </c>
      <c r="F14" s="168">
        <v>199.62200000000001</v>
      </c>
      <c r="G14" s="169">
        <v>4768505.28</v>
      </c>
      <c r="H14" s="170">
        <v>1248</v>
      </c>
      <c r="I14" s="171">
        <v>2303.6257391304348</v>
      </c>
      <c r="J14" s="171">
        <v>23.887674104056668</v>
      </c>
      <c r="K14" s="172">
        <v>96.43574879227053</v>
      </c>
    </row>
    <row r="15" spans="1:11" ht="13.65" customHeight="1" x14ac:dyDescent="0.25">
      <c r="A15" s="381" t="s">
        <v>36</v>
      </c>
      <c r="B15" s="382"/>
      <c r="C15" s="166">
        <v>2193</v>
      </c>
      <c r="D15" s="167">
        <v>1</v>
      </c>
      <c r="E15" s="167">
        <v>2192</v>
      </c>
      <c r="F15" s="168">
        <v>189.24799999999999</v>
      </c>
      <c r="G15" s="169">
        <v>4402903.25</v>
      </c>
      <c r="H15" s="170">
        <v>1183</v>
      </c>
      <c r="I15" s="171">
        <v>2007.7078203374374</v>
      </c>
      <c r="J15" s="171">
        <v>23.265256435999323</v>
      </c>
      <c r="K15" s="172">
        <v>86.296397628818966</v>
      </c>
    </row>
    <row r="16" spans="1:11" ht="13.65" customHeight="1" x14ac:dyDescent="0.25">
      <c r="A16" s="381" t="s">
        <v>37</v>
      </c>
      <c r="B16" s="382"/>
      <c r="C16" s="166">
        <v>2467</v>
      </c>
      <c r="D16" s="167">
        <v>0</v>
      </c>
      <c r="E16" s="167">
        <v>2467</v>
      </c>
      <c r="F16" s="168">
        <v>193.09299999999999</v>
      </c>
      <c r="G16" s="169">
        <v>4516877.33</v>
      </c>
      <c r="H16" s="170">
        <v>1207</v>
      </c>
      <c r="I16" s="171">
        <v>1830.9190636400488</v>
      </c>
      <c r="J16" s="171">
        <v>23.392237574640198</v>
      </c>
      <c r="K16" s="172">
        <v>78.270368869071746</v>
      </c>
    </row>
    <row r="17" spans="1:11" ht="13.65" customHeight="1" x14ac:dyDescent="0.25">
      <c r="A17" s="381" t="s">
        <v>38</v>
      </c>
      <c r="B17" s="382"/>
      <c r="C17" s="166">
        <v>2382</v>
      </c>
      <c r="D17" s="167">
        <v>0</v>
      </c>
      <c r="E17" s="167">
        <v>2382</v>
      </c>
      <c r="F17" s="168">
        <v>201.666</v>
      </c>
      <c r="G17" s="169">
        <v>4824400.9800000004</v>
      </c>
      <c r="H17" s="170">
        <v>1260</v>
      </c>
      <c r="I17" s="171">
        <v>2025.3572544080607</v>
      </c>
      <c r="J17" s="171">
        <v>23.922728571003542</v>
      </c>
      <c r="K17" s="172">
        <v>84.662468513853909</v>
      </c>
    </row>
    <row r="18" spans="1:11" ht="13.65" customHeight="1" x14ac:dyDescent="0.25">
      <c r="A18" s="381" t="s">
        <v>39</v>
      </c>
      <c r="B18" s="382"/>
      <c r="C18" s="166">
        <v>2343</v>
      </c>
      <c r="D18" s="167">
        <v>0</v>
      </c>
      <c r="E18" s="167">
        <v>2343</v>
      </c>
      <c r="F18" s="168">
        <v>202.54</v>
      </c>
      <c r="G18" s="169">
        <v>4905510.8099999996</v>
      </c>
      <c r="H18" s="170">
        <v>1266</v>
      </c>
      <c r="I18" s="171">
        <v>2093.6879257362352</v>
      </c>
      <c r="J18" s="171">
        <v>24.21996055100227</v>
      </c>
      <c r="K18" s="172">
        <v>86.444728979940251</v>
      </c>
    </row>
    <row r="19" spans="1:11" ht="13.65" customHeight="1" x14ac:dyDescent="0.25">
      <c r="A19" s="381" t="s">
        <v>40</v>
      </c>
      <c r="B19" s="382"/>
      <c r="C19" s="166">
        <v>1922</v>
      </c>
      <c r="D19" s="167">
        <v>0</v>
      </c>
      <c r="E19" s="167">
        <v>1922</v>
      </c>
      <c r="F19" s="168">
        <v>171.70099999999999</v>
      </c>
      <c r="G19" s="169">
        <v>3980208.28</v>
      </c>
      <c r="H19" s="170">
        <v>1073</v>
      </c>
      <c r="I19" s="171">
        <v>2070.8679916753381</v>
      </c>
      <c r="J19" s="171">
        <v>23.181043092352404</v>
      </c>
      <c r="K19" s="172">
        <v>89.334547346514043</v>
      </c>
    </row>
    <row r="20" spans="1:11" ht="13.65" customHeight="1" x14ac:dyDescent="0.25">
      <c r="A20" s="384" t="s">
        <v>42</v>
      </c>
      <c r="B20" s="376"/>
      <c r="C20" s="174">
        <v>2201</v>
      </c>
      <c r="D20" s="175">
        <v>0</v>
      </c>
      <c r="E20" s="175">
        <v>2201</v>
      </c>
      <c r="F20" s="176">
        <v>178.577</v>
      </c>
      <c r="G20" s="177">
        <v>4227213.8899999997</v>
      </c>
      <c r="H20" s="178">
        <v>1116</v>
      </c>
      <c r="I20" s="179">
        <v>1920.5878646069966</v>
      </c>
      <c r="J20" s="179">
        <v>23.671659228232077</v>
      </c>
      <c r="K20" s="180">
        <v>81.134484325306673</v>
      </c>
    </row>
    <row r="21" spans="1:11" x14ac:dyDescent="0.25">
      <c r="G21" s="181"/>
      <c r="H21" s="182"/>
    </row>
    <row r="22" spans="1:11" x14ac:dyDescent="0.25">
      <c r="A22" s="140" t="s">
        <v>350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</row>
    <row r="23" spans="1:11" x14ac:dyDescent="0.25">
      <c r="A23" s="140" t="s">
        <v>349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</row>
    <row r="24" spans="1:11" x14ac:dyDescent="0.25">
      <c r="A24" s="183" t="s">
        <v>1005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1" x14ac:dyDescent="0.25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</row>
    <row r="26" spans="1:11" ht="13.65" customHeight="1" x14ac:dyDescent="0.3">
      <c r="A26" s="62" t="s">
        <v>575</v>
      </c>
      <c r="B26" s="76" t="s">
        <v>1006</v>
      </c>
    </row>
    <row r="27" spans="1:11" ht="13.65" customHeight="1" x14ac:dyDescent="0.25">
      <c r="H27" s="184"/>
    </row>
    <row r="28" spans="1:11" ht="13.65" customHeight="1" x14ac:dyDescent="0.25">
      <c r="A28" s="464" t="s">
        <v>265</v>
      </c>
      <c r="B28" s="465"/>
      <c r="C28" s="466" t="s">
        <v>242</v>
      </c>
      <c r="D28" s="467"/>
      <c r="E28" s="467"/>
      <c r="F28" s="468" t="s">
        <v>46</v>
      </c>
      <c r="G28" s="468" t="s">
        <v>243</v>
      </c>
      <c r="H28" s="468" t="s">
        <v>244</v>
      </c>
      <c r="I28" s="468" t="s">
        <v>222</v>
      </c>
      <c r="J28" s="468" t="s">
        <v>222</v>
      </c>
      <c r="K28" s="401" t="s">
        <v>245</v>
      </c>
    </row>
    <row r="29" spans="1:11" x14ac:dyDescent="0.25">
      <c r="A29" s="461"/>
      <c r="B29" s="462"/>
      <c r="C29" s="405" t="s">
        <v>28</v>
      </c>
      <c r="D29" s="469" t="s">
        <v>246</v>
      </c>
      <c r="E29" s="470"/>
      <c r="F29" s="405" t="s">
        <v>247</v>
      </c>
      <c r="G29" s="405" t="s">
        <v>248</v>
      </c>
      <c r="H29" s="405" t="s">
        <v>249</v>
      </c>
      <c r="I29" s="405" t="s">
        <v>250</v>
      </c>
      <c r="J29" s="405" t="s">
        <v>251</v>
      </c>
      <c r="K29" s="471" t="s">
        <v>252</v>
      </c>
    </row>
    <row r="30" spans="1:11" x14ac:dyDescent="0.25">
      <c r="A30" s="461"/>
      <c r="B30" s="462"/>
      <c r="C30" s="405" t="s">
        <v>253</v>
      </c>
      <c r="D30" s="405" t="s">
        <v>254</v>
      </c>
      <c r="E30" s="405" t="s">
        <v>184</v>
      </c>
      <c r="F30" s="405" t="s">
        <v>255</v>
      </c>
      <c r="G30" s="405" t="s">
        <v>256</v>
      </c>
      <c r="H30" s="472" t="s">
        <v>257</v>
      </c>
      <c r="I30" s="405" t="s">
        <v>227</v>
      </c>
      <c r="J30" s="405" t="s">
        <v>258</v>
      </c>
      <c r="K30" s="471" t="s">
        <v>259</v>
      </c>
    </row>
    <row r="31" spans="1:11" x14ac:dyDescent="0.25">
      <c r="A31" s="461"/>
      <c r="B31" s="462"/>
      <c r="C31" s="461"/>
      <c r="D31" s="405" t="s">
        <v>189</v>
      </c>
      <c r="E31" s="405" t="s">
        <v>185</v>
      </c>
      <c r="F31" s="405"/>
      <c r="G31" s="405" t="s">
        <v>227</v>
      </c>
      <c r="H31" s="473" t="s">
        <v>260</v>
      </c>
      <c r="I31" s="405" t="s">
        <v>261</v>
      </c>
      <c r="J31" s="405" t="s">
        <v>227</v>
      </c>
      <c r="K31" s="471" t="s">
        <v>262</v>
      </c>
    </row>
    <row r="32" spans="1:11" x14ac:dyDescent="0.25">
      <c r="A32" s="474"/>
      <c r="B32" s="470"/>
      <c r="C32" s="474"/>
      <c r="D32" s="407"/>
      <c r="E32" s="407"/>
      <c r="F32" s="407"/>
      <c r="G32" s="407"/>
      <c r="H32" s="475"/>
      <c r="I32" s="407"/>
      <c r="J32" s="469" t="s">
        <v>263</v>
      </c>
      <c r="K32" s="476" t="s">
        <v>264</v>
      </c>
    </row>
    <row r="33" spans="1:11" ht="13.8" thickBot="1" x14ac:dyDescent="0.3">
      <c r="A33" s="461">
        <v>0</v>
      </c>
      <c r="B33" s="462"/>
      <c r="C33" s="405">
        <v>1</v>
      </c>
      <c r="D33" s="405">
        <v>2</v>
      </c>
      <c r="E33" s="405">
        <v>3</v>
      </c>
      <c r="F33" s="405">
        <v>4</v>
      </c>
      <c r="G33" s="405">
        <v>5</v>
      </c>
      <c r="H33" s="477">
        <v>6</v>
      </c>
      <c r="I33" s="405">
        <v>7</v>
      </c>
      <c r="J33" s="472">
        <v>8</v>
      </c>
      <c r="K33" s="471">
        <v>9</v>
      </c>
    </row>
    <row r="34" spans="1:11" ht="13.8" thickBot="1" x14ac:dyDescent="0.3">
      <c r="A34" s="1042" t="s">
        <v>723</v>
      </c>
      <c r="B34" s="1043"/>
      <c r="C34" s="1043"/>
      <c r="D34" s="1043"/>
      <c r="E34" s="1043"/>
      <c r="F34" s="1043"/>
      <c r="G34" s="1043"/>
      <c r="H34" s="1043"/>
      <c r="I34" s="1043"/>
      <c r="J34" s="1043"/>
      <c r="K34" s="1044"/>
    </row>
    <row r="35" spans="1:11" x14ac:dyDescent="0.25">
      <c r="A35" s="459" t="s">
        <v>266</v>
      </c>
      <c r="B35" s="460"/>
      <c r="C35" s="161">
        <v>24563</v>
      </c>
      <c r="D35" s="161">
        <v>7</v>
      </c>
      <c r="E35" s="161">
        <v>24556</v>
      </c>
      <c r="F35" s="162">
        <v>2120.2549999999997</v>
      </c>
      <c r="G35" s="163">
        <v>50210385.199999996</v>
      </c>
      <c r="H35" s="164">
        <v>13252</v>
      </c>
      <c r="I35" s="163">
        <v>2044.1470992956883</v>
      </c>
      <c r="J35" s="163">
        <v>23.681295504550164</v>
      </c>
      <c r="K35" s="165">
        <v>86.319057118430138</v>
      </c>
    </row>
    <row r="36" spans="1:11" x14ac:dyDescent="0.25">
      <c r="A36" s="461" t="s">
        <v>798</v>
      </c>
      <c r="B36" s="462"/>
      <c r="C36" s="166">
        <v>1931</v>
      </c>
      <c r="D36" s="167">
        <v>1</v>
      </c>
      <c r="E36" s="167">
        <v>1930</v>
      </c>
      <c r="F36" s="168">
        <v>200.50399999999999</v>
      </c>
      <c r="G36" s="171">
        <v>4609452.6900000004</v>
      </c>
      <c r="H36" s="185">
        <v>1253</v>
      </c>
      <c r="I36" s="171">
        <v>2387.0806266183326</v>
      </c>
      <c r="J36" s="171">
        <v>22.989330337549379</v>
      </c>
      <c r="K36" s="172">
        <v>103.8342827550492</v>
      </c>
    </row>
    <row r="37" spans="1:11" x14ac:dyDescent="0.25">
      <c r="A37" s="455" t="s">
        <v>352</v>
      </c>
      <c r="B37" s="462"/>
      <c r="C37" s="166">
        <v>0</v>
      </c>
      <c r="D37" s="167">
        <v>0</v>
      </c>
      <c r="E37" s="167">
        <v>0</v>
      </c>
      <c r="F37" s="168">
        <v>0</v>
      </c>
      <c r="G37" s="171">
        <v>0</v>
      </c>
      <c r="H37" s="167">
        <v>0</v>
      </c>
      <c r="I37" s="171">
        <v>0</v>
      </c>
      <c r="J37" s="171">
        <v>0</v>
      </c>
      <c r="K37" s="172">
        <v>0</v>
      </c>
    </row>
    <row r="38" spans="1:11" ht="12.7" customHeight="1" x14ac:dyDescent="0.25">
      <c r="A38" s="1040" t="s">
        <v>734</v>
      </c>
      <c r="B38" s="1041"/>
      <c r="C38" s="166">
        <v>0</v>
      </c>
      <c r="D38" s="186">
        <v>0</v>
      </c>
      <c r="E38" s="186">
        <v>0</v>
      </c>
      <c r="F38" s="187">
        <v>0</v>
      </c>
      <c r="G38" s="188">
        <v>0</v>
      </c>
      <c r="H38" s="189">
        <v>0</v>
      </c>
      <c r="I38" s="188">
        <v>0</v>
      </c>
      <c r="J38" s="188">
        <v>0</v>
      </c>
      <c r="K38" s="190">
        <v>0</v>
      </c>
    </row>
    <row r="39" spans="1:11" x14ac:dyDescent="0.25">
      <c r="A39" s="461" t="s">
        <v>267</v>
      </c>
      <c r="B39" s="462"/>
      <c r="C39" s="166">
        <v>0</v>
      </c>
      <c r="D39" s="167">
        <v>0</v>
      </c>
      <c r="E39" s="167">
        <v>0</v>
      </c>
      <c r="F39" s="168">
        <v>0</v>
      </c>
      <c r="G39" s="171">
        <v>0</v>
      </c>
      <c r="H39" s="185">
        <v>0</v>
      </c>
      <c r="I39" s="188">
        <v>0</v>
      </c>
      <c r="J39" s="188">
        <v>0</v>
      </c>
      <c r="K39" s="190">
        <v>0</v>
      </c>
    </row>
    <row r="40" spans="1:11" x14ac:dyDescent="0.25">
      <c r="A40" s="461" t="s">
        <v>666</v>
      </c>
      <c r="B40" s="462"/>
      <c r="C40" s="166">
        <v>11433</v>
      </c>
      <c r="D40" s="167">
        <v>3</v>
      </c>
      <c r="E40" s="167">
        <v>11430</v>
      </c>
      <c r="F40" s="168">
        <v>1254.212</v>
      </c>
      <c r="G40" s="171">
        <v>29960287.399999999</v>
      </c>
      <c r="H40" s="185">
        <v>7839</v>
      </c>
      <c r="I40" s="171">
        <v>2620.5096999912535</v>
      </c>
      <c r="J40" s="171">
        <v>23.887737798713452</v>
      </c>
      <c r="K40" s="172">
        <v>109.70104084667192</v>
      </c>
    </row>
    <row r="41" spans="1:11" x14ac:dyDescent="0.25">
      <c r="A41" s="461" t="s">
        <v>484</v>
      </c>
      <c r="B41" s="462"/>
      <c r="C41" s="166">
        <v>42</v>
      </c>
      <c r="D41" s="167">
        <v>0</v>
      </c>
      <c r="E41" s="167">
        <v>42</v>
      </c>
      <c r="F41" s="168">
        <v>6.6769999999999996</v>
      </c>
      <c r="G41" s="171">
        <v>202343.08</v>
      </c>
      <c r="H41" s="185">
        <v>42</v>
      </c>
      <c r="I41" s="171">
        <v>4817.6923809523805</v>
      </c>
      <c r="J41" s="171">
        <v>30.304490040437322</v>
      </c>
      <c r="K41" s="172">
        <v>158.97619047619048</v>
      </c>
    </row>
    <row r="42" spans="1:11" x14ac:dyDescent="0.25">
      <c r="A42" s="461" t="s">
        <v>485</v>
      </c>
      <c r="B42" s="462"/>
      <c r="C42" s="167"/>
      <c r="D42" s="167"/>
      <c r="E42" s="167"/>
      <c r="F42" s="168"/>
      <c r="G42" s="167"/>
      <c r="H42" s="167"/>
      <c r="I42" s="167"/>
      <c r="J42" s="167"/>
      <c r="K42" s="172"/>
    </row>
    <row r="43" spans="1:11" ht="13.8" thickBot="1" x14ac:dyDescent="0.3">
      <c r="A43" s="463" t="s">
        <v>731</v>
      </c>
      <c r="B43" s="462"/>
      <c r="C43" s="166">
        <v>11157</v>
      </c>
      <c r="D43" s="167">
        <v>3</v>
      </c>
      <c r="E43" s="167">
        <v>11154</v>
      </c>
      <c r="F43" s="168">
        <v>658.86199999999997</v>
      </c>
      <c r="G43" s="191">
        <v>15438302.029999999</v>
      </c>
      <c r="H43" s="185">
        <v>4118</v>
      </c>
      <c r="I43" s="171">
        <v>1383.732368020077</v>
      </c>
      <c r="J43" s="171">
        <v>23.431768761895508</v>
      </c>
      <c r="K43" s="172">
        <v>59.053688267455406</v>
      </c>
    </row>
    <row r="44" spans="1:11" ht="13.8" thickBot="1" x14ac:dyDescent="0.3">
      <c r="A44" s="1042" t="s">
        <v>724</v>
      </c>
      <c r="B44" s="1043"/>
      <c r="C44" s="1043"/>
      <c r="D44" s="1043"/>
      <c r="E44" s="1043"/>
      <c r="F44" s="1043"/>
      <c r="G44" s="1043"/>
      <c r="H44" s="1043"/>
      <c r="I44" s="1043"/>
      <c r="J44" s="1043"/>
      <c r="K44" s="1044"/>
    </row>
    <row r="45" spans="1:11" x14ac:dyDescent="0.25">
      <c r="A45" s="459" t="s">
        <v>268</v>
      </c>
      <c r="B45" s="460"/>
      <c r="C45" s="161">
        <v>24745</v>
      </c>
      <c r="D45" s="161">
        <v>198</v>
      </c>
      <c r="E45" s="161">
        <v>24547</v>
      </c>
      <c r="F45" s="161">
        <v>972.96</v>
      </c>
      <c r="G45" s="481"/>
      <c r="H45" s="161">
        <v>6081</v>
      </c>
      <c r="I45" s="478"/>
      <c r="J45" s="479"/>
      <c r="K45" s="192">
        <v>39.319458476459893</v>
      </c>
    </row>
    <row r="46" spans="1:11" ht="25.55" customHeight="1" x14ac:dyDescent="0.25">
      <c r="A46" s="1045" t="s">
        <v>725</v>
      </c>
      <c r="B46" s="1046"/>
      <c r="C46" s="166"/>
      <c r="D46" s="167"/>
      <c r="E46" s="167"/>
      <c r="F46" s="168"/>
      <c r="G46" s="482"/>
      <c r="H46" s="185"/>
      <c r="I46" s="461"/>
      <c r="J46" s="456"/>
      <c r="K46" s="547"/>
    </row>
    <row r="47" spans="1:11" x14ac:dyDescent="0.25">
      <c r="A47" s="1038" t="s">
        <v>486</v>
      </c>
      <c r="B47" s="1039"/>
      <c r="C47" s="166">
        <v>17062</v>
      </c>
      <c r="D47" s="167">
        <v>152</v>
      </c>
      <c r="E47" s="167">
        <v>16910</v>
      </c>
      <c r="F47" s="168">
        <v>518.73099999999999</v>
      </c>
      <c r="G47" s="482"/>
      <c r="H47" s="185">
        <v>3242</v>
      </c>
      <c r="I47" s="461"/>
      <c r="J47" s="456"/>
      <c r="K47" s="195">
        <v>30.402707771656313</v>
      </c>
    </row>
    <row r="48" spans="1:11" x14ac:dyDescent="0.25">
      <c r="A48" s="1038" t="s">
        <v>487</v>
      </c>
      <c r="B48" s="1039"/>
      <c r="C48" s="166">
        <v>6927</v>
      </c>
      <c r="D48" s="167">
        <v>46</v>
      </c>
      <c r="E48" s="167">
        <v>6881</v>
      </c>
      <c r="F48" s="168">
        <v>383.68900000000002</v>
      </c>
      <c r="G48" s="482"/>
      <c r="H48" s="185">
        <v>2398</v>
      </c>
      <c r="I48" s="461"/>
      <c r="J48" s="456"/>
      <c r="K48" s="195">
        <v>55.390356575718201</v>
      </c>
    </row>
    <row r="49" spans="1:11" ht="23.95" customHeight="1" x14ac:dyDescent="0.25">
      <c r="A49" s="1040" t="s">
        <v>726</v>
      </c>
      <c r="B49" s="1041"/>
      <c r="C49" s="166"/>
      <c r="D49" s="167"/>
      <c r="E49" s="167"/>
      <c r="F49" s="168"/>
      <c r="G49" s="482"/>
      <c r="H49" s="185"/>
      <c r="I49" s="461"/>
      <c r="J49" s="462"/>
      <c r="K49" s="195"/>
    </row>
    <row r="50" spans="1:11" ht="12.7" customHeight="1" x14ac:dyDescent="0.25">
      <c r="A50" s="1050" t="s">
        <v>732</v>
      </c>
      <c r="B50" s="1051"/>
      <c r="C50" s="166">
        <v>296</v>
      </c>
      <c r="D50" s="167">
        <v>0</v>
      </c>
      <c r="E50" s="167">
        <v>296</v>
      </c>
      <c r="F50" s="168">
        <v>28.594999999999999</v>
      </c>
      <c r="G50" s="482"/>
      <c r="H50" s="185">
        <v>179</v>
      </c>
      <c r="I50" s="461"/>
      <c r="J50" s="462"/>
      <c r="K50" s="195">
        <v>96.604729729729726</v>
      </c>
    </row>
    <row r="51" spans="1:11" ht="22.55" customHeight="1" x14ac:dyDescent="0.25">
      <c r="A51" s="1040" t="s">
        <v>733</v>
      </c>
      <c r="B51" s="1041"/>
      <c r="C51" s="166">
        <v>168</v>
      </c>
      <c r="D51" s="167">
        <v>0</v>
      </c>
      <c r="E51" s="167">
        <v>168</v>
      </c>
      <c r="F51" s="168">
        <v>18.597000000000001</v>
      </c>
      <c r="G51" s="482"/>
      <c r="H51" s="194">
        <v>116</v>
      </c>
      <c r="I51" s="461"/>
      <c r="J51" s="456"/>
      <c r="K51" s="193">
        <v>110.69642857142857</v>
      </c>
    </row>
    <row r="52" spans="1:11" x14ac:dyDescent="0.25">
      <c r="A52" s="461" t="s">
        <v>798</v>
      </c>
      <c r="B52" s="462"/>
      <c r="C52" s="196"/>
      <c r="D52" s="167"/>
      <c r="E52" s="167"/>
      <c r="F52" s="168"/>
      <c r="G52" s="482"/>
      <c r="H52" s="185"/>
      <c r="I52" s="461"/>
      <c r="J52" s="462"/>
      <c r="K52" s="195"/>
    </row>
    <row r="53" spans="1:11" x14ac:dyDescent="0.25">
      <c r="A53" s="1038" t="s">
        <v>727</v>
      </c>
      <c r="B53" s="1039"/>
      <c r="C53" s="166">
        <v>292</v>
      </c>
      <c r="D53" s="167">
        <v>0</v>
      </c>
      <c r="E53" s="167">
        <v>292</v>
      </c>
      <c r="F53" s="168">
        <v>23.347999999999999</v>
      </c>
      <c r="G53" s="482"/>
      <c r="H53" s="185">
        <v>146</v>
      </c>
      <c r="I53" s="461"/>
      <c r="J53" s="462"/>
      <c r="K53" s="195">
        <v>79.958904109589042</v>
      </c>
    </row>
    <row r="54" spans="1:11" x14ac:dyDescent="0.25">
      <c r="A54" s="461" t="s">
        <v>728</v>
      </c>
      <c r="B54" s="462"/>
      <c r="C54" s="166"/>
      <c r="D54" s="167"/>
      <c r="E54" s="167"/>
      <c r="F54" s="168"/>
      <c r="G54" s="482"/>
      <c r="H54" s="194"/>
      <c r="I54" s="461"/>
      <c r="J54" s="456"/>
      <c r="K54" s="195"/>
    </row>
    <row r="55" spans="1:11" ht="13.8" thickBot="1" x14ac:dyDescent="0.3">
      <c r="A55" s="1038" t="s">
        <v>727</v>
      </c>
      <c r="B55" s="1039"/>
      <c r="C55" s="166">
        <v>0</v>
      </c>
      <c r="D55" s="167">
        <v>0</v>
      </c>
      <c r="E55" s="167">
        <v>0</v>
      </c>
      <c r="F55" s="168">
        <v>0</v>
      </c>
      <c r="G55" s="482"/>
      <c r="H55" s="194">
        <v>0</v>
      </c>
      <c r="I55" s="461"/>
      <c r="J55" s="480"/>
      <c r="K55" s="548">
        <v>0</v>
      </c>
    </row>
    <row r="56" spans="1:11" ht="13.8" thickBot="1" x14ac:dyDescent="0.3">
      <c r="A56" s="1047" t="s">
        <v>729</v>
      </c>
      <c r="B56" s="1048"/>
      <c r="C56" s="1048"/>
      <c r="D56" s="1048"/>
      <c r="E56" s="1048"/>
      <c r="F56" s="1048"/>
      <c r="G56" s="1048"/>
      <c r="H56" s="1048"/>
      <c r="I56" s="1048"/>
      <c r="J56" s="1048"/>
      <c r="K56" s="1049"/>
    </row>
    <row r="57" spans="1:11" x14ac:dyDescent="0.25">
      <c r="A57" s="455" t="s">
        <v>488</v>
      </c>
      <c r="B57" s="456"/>
      <c r="C57" s="166">
        <v>246</v>
      </c>
      <c r="D57" s="167">
        <v>0</v>
      </c>
      <c r="E57" s="197">
        <v>246</v>
      </c>
      <c r="F57" s="411"/>
      <c r="G57" s="197">
        <v>294821.15000000002</v>
      </c>
      <c r="H57" s="411"/>
      <c r="I57" s="172">
        <v>1198.4599593495936</v>
      </c>
      <c r="J57" s="382"/>
      <c r="K57" s="383"/>
    </row>
    <row r="58" spans="1:11" x14ac:dyDescent="0.25">
      <c r="A58" s="457" t="s">
        <v>489</v>
      </c>
      <c r="B58" s="458"/>
      <c r="C58" s="174">
        <v>0</v>
      </c>
      <c r="D58" s="175">
        <v>0</v>
      </c>
      <c r="E58" s="198">
        <v>0</v>
      </c>
      <c r="F58" s="413"/>
      <c r="G58" s="180">
        <v>0</v>
      </c>
      <c r="H58" s="413"/>
      <c r="I58" s="180">
        <v>0</v>
      </c>
      <c r="J58" s="376"/>
      <c r="K58" s="377"/>
    </row>
    <row r="59" spans="1:11" x14ac:dyDescent="0.25">
      <c r="A59" s="199"/>
      <c r="B59" s="200"/>
    </row>
    <row r="60" spans="1:11" x14ac:dyDescent="0.25">
      <c r="A60" s="140" t="s">
        <v>376</v>
      </c>
      <c r="B60" s="140"/>
      <c r="C60" s="140"/>
      <c r="D60" s="140"/>
      <c r="E60" s="140"/>
      <c r="F60" s="140"/>
      <c r="G60" s="140"/>
      <c r="H60" s="140"/>
    </row>
    <row r="61" spans="1:11" x14ac:dyDescent="0.25">
      <c r="A61" s="140" t="s">
        <v>349</v>
      </c>
      <c r="B61" s="140"/>
      <c r="C61" s="140"/>
      <c r="D61" s="140"/>
      <c r="E61" s="140"/>
      <c r="F61" s="140"/>
      <c r="G61" s="140"/>
      <c r="H61" s="140"/>
    </row>
    <row r="62" spans="1:11" x14ac:dyDescent="0.25">
      <c r="A62" s="201" t="s">
        <v>1007</v>
      </c>
      <c r="B62" s="140"/>
      <c r="C62" s="140"/>
      <c r="D62" s="140"/>
      <c r="E62" s="140"/>
      <c r="F62" s="140"/>
      <c r="G62" s="140"/>
      <c r="H62" s="140"/>
    </row>
    <row r="63" spans="1:11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</row>
    <row r="64" spans="1:11" ht="15.05" x14ac:dyDescent="0.25">
      <c r="A64" s="54" t="s">
        <v>899</v>
      </c>
    </row>
  </sheetData>
  <mergeCells count="12">
    <mergeCell ref="A56:K56"/>
    <mergeCell ref="A49:B49"/>
    <mergeCell ref="A50:B50"/>
    <mergeCell ref="A51:B51"/>
    <mergeCell ref="A53:B53"/>
    <mergeCell ref="A55:B55"/>
    <mergeCell ref="A47:B47"/>
    <mergeCell ref="A48:B48"/>
    <mergeCell ref="A38:B38"/>
    <mergeCell ref="A34:K34"/>
    <mergeCell ref="A44:K44"/>
    <mergeCell ref="A46:B46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6" orientation="portrait" r:id="rId1"/>
  <headerFooter alignWithMargins="0">
    <oddHeader>&amp;C27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39"/>
  <sheetViews>
    <sheetView zoomScaleNormal="100" workbookViewId="0">
      <selection activeCell="A4" sqref="A4:H36"/>
    </sheetView>
  </sheetViews>
  <sheetFormatPr defaultColWidth="9.109375" defaultRowHeight="13.15" x14ac:dyDescent="0.25"/>
  <cols>
    <col min="1" max="1" width="8.21875" style="54" customWidth="1"/>
    <col min="2" max="2" width="9.109375" style="54"/>
    <col min="3" max="3" width="9.77734375" style="54" customWidth="1"/>
    <col min="4" max="4" width="25.88671875" style="54" customWidth="1"/>
    <col min="5" max="8" width="12.77734375" style="54" customWidth="1"/>
    <col min="9" max="11" width="8.77734375" style="54" customWidth="1"/>
    <col min="12" max="16384" width="9.109375" style="54"/>
  </cols>
  <sheetData>
    <row r="2" spans="1:8" ht="15.05" x14ac:dyDescent="0.25">
      <c r="A2" s="79" t="s">
        <v>892</v>
      </c>
    </row>
    <row r="3" spans="1:8" ht="13.8" thickBot="1" x14ac:dyDescent="0.3">
      <c r="A3" s="67"/>
      <c r="B3" s="67"/>
      <c r="C3" s="67"/>
      <c r="D3" s="67"/>
      <c r="E3" s="67"/>
      <c r="F3" s="67"/>
      <c r="G3" s="67"/>
      <c r="H3" s="67"/>
    </row>
    <row r="4" spans="1:8" ht="18" customHeight="1" x14ac:dyDescent="0.25">
      <c r="A4" s="861"/>
      <c r="B4" s="862"/>
      <c r="C4" s="862"/>
      <c r="D4" s="863"/>
      <c r="E4" s="864" t="s">
        <v>1013</v>
      </c>
      <c r="F4" s="865"/>
      <c r="G4" s="866" t="s">
        <v>1014</v>
      </c>
      <c r="H4" s="867"/>
    </row>
    <row r="5" spans="1:8" x14ac:dyDescent="0.25">
      <c r="A5" s="868" t="s">
        <v>17</v>
      </c>
      <c r="B5" s="869"/>
      <c r="C5" s="869"/>
      <c r="D5" s="870"/>
      <c r="E5" s="211" t="s">
        <v>46</v>
      </c>
      <c r="F5" s="212" t="s">
        <v>46</v>
      </c>
      <c r="G5" s="213" t="s">
        <v>46</v>
      </c>
      <c r="H5" s="214" t="s">
        <v>46</v>
      </c>
    </row>
    <row r="6" spans="1:8" x14ac:dyDescent="0.25">
      <c r="A6" s="240"/>
      <c r="B6" s="241"/>
      <c r="C6" s="241"/>
      <c r="D6" s="871"/>
      <c r="E6" s="218" t="s">
        <v>625</v>
      </c>
      <c r="F6" s="219" t="s">
        <v>269</v>
      </c>
      <c r="G6" s="220" t="s">
        <v>625</v>
      </c>
      <c r="H6" s="221" t="s">
        <v>269</v>
      </c>
    </row>
    <row r="7" spans="1:8" ht="13.8" thickBot="1" x14ac:dyDescent="0.3">
      <c r="A7" s="240"/>
      <c r="B7" s="241"/>
      <c r="C7" s="241"/>
      <c r="D7" s="871"/>
      <c r="E7" s="218"/>
      <c r="F7" s="219"/>
      <c r="G7" s="220"/>
      <c r="H7" s="221"/>
    </row>
    <row r="8" spans="1:8" ht="18" customHeight="1" thickTop="1" x14ac:dyDescent="0.25">
      <c r="A8" s="872" t="s">
        <v>270</v>
      </c>
      <c r="B8" s="873"/>
      <c r="C8" s="873"/>
      <c r="D8" s="874"/>
      <c r="E8" s="875">
        <f>SUM(E9+E14)</f>
        <v>0</v>
      </c>
      <c r="F8" s="876">
        <f>SUM(F9+F14)</f>
        <v>0</v>
      </c>
      <c r="G8" s="877">
        <f>SUM(G9+G14)</f>
        <v>1</v>
      </c>
      <c r="H8" s="878">
        <f>SUM(H9+H14)</f>
        <v>1</v>
      </c>
    </row>
    <row r="9" spans="1:8" ht="15.05" customHeight="1" x14ac:dyDescent="0.25">
      <c r="A9" s="484" t="s">
        <v>410</v>
      </c>
      <c r="B9" s="485"/>
      <c r="C9" s="485"/>
      <c r="D9" s="486"/>
      <c r="E9" s="487">
        <f>SUM(E10:E13)</f>
        <v>0</v>
      </c>
      <c r="F9" s="488">
        <f>SUM(F10:F13)</f>
        <v>0</v>
      </c>
      <c r="G9" s="489">
        <f>SUM(G10:G13)</f>
        <v>1</v>
      </c>
      <c r="H9" s="490">
        <f>SUM(H10:H13)</f>
        <v>1</v>
      </c>
    </row>
    <row r="10" spans="1:8" ht="15.05" customHeight="1" x14ac:dyDescent="0.25">
      <c r="A10" s="215" t="s">
        <v>411</v>
      </c>
      <c r="B10" s="216"/>
      <c r="C10" s="216"/>
      <c r="D10" s="217"/>
      <c r="E10" s="546">
        <v>0</v>
      </c>
      <c r="F10" s="227">
        <v>0</v>
      </c>
      <c r="G10" s="491">
        <v>0</v>
      </c>
      <c r="H10" s="228">
        <v>0</v>
      </c>
    </row>
    <row r="11" spans="1:8" ht="15.05" customHeight="1" x14ac:dyDescent="0.25">
      <c r="A11" s="215" t="s">
        <v>412</v>
      </c>
      <c r="B11" s="216"/>
      <c r="C11" s="216"/>
      <c r="D11" s="217"/>
      <c r="E11" s="855">
        <v>0</v>
      </c>
      <c r="F11" s="232">
        <v>0</v>
      </c>
      <c r="G11" s="493">
        <v>1</v>
      </c>
      <c r="H11" s="231">
        <v>1</v>
      </c>
    </row>
    <row r="12" spans="1:8" ht="15.05" customHeight="1" x14ac:dyDescent="0.25">
      <c r="A12" s="215" t="s">
        <v>413</v>
      </c>
      <c r="B12" s="216"/>
      <c r="C12" s="216"/>
      <c r="D12" s="217"/>
      <c r="E12" s="546">
        <v>0</v>
      </c>
      <c r="F12" s="227">
        <v>0</v>
      </c>
      <c r="G12" s="491">
        <v>0</v>
      </c>
      <c r="H12" s="228">
        <v>0</v>
      </c>
    </row>
    <row r="13" spans="1:8" ht="15.05" customHeight="1" x14ac:dyDescent="0.25">
      <c r="A13" s="215" t="s">
        <v>414</v>
      </c>
      <c r="B13" s="216"/>
      <c r="C13" s="216"/>
      <c r="D13" s="217"/>
      <c r="E13" s="546">
        <v>0</v>
      </c>
      <c r="F13" s="227">
        <v>0</v>
      </c>
      <c r="G13" s="491">
        <v>0</v>
      </c>
      <c r="H13" s="228">
        <v>0</v>
      </c>
    </row>
    <row r="14" spans="1:8" ht="15.05" customHeight="1" x14ac:dyDescent="0.25">
      <c r="A14" s="495" t="s">
        <v>415</v>
      </c>
      <c r="B14" s="496"/>
      <c r="C14" s="496"/>
      <c r="D14" s="497"/>
      <c r="E14" s="494">
        <f>SUM(E15:E18)</f>
        <v>0</v>
      </c>
      <c r="F14" s="498">
        <f>SUM(F15:F18)</f>
        <v>0</v>
      </c>
      <c r="G14" s="492">
        <f>SUM(G15:G18)</f>
        <v>0</v>
      </c>
      <c r="H14" s="499">
        <f>SUM(H15:H18)</f>
        <v>0</v>
      </c>
    </row>
    <row r="15" spans="1:8" ht="15.05" customHeight="1" x14ac:dyDescent="0.25">
      <c r="A15" s="215" t="s">
        <v>416</v>
      </c>
      <c r="B15" s="216"/>
      <c r="C15" s="216"/>
      <c r="D15" s="217"/>
      <c r="E15" s="855"/>
      <c r="F15" s="229"/>
      <c r="G15" s="491"/>
      <c r="H15" s="228"/>
    </row>
    <row r="16" spans="1:8" ht="15.05" customHeight="1" x14ac:dyDescent="0.25">
      <c r="A16" s="215" t="s">
        <v>417</v>
      </c>
      <c r="B16" s="216"/>
      <c r="C16" s="216"/>
      <c r="D16" s="217"/>
      <c r="E16" s="546">
        <v>0</v>
      </c>
      <c r="F16" s="230">
        <v>0</v>
      </c>
      <c r="G16" s="493">
        <v>0</v>
      </c>
      <c r="H16" s="231">
        <v>0</v>
      </c>
    </row>
    <row r="17" spans="1:8" ht="15.05" customHeight="1" x14ac:dyDescent="0.25">
      <c r="A17" s="215" t="s">
        <v>418</v>
      </c>
      <c r="B17" s="216"/>
      <c r="C17" s="216"/>
      <c r="D17" s="217"/>
      <c r="E17" s="546">
        <v>0</v>
      </c>
      <c r="F17" s="230">
        <v>0</v>
      </c>
      <c r="G17" s="493">
        <v>0</v>
      </c>
      <c r="H17" s="231">
        <v>0</v>
      </c>
    </row>
    <row r="18" spans="1:8" ht="15.05" customHeight="1" thickBot="1" x14ac:dyDescent="0.3">
      <c r="A18" s="215" t="s">
        <v>419</v>
      </c>
      <c r="B18" s="216"/>
      <c r="C18" s="216"/>
      <c r="D18" s="217"/>
      <c r="E18" s="546">
        <v>0</v>
      </c>
      <c r="F18" s="230">
        <v>0</v>
      </c>
      <c r="G18" s="491">
        <v>0</v>
      </c>
      <c r="H18" s="228">
        <v>0</v>
      </c>
    </row>
    <row r="19" spans="1:8" ht="18" customHeight="1" thickTop="1" thickBot="1" x14ac:dyDescent="0.3">
      <c r="A19" s="879" t="s">
        <v>695</v>
      </c>
      <c r="B19" s="880"/>
      <c r="C19" s="880"/>
      <c r="D19" s="880"/>
      <c r="E19" s="881">
        <v>0</v>
      </c>
      <c r="F19" s="882">
        <v>0</v>
      </c>
      <c r="G19" s="883">
        <v>0</v>
      </c>
      <c r="H19" s="884">
        <v>0</v>
      </c>
    </row>
    <row r="20" spans="1:8" ht="18" customHeight="1" thickTop="1" thickBot="1" x14ac:dyDescent="0.3">
      <c r="A20" s="879" t="s">
        <v>739</v>
      </c>
      <c r="B20" s="880"/>
      <c r="C20" s="880"/>
      <c r="D20" s="880"/>
      <c r="E20" s="881">
        <v>0</v>
      </c>
      <c r="F20" s="882">
        <v>0</v>
      </c>
      <c r="G20" s="883">
        <v>5</v>
      </c>
      <c r="H20" s="884">
        <v>32</v>
      </c>
    </row>
    <row r="21" spans="1:8" ht="18" customHeight="1" thickTop="1" x14ac:dyDescent="0.25">
      <c r="A21" s="885" t="s">
        <v>677</v>
      </c>
      <c r="B21" s="886"/>
      <c r="C21" s="886"/>
      <c r="D21" s="886"/>
      <c r="E21" s="887">
        <f>SUM(E22:E35)</f>
        <v>18</v>
      </c>
      <c r="F21" s="888">
        <f>SUM(F22:F35)</f>
        <v>19</v>
      </c>
      <c r="G21" s="889">
        <f>SUM(G22:G35)</f>
        <v>303</v>
      </c>
      <c r="H21" s="890">
        <f>SUM(H22:H35)</f>
        <v>382</v>
      </c>
    </row>
    <row r="22" spans="1:8" ht="18" customHeight="1" x14ac:dyDescent="0.25">
      <c r="A22" s="215" t="s">
        <v>420</v>
      </c>
      <c r="B22" s="216"/>
      <c r="C22" s="216"/>
      <c r="D22" s="216"/>
      <c r="E22" s="855">
        <v>0</v>
      </c>
      <c r="F22" s="232">
        <v>0</v>
      </c>
      <c r="G22" s="493">
        <v>1</v>
      </c>
      <c r="H22" s="231">
        <v>2</v>
      </c>
    </row>
    <row r="23" spans="1:8" ht="15.05" customHeight="1" x14ac:dyDescent="0.25">
      <c r="A23" s="1053" t="s">
        <v>668</v>
      </c>
      <c r="B23" s="1054"/>
      <c r="C23" s="1054"/>
      <c r="D23" s="1055"/>
      <c r="E23" s="1056">
        <v>0</v>
      </c>
      <c r="F23" s="1057">
        <v>0</v>
      </c>
      <c r="G23" s="1058">
        <v>2</v>
      </c>
      <c r="H23" s="1059">
        <v>3</v>
      </c>
    </row>
    <row r="24" spans="1:8" ht="15.05" customHeight="1" x14ac:dyDescent="0.25">
      <c r="A24" s="1053" t="s">
        <v>669</v>
      </c>
      <c r="B24" s="1054"/>
      <c r="C24" s="1054"/>
      <c r="D24" s="1055"/>
      <c r="E24" s="1056"/>
      <c r="F24" s="1057"/>
      <c r="G24" s="1058"/>
      <c r="H24" s="1059"/>
    </row>
    <row r="25" spans="1:8" ht="15.05" customHeight="1" x14ac:dyDescent="0.25">
      <c r="A25" s="215" t="s">
        <v>774</v>
      </c>
      <c r="B25" s="216"/>
      <c r="C25" s="216"/>
      <c r="D25" s="216"/>
      <c r="E25" s="546">
        <v>0</v>
      </c>
      <c r="F25" s="227">
        <v>0</v>
      </c>
      <c r="G25" s="491">
        <v>0</v>
      </c>
      <c r="H25" s="228">
        <v>0</v>
      </c>
    </row>
    <row r="26" spans="1:8" ht="15.05" customHeight="1" x14ac:dyDescent="0.25">
      <c r="A26" s="215" t="s">
        <v>602</v>
      </c>
      <c r="B26" s="216"/>
      <c r="C26" s="216"/>
      <c r="D26" s="216"/>
      <c r="E26" s="546">
        <v>0</v>
      </c>
      <c r="F26" s="227">
        <v>0</v>
      </c>
      <c r="G26" s="491"/>
      <c r="H26" s="228"/>
    </row>
    <row r="27" spans="1:8" ht="15.05" customHeight="1" x14ac:dyDescent="0.25">
      <c r="A27" s="215" t="s">
        <v>670</v>
      </c>
      <c r="B27" s="216"/>
      <c r="C27" s="216"/>
      <c r="D27" s="216"/>
      <c r="E27" s="855">
        <v>0</v>
      </c>
      <c r="F27" s="232">
        <v>0</v>
      </c>
      <c r="G27" s="493">
        <v>4</v>
      </c>
      <c r="H27" s="231">
        <v>0</v>
      </c>
    </row>
    <row r="28" spans="1:8" ht="15.05" customHeight="1" x14ac:dyDescent="0.25">
      <c r="A28" s="215" t="s">
        <v>421</v>
      </c>
      <c r="B28" s="216"/>
      <c r="C28" s="216"/>
      <c r="D28" s="216"/>
      <c r="E28" s="546">
        <v>0</v>
      </c>
      <c r="F28" s="227">
        <v>0</v>
      </c>
      <c r="G28" s="493">
        <v>0</v>
      </c>
      <c r="H28" s="231">
        <v>0</v>
      </c>
    </row>
    <row r="29" spans="1:8" ht="15.05" customHeight="1" x14ac:dyDescent="0.25">
      <c r="A29" s="215" t="s">
        <v>271</v>
      </c>
      <c r="B29" s="216"/>
      <c r="C29" s="216"/>
      <c r="D29" s="216"/>
      <c r="E29" s="855">
        <v>0</v>
      </c>
      <c r="F29" s="232">
        <v>0</v>
      </c>
      <c r="G29" s="493">
        <v>14</v>
      </c>
      <c r="H29" s="231">
        <v>16</v>
      </c>
    </row>
    <row r="30" spans="1:8" ht="15.05" customHeight="1" x14ac:dyDescent="0.25">
      <c r="A30" s="215" t="s">
        <v>671</v>
      </c>
      <c r="B30" s="216"/>
      <c r="C30" s="216"/>
      <c r="D30" s="216"/>
      <c r="E30" s="855">
        <v>4</v>
      </c>
      <c r="F30" s="232">
        <v>4</v>
      </c>
      <c r="G30" s="493">
        <v>82</v>
      </c>
      <c r="H30" s="231">
        <v>82</v>
      </c>
    </row>
    <row r="31" spans="1:8" ht="15.05" customHeight="1" x14ac:dyDescent="0.25">
      <c r="A31" s="215" t="s">
        <v>781</v>
      </c>
      <c r="B31" s="216"/>
      <c r="C31" s="216"/>
      <c r="D31" s="216"/>
      <c r="E31" s="855">
        <v>1</v>
      </c>
      <c r="F31" s="232">
        <v>1</v>
      </c>
      <c r="G31" s="493">
        <v>19</v>
      </c>
      <c r="H31" s="231">
        <v>19</v>
      </c>
    </row>
    <row r="32" spans="1:8" ht="15.05" customHeight="1" x14ac:dyDescent="0.25">
      <c r="A32" s="215" t="s">
        <v>775</v>
      </c>
      <c r="B32" s="216"/>
      <c r="C32" s="216"/>
      <c r="D32" s="216"/>
      <c r="E32" s="855">
        <v>0</v>
      </c>
      <c r="F32" s="232">
        <v>0</v>
      </c>
      <c r="G32" s="493">
        <v>1</v>
      </c>
      <c r="H32" s="231">
        <v>3</v>
      </c>
    </row>
    <row r="33" spans="1:8" ht="15.05" customHeight="1" x14ac:dyDescent="0.25">
      <c r="A33" s="215" t="s">
        <v>776</v>
      </c>
      <c r="B33" s="216"/>
      <c r="C33" s="216"/>
      <c r="D33" s="216"/>
      <c r="E33" s="855">
        <v>2</v>
      </c>
      <c r="F33" s="232">
        <v>3</v>
      </c>
      <c r="G33" s="493">
        <v>14</v>
      </c>
      <c r="H33" s="231">
        <v>46</v>
      </c>
    </row>
    <row r="34" spans="1:8" ht="15.05" customHeight="1" x14ac:dyDescent="0.25">
      <c r="A34" s="215" t="s">
        <v>672</v>
      </c>
      <c r="B34" s="216"/>
      <c r="C34" s="216"/>
      <c r="D34" s="216"/>
      <c r="E34" s="855">
        <v>0</v>
      </c>
      <c r="F34" s="232">
        <v>0</v>
      </c>
      <c r="G34" s="493">
        <v>1</v>
      </c>
      <c r="H34" s="231">
        <v>40</v>
      </c>
    </row>
    <row r="35" spans="1:8" ht="15.05" customHeight="1" thickBot="1" x14ac:dyDescent="0.3">
      <c r="A35" s="215" t="s">
        <v>603</v>
      </c>
      <c r="B35" s="216"/>
      <c r="C35" s="216"/>
      <c r="D35" s="216"/>
      <c r="E35" s="855">
        <v>11</v>
      </c>
      <c r="F35" s="232">
        <v>11</v>
      </c>
      <c r="G35" s="493">
        <v>165</v>
      </c>
      <c r="H35" s="231">
        <v>171</v>
      </c>
    </row>
    <row r="36" spans="1:8" ht="22.55" customHeight="1" thickTop="1" thickBot="1" x14ac:dyDescent="0.3">
      <c r="A36" s="891" t="s">
        <v>19</v>
      </c>
      <c r="B36" s="892"/>
      <c r="C36" s="892"/>
      <c r="D36" s="892"/>
      <c r="E36" s="893">
        <f>SUM(E8+E19+E20+E21)</f>
        <v>18</v>
      </c>
      <c r="F36" s="894">
        <f>SUM(F8+F19+F20+F21)</f>
        <v>19</v>
      </c>
      <c r="G36" s="895">
        <f>SUM(G8+G19+G20+G21)</f>
        <v>309</v>
      </c>
      <c r="H36" s="896">
        <f>SUM(H8+H19+H20+H21)</f>
        <v>415</v>
      </c>
    </row>
    <row r="38" spans="1:8" ht="25.55" customHeight="1" x14ac:dyDescent="0.25">
      <c r="A38" s="1052" t="s">
        <v>901</v>
      </c>
      <c r="B38" s="1052"/>
      <c r="C38" s="1052"/>
      <c r="D38" s="1052"/>
      <c r="E38" s="1052"/>
      <c r="F38" s="1052"/>
      <c r="G38" s="1052"/>
      <c r="H38" s="1052"/>
    </row>
    <row r="39" spans="1:8" ht="12.7" customHeight="1" x14ac:dyDescent="0.25">
      <c r="C39" s="233"/>
      <c r="D39" s="233"/>
      <c r="E39" s="233"/>
      <c r="F39" s="233"/>
      <c r="G39" s="233"/>
      <c r="H39" s="233"/>
    </row>
  </sheetData>
  <mergeCells count="7">
    <mergeCell ref="A38:H38"/>
    <mergeCell ref="A24:D24"/>
    <mergeCell ref="E23:E24"/>
    <mergeCell ref="F23:F24"/>
    <mergeCell ref="G23:G24"/>
    <mergeCell ref="H23:H24"/>
    <mergeCell ref="A23:D23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&amp;C28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A39" sqref="A39"/>
    </sheetView>
  </sheetViews>
  <sheetFormatPr defaultColWidth="9.109375" defaultRowHeight="13.15" x14ac:dyDescent="0.25"/>
  <cols>
    <col min="1" max="1" width="10.77734375" style="54" customWidth="1"/>
    <col min="2" max="2" width="13.77734375" style="54" customWidth="1"/>
    <col min="3" max="3" width="14.33203125" style="54" customWidth="1"/>
    <col min="4" max="4" width="12.77734375" style="54" customWidth="1"/>
    <col min="5" max="8" width="10.77734375" style="54" customWidth="1"/>
    <col min="9" max="16384" width="9.109375" style="54"/>
  </cols>
  <sheetData>
    <row r="1" spans="1:8" ht="15.05" x14ac:dyDescent="0.25">
      <c r="A1" s="79" t="s">
        <v>893</v>
      </c>
    </row>
    <row r="2" spans="1:8" ht="12.7" customHeight="1" thickBot="1" x14ac:dyDescent="0.3"/>
    <row r="3" spans="1:8" ht="18" customHeight="1" x14ac:dyDescent="0.25">
      <c r="A3" s="202"/>
      <c r="B3" s="203"/>
      <c r="C3" s="203"/>
      <c r="D3" s="204"/>
      <c r="E3" s="864" t="s">
        <v>1015</v>
      </c>
      <c r="F3" s="865"/>
      <c r="G3" s="897" t="s">
        <v>1014</v>
      </c>
      <c r="H3" s="867"/>
    </row>
    <row r="4" spans="1:8" x14ac:dyDescent="0.25">
      <c r="A4" s="868" t="s">
        <v>17</v>
      </c>
      <c r="B4" s="869"/>
      <c r="C4" s="869"/>
      <c r="D4" s="210"/>
      <c r="E4" s="211" t="s">
        <v>46</v>
      </c>
      <c r="F4" s="212" t="s">
        <v>46</v>
      </c>
      <c r="G4" s="213" t="s">
        <v>46</v>
      </c>
      <c r="H4" s="214" t="s">
        <v>46</v>
      </c>
    </row>
    <row r="5" spans="1:8" x14ac:dyDescent="0.25">
      <c r="A5" s="215"/>
      <c r="B5" s="216"/>
      <c r="C5" s="216"/>
      <c r="D5" s="217"/>
      <c r="E5" s="218" t="s">
        <v>625</v>
      </c>
      <c r="F5" s="219" t="s">
        <v>269</v>
      </c>
      <c r="G5" s="220" t="s">
        <v>625</v>
      </c>
      <c r="H5" s="221" t="s">
        <v>269</v>
      </c>
    </row>
    <row r="6" spans="1:8" ht="13.8" thickBot="1" x14ac:dyDescent="0.3">
      <c r="A6" s="215"/>
      <c r="B6" s="216"/>
      <c r="C6" s="216"/>
      <c r="D6" s="217"/>
      <c r="E6" s="218"/>
      <c r="F6" s="219"/>
      <c r="G6" s="220"/>
      <c r="H6" s="221"/>
    </row>
    <row r="7" spans="1:8" ht="18" customHeight="1" thickTop="1" thickBot="1" x14ac:dyDescent="0.3">
      <c r="A7" s="898" t="s">
        <v>19</v>
      </c>
      <c r="B7" s="899"/>
      <c r="C7" s="899"/>
      <c r="D7" s="900"/>
      <c r="E7" s="901">
        <f>SUM(E8:E14)</f>
        <v>119</v>
      </c>
      <c r="F7" s="902">
        <f>SUM(F8:F14)</f>
        <v>38</v>
      </c>
      <c r="G7" s="903">
        <f>SUM(G8:G14)</f>
        <v>1583</v>
      </c>
      <c r="H7" s="904">
        <f>SUM(H8:H14)</f>
        <v>452</v>
      </c>
    </row>
    <row r="8" spans="1:8" ht="15.05" customHeight="1" thickTop="1" x14ac:dyDescent="0.25">
      <c r="A8" s="215" t="s">
        <v>777</v>
      </c>
      <c r="B8" s="216"/>
      <c r="C8" s="216"/>
      <c r="D8" s="216"/>
      <c r="E8" s="761">
        <v>90</v>
      </c>
      <c r="F8" s="227">
        <v>0</v>
      </c>
      <c r="G8" s="856">
        <v>1220</v>
      </c>
      <c r="H8" s="228">
        <v>0</v>
      </c>
    </row>
    <row r="9" spans="1:8" ht="15.05" customHeight="1" x14ac:dyDescent="0.25">
      <c r="A9" s="215" t="s">
        <v>778</v>
      </c>
      <c r="B9" s="216"/>
      <c r="C9" s="216"/>
      <c r="D9" s="217"/>
      <c r="E9" s="761">
        <v>5</v>
      </c>
      <c r="F9" s="239">
        <v>5</v>
      </c>
      <c r="G9" s="856">
        <v>111</v>
      </c>
      <c r="H9" s="231">
        <v>111</v>
      </c>
    </row>
    <row r="10" spans="1:8" ht="15.05" customHeight="1" x14ac:dyDescent="0.25">
      <c r="A10" s="215" t="s">
        <v>628</v>
      </c>
      <c r="B10" s="216"/>
      <c r="C10" s="216"/>
      <c r="D10" s="216"/>
      <c r="E10" s="761">
        <v>8</v>
      </c>
      <c r="F10" s="239">
        <v>17</v>
      </c>
      <c r="G10" s="856">
        <v>80</v>
      </c>
      <c r="H10" s="231">
        <v>169</v>
      </c>
    </row>
    <row r="11" spans="1:8" ht="15.05" customHeight="1" x14ac:dyDescent="0.25">
      <c r="A11" s="215" t="s">
        <v>779</v>
      </c>
      <c r="B11" s="216"/>
      <c r="C11" s="216"/>
      <c r="D11" s="216"/>
      <c r="E11" s="761">
        <v>15</v>
      </c>
      <c r="F11" s="239">
        <v>15</v>
      </c>
      <c r="G11" s="856">
        <v>168</v>
      </c>
      <c r="H11" s="231">
        <v>168</v>
      </c>
    </row>
    <row r="12" spans="1:8" ht="15.05" customHeight="1" x14ac:dyDescent="0.25">
      <c r="A12" s="240" t="s">
        <v>629</v>
      </c>
      <c r="B12" s="241"/>
      <c r="C12" s="241"/>
      <c r="D12" s="242"/>
      <c r="E12" s="506"/>
      <c r="F12" s="243"/>
      <c r="G12" s="504"/>
      <c r="H12" s="244"/>
    </row>
    <row r="13" spans="1:8" ht="15.05" customHeight="1" x14ac:dyDescent="0.25">
      <c r="A13" s="245" t="s">
        <v>401</v>
      </c>
      <c r="B13" s="216"/>
      <c r="C13" s="216"/>
      <c r="D13" s="216"/>
      <c r="E13" s="761">
        <v>1</v>
      </c>
      <c r="F13" s="239">
        <v>1</v>
      </c>
      <c r="G13" s="856">
        <v>4</v>
      </c>
      <c r="H13" s="231">
        <v>4</v>
      </c>
    </row>
    <row r="14" spans="1:8" ht="15.05" customHeight="1" thickBot="1" x14ac:dyDescent="0.3">
      <c r="A14" s="246" t="s">
        <v>780</v>
      </c>
      <c r="B14" s="247"/>
      <c r="C14" s="247"/>
      <c r="D14" s="248"/>
      <c r="E14" s="507">
        <v>0</v>
      </c>
      <c r="F14" s="249">
        <v>0</v>
      </c>
      <c r="G14" s="505">
        <v>0</v>
      </c>
      <c r="H14" s="250">
        <v>0</v>
      </c>
    </row>
    <row r="15" spans="1:8" ht="11.3" customHeight="1" x14ac:dyDescent="0.25">
      <c r="A15" s="140"/>
      <c r="B15" s="140"/>
      <c r="C15" s="140"/>
      <c r="D15" s="140"/>
      <c r="E15" s="140"/>
      <c r="F15" s="140"/>
      <c r="G15" s="140"/>
      <c r="H15" s="140"/>
    </row>
    <row r="16" spans="1:8" ht="15.05" x14ac:dyDescent="0.25">
      <c r="A16" s="79" t="s">
        <v>1016</v>
      </c>
      <c r="B16" s="140"/>
      <c r="C16" s="140"/>
      <c r="D16" s="140"/>
      <c r="E16" s="140"/>
      <c r="F16" s="140"/>
      <c r="G16" s="140"/>
    </row>
    <row r="17" spans="1:8" ht="13.65" customHeight="1" thickBot="1" x14ac:dyDescent="0.3">
      <c r="A17" s="140"/>
      <c r="B17" s="140"/>
      <c r="C17" s="140"/>
      <c r="D17" s="140"/>
      <c r="E17" s="140"/>
      <c r="F17" s="140"/>
      <c r="G17" s="140"/>
      <c r="H17" s="140"/>
    </row>
    <row r="18" spans="1:8" x14ac:dyDescent="0.25">
      <c r="A18" s="905"/>
      <c r="B18" s="251"/>
      <c r="C18" s="251"/>
      <c r="D18" s="252" t="s">
        <v>272</v>
      </c>
      <c r="E18" s="253" t="s">
        <v>273</v>
      </c>
      <c r="F18" s="254"/>
      <c r="G18" s="253"/>
      <c r="H18" s="255" t="s">
        <v>274</v>
      </c>
    </row>
    <row r="19" spans="1:8" x14ac:dyDescent="0.25">
      <c r="A19" s="906" t="s">
        <v>17</v>
      </c>
      <c r="B19" s="256"/>
      <c r="C19" s="256"/>
      <c r="D19" s="218"/>
      <c r="E19" s="257" t="s">
        <v>275</v>
      </c>
      <c r="F19" s="218" t="s">
        <v>276</v>
      </c>
      <c r="G19" s="257" t="s">
        <v>277</v>
      </c>
      <c r="H19" s="258" t="s">
        <v>278</v>
      </c>
    </row>
    <row r="20" spans="1:8" ht="13.8" thickBot="1" x14ac:dyDescent="0.3">
      <c r="A20" s="907"/>
      <c r="B20" s="256"/>
      <c r="C20" s="256"/>
      <c r="D20" s="218"/>
      <c r="E20" s="257"/>
      <c r="F20" s="218"/>
      <c r="G20" s="257"/>
      <c r="H20" s="258"/>
    </row>
    <row r="21" spans="1:8" ht="18" customHeight="1" thickTop="1" thickBot="1" x14ac:dyDescent="0.3">
      <c r="A21" s="898" t="s">
        <v>19</v>
      </c>
      <c r="B21" s="900"/>
      <c r="C21" s="908">
        <f>SUM(C22,C27,C32)</f>
        <v>172</v>
      </c>
      <c r="D21" s="901">
        <f>SUM(D22,D27,D32)</f>
        <v>95</v>
      </c>
      <c r="E21" s="908">
        <f>SUM(E22,E27,E32)</f>
        <v>23</v>
      </c>
      <c r="F21" s="901">
        <f>SUM(F22,F27,F32)</f>
        <v>42</v>
      </c>
      <c r="G21" s="908">
        <f>SUM(G22,G27,G32)</f>
        <v>1</v>
      </c>
      <c r="H21" s="909">
        <f>SUM(H22+H27+H32)</f>
        <v>11</v>
      </c>
    </row>
    <row r="22" spans="1:8" ht="15.05" customHeight="1" thickTop="1" x14ac:dyDescent="0.25">
      <c r="A22" s="500" t="s">
        <v>279</v>
      </c>
      <c r="B22" s="380"/>
      <c r="C22" s="854">
        <f t="shared" ref="C22:H22" si="0">SUM(C23:C26)</f>
        <v>1</v>
      </c>
      <c r="D22" s="853">
        <f>SUM(D23:D26)</f>
        <v>0</v>
      </c>
      <c r="E22" s="854">
        <f t="shared" si="0"/>
        <v>0</v>
      </c>
      <c r="F22" s="853">
        <f t="shared" si="0"/>
        <v>1</v>
      </c>
      <c r="G22" s="854">
        <f t="shared" si="0"/>
        <v>0</v>
      </c>
      <c r="H22" s="501">
        <f t="shared" si="0"/>
        <v>0</v>
      </c>
    </row>
    <row r="23" spans="1:8" ht="15.05" customHeight="1" x14ac:dyDescent="0.25">
      <c r="A23" s="260" t="s">
        <v>280</v>
      </c>
      <c r="B23" s="217"/>
      <c r="C23" s="502">
        <v>0</v>
      </c>
      <c r="D23" s="261">
        <v>0</v>
      </c>
      <c r="E23" s="262">
        <v>0</v>
      </c>
      <c r="F23" s="261">
        <v>0</v>
      </c>
      <c r="G23" s="262">
        <v>0</v>
      </c>
      <c r="H23" s="263">
        <v>0</v>
      </c>
    </row>
    <row r="24" spans="1:8" ht="15.05" customHeight="1" x14ac:dyDescent="0.25">
      <c r="A24" s="260" t="s">
        <v>281</v>
      </c>
      <c r="B24" s="217"/>
      <c r="C24" s="544">
        <v>1</v>
      </c>
      <c r="D24" s="261">
        <v>0</v>
      </c>
      <c r="E24" s="262">
        <v>0</v>
      </c>
      <c r="F24" s="814">
        <v>1</v>
      </c>
      <c r="G24" s="262">
        <v>0</v>
      </c>
      <c r="H24" s="263">
        <v>0</v>
      </c>
    </row>
    <row r="25" spans="1:8" ht="15.05" customHeight="1" x14ac:dyDescent="0.25">
      <c r="A25" s="260" t="s">
        <v>282</v>
      </c>
      <c r="B25" s="217"/>
      <c r="C25" s="544">
        <v>0</v>
      </c>
      <c r="D25" s="261">
        <v>0</v>
      </c>
      <c r="E25" s="262">
        <v>0</v>
      </c>
      <c r="F25" s="261">
        <v>0</v>
      </c>
      <c r="G25" s="262">
        <v>0</v>
      </c>
      <c r="H25" s="263">
        <v>0</v>
      </c>
    </row>
    <row r="26" spans="1:8" ht="15.05" customHeight="1" x14ac:dyDescent="0.25">
      <c r="A26" s="260" t="s">
        <v>283</v>
      </c>
      <c r="B26" s="217"/>
      <c r="C26" s="502">
        <v>0</v>
      </c>
      <c r="D26" s="261">
        <v>0</v>
      </c>
      <c r="E26" s="262">
        <v>0</v>
      </c>
      <c r="F26" s="261">
        <v>0</v>
      </c>
      <c r="G26" s="262">
        <v>0</v>
      </c>
      <c r="H26" s="263">
        <v>0</v>
      </c>
    </row>
    <row r="27" spans="1:8" ht="15.05" customHeight="1" x14ac:dyDescent="0.25">
      <c r="A27" s="500" t="s">
        <v>284</v>
      </c>
      <c r="B27" s="380"/>
      <c r="C27" s="854">
        <f t="shared" ref="C27:H27" si="1">SUM(C28:C31)</f>
        <v>0</v>
      </c>
      <c r="D27" s="853">
        <f>SUM(D28:D31)</f>
        <v>0</v>
      </c>
      <c r="E27" s="854">
        <f t="shared" si="1"/>
        <v>0</v>
      </c>
      <c r="F27" s="853">
        <f t="shared" si="1"/>
        <v>0</v>
      </c>
      <c r="G27" s="854">
        <f t="shared" si="1"/>
        <v>0</v>
      </c>
      <c r="H27" s="501">
        <f t="shared" si="1"/>
        <v>0</v>
      </c>
    </row>
    <row r="28" spans="1:8" ht="15.05" customHeight="1" x14ac:dyDescent="0.25">
      <c r="A28" s="264" t="s">
        <v>425</v>
      </c>
      <c r="B28" s="217"/>
      <c r="C28" s="502">
        <v>0</v>
      </c>
      <c r="D28" s="261">
        <f>C28-(E28+F28+G28+H28)</f>
        <v>0</v>
      </c>
      <c r="E28" s="262">
        <v>0</v>
      </c>
      <c r="F28" s="261">
        <v>0</v>
      </c>
      <c r="G28" s="262">
        <v>0</v>
      </c>
      <c r="H28" s="263">
        <v>0</v>
      </c>
    </row>
    <row r="29" spans="1:8" ht="15.05" customHeight="1" x14ac:dyDescent="0.25">
      <c r="A29" s="264" t="s">
        <v>426</v>
      </c>
      <c r="B29" s="217"/>
      <c r="C29" s="502">
        <v>0</v>
      </c>
      <c r="D29" s="261">
        <v>0</v>
      </c>
      <c r="E29" s="262">
        <v>0</v>
      </c>
      <c r="F29" s="261">
        <v>0</v>
      </c>
      <c r="G29" s="262">
        <v>0</v>
      </c>
      <c r="H29" s="263">
        <v>0</v>
      </c>
    </row>
    <row r="30" spans="1:8" ht="15.05" customHeight="1" x14ac:dyDescent="0.25">
      <c r="A30" s="264" t="s">
        <v>427</v>
      </c>
      <c r="B30" s="217"/>
      <c r="C30" s="502">
        <v>0</v>
      </c>
      <c r="D30" s="261">
        <v>0</v>
      </c>
      <c r="E30" s="262">
        <v>0</v>
      </c>
      <c r="F30" s="261">
        <v>0</v>
      </c>
      <c r="G30" s="262">
        <v>0</v>
      </c>
      <c r="H30" s="263">
        <v>0</v>
      </c>
    </row>
    <row r="31" spans="1:8" ht="15.05" customHeight="1" x14ac:dyDescent="0.25">
      <c r="A31" s="264" t="s">
        <v>782</v>
      </c>
      <c r="B31" s="217"/>
      <c r="C31" s="502">
        <v>0</v>
      </c>
      <c r="D31" s="261">
        <v>0</v>
      </c>
      <c r="E31" s="262">
        <v>0</v>
      </c>
      <c r="F31" s="261">
        <v>0</v>
      </c>
      <c r="G31" s="262">
        <v>0</v>
      </c>
      <c r="H31" s="263">
        <v>0</v>
      </c>
    </row>
    <row r="32" spans="1:8" ht="15.05" customHeight="1" x14ac:dyDescent="0.25">
      <c r="A32" s="500" t="s">
        <v>285</v>
      </c>
      <c r="B32" s="380"/>
      <c r="C32" s="854">
        <f t="shared" ref="C32:H32" si="2">SUM(C33:C35)</f>
        <v>171</v>
      </c>
      <c r="D32" s="853">
        <v>95</v>
      </c>
      <c r="E32" s="854">
        <f t="shared" si="2"/>
        <v>23</v>
      </c>
      <c r="F32" s="853">
        <f t="shared" si="2"/>
        <v>41</v>
      </c>
      <c r="G32" s="854">
        <f t="shared" si="2"/>
        <v>1</v>
      </c>
      <c r="H32" s="501">
        <f t="shared" si="2"/>
        <v>11</v>
      </c>
    </row>
    <row r="33" spans="1:8" ht="15.05" customHeight="1" x14ac:dyDescent="0.25">
      <c r="A33" s="260" t="s">
        <v>336</v>
      </c>
      <c r="B33" s="217"/>
      <c r="C33" s="502">
        <v>0</v>
      </c>
      <c r="D33" s="261">
        <f>C33-(E33+F33+G33+H33)</f>
        <v>0</v>
      </c>
      <c r="E33" s="262">
        <v>0</v>
      </c>
      <c r="F33" s="261">
        <v>0</v>
      </c>
      <c r="G33" s="262">
        <v>0</v>
      </c>
      <c r="H33" s="263">
        <v>0</v>
      </c>
    </row>
    <row r="34" spans="1:8" ht="15.05" customHeight="1" x14ac:dyDescent="0.25">
      <c r="A34" s="260" t="s">
        <v>286</v>
      </c>
      <c r="B34" s="217"/>
      <c r="C34" s="502">
        <v>0</v>
      </c>
      <c r="D34" s="261">
        <f>C34-(E34+F34+G34+H34)</f>
        <v>0</v>
      </c>
      <c r="E34" s="262">
        <v>0</v>
      </c>
      <c r="F34" s="261">
        <v>0</v>
      </c>
      <c r="G34" s="262">
        <v>0</v>
      </c>
      <c r="H34" s="263">
        <v>0</v>
      </c>
    </row>
    <row r="35" spans="1:8" ht="15.05" customHeight="1" thickBot="1" x14ac:dyDescent="0.3">
      <c r="A35" s="265" t="s">
        <v>287</v>
      </c>
      <c r="B35" s="248"/>
      <c r="C35" s="503">
        <v>171</v>
      </c>
      <c r="D35" s="266">
        <v>95</v>
      </c>
      <c r="E35" s="267">
        <v>23</v>
      </c>
      <c r="F35" s="266">
        <v>41</v>
      </c>
      <c r="G35" s="267">
        <v>1</v>
      </c>
      <c r="H35" s="268">
        <v>11</v>
      </c>
    </row>
    <row r="36" spans="1:8" x14ac:dyDescent="0.25">
      <c r="A36" s="140"/>
      <c r="B36" s="140"/>
      <c r="C36" s="140"/>
      <c r="D36" s="140"/>
      <c r="E36" s="140"/>
      <c r="F36" s="140"/>
      <c r="G36" s="140"/>
      <c r="H36" s="140"/>
    </row>
    <row r="37" spans="1:8" ht="15.65" x14ac:dyDescent="0.3">
      <c r="A37" s="47" t="s">
        <v>1017</v>
      </c>
      <c r="B37" s="140"/>
      <c r="C37" s="140"/>
      <c r="D37" s="140"/>
      <c r="E37" s="140"/>
      <c r="F37" s="140"/>
      <c r="G37" s="140"/>
      <c r="H37" s="140"/>
    </row>
    <row r="38" spans="1:8" x14ac:dyDescent="0.25">
      <c r="A38" s="140"/>
      <c r="B38" s="140"/>
      <c r="C38" s="140"/>
      <c r="D38" s="140"/>
      <c r="E38" s="140"/>
      <c r="F38" s="140"/>
      <c r="G38" s="140"/>
      <c r="H38" s="140"/>
    </row>
    <row r="59" spans="1:1" ht="13.8" x14ac:dyDescent="0.25">
      <c r="A59" s="269" t="s">
        <v>902</v>
      </c>
    </row>
  </sheetData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&amp;C29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4"/>
  <sheetViews>
    <sheetView zoomScaleNormal="100" workbookViewId="0">
      <selection activeCell="H49" sqref="H49"/>
    </sheetView>
  </sheetViews>
  <sheetFormatPr defaultColWidth="9.109375" defaultRowHeight="13.15" x14ac:dyDescent="0.25"/>
  <cols>
    <col min="1" max="16384" width="9.109375" style="54"/>
  </cols>
  <sheetData>
    <row r="1" spans="1:11" ht="15.05" x14ac:dyDescent="0.25">
      <c r="A1" s="79" t="s">
        <v>894</v>
      </c>
    </row>
    <row r="2" spans="1:11" ht="18" customHeight="1" thickBot="1" x14ac:dyDescent="0.3"/>
    <row r="3" spans="1:11" ht="18" customHeight="1" x14ac:dyDescent="0.3">
      <c r="A3" s="270"/>
      <c r="B3" s="271"/>
      <c r="C3" s="272"/>
      <c r="D3" s="205" t="s">
        <v>1018</v>
      </c>
      <c r="E3" s="273"/>
      <c r="F3" s="273"/>
      <c r="G3" s="206"/>
      <c r="H3" s="234" t="s">
        <v>1019</v>
      </c>
      <c r="I3" s="207"/>
      <c r="J3" s="207"/>
      <c r="K3" s="208"/>
    </row>
    <row r="4" spans="1:11" ht="18.2" x14ac:dyDescent="0.35">
      <c r="A4" s="209"/>
      <c r="B4" s="274"/>
      <c r="C4" s="275"/>
      <c r="D4" s="276" t="s">
        <v>423</v>
      </c>
      <c r="E4" s="277"/>
      <c r="F4" s="276" t="s">
        <v>422</v>
      </c>
      <c r="G4" s="278"/>
      <c r="H4" s="279" t="s">
        <v>423</v>
      </c>
      <c r="I4" s="277"/>
      <c r="J4" s="276" t="s">
        <v>422</v>
      </c>
      <c r="K4" s="280"/>
    </row>
    <row r="5" spans="1:11" ht="18.2" x14ac:dyDescent="0.25">
      <c r="A5" s="281" t="s">
        <v>17</v>
      </c>
      <c r="B5" s="274"/>
      <c r="C5" s="275"/>
      <c r="D5" s="282" t="s">
        <v>47</v>
      </c>
      <c r="E5" s="283" t="s">
        <v>47</v>
      </c>
      <c r="F5" s="282" t="s">
        <v>47</v>
      </c>
      <c r="G5" s="284" t="s">
        <v>47</v>
      </c>
      <c r="H5" s="282" t="s">
        <v>47</v>
      </c>
      <c r="I5" s="283" t="s">
        <v>47</v>
      </c>
      <c r="J5" s="282" t="s">
        <v>47</v>
      </c>
      <c r="K5" s="285" t="s">
        <v>47</v>
      </c>
    </row>
    <row r="6" spans="1:11" ht="18.2" x14ac:dyDescent="0.25">
      <c r="A6" s="281"/>
      <c r="B6" s="274"/>
      <c r="C6" s="275"/>
      <c r="D6" s="282" t="s">
        <v>288</v>
      </c>
      <c r="E6" s="283" t="s">
        <v>269</v>
      </c>
      <c r="F6" s="286" t="s">
        <v>288</v>
      </c>
      <c r="G6" s="284" t="s">
        <v>269</v>
      </c>
      <c r="H6" s="286" t="s">
        <v>288</v>
      </c>
      <c r="I6" s="283" t="s">
        <v>269</v>
      </c>
      <c r="J6" s="286" t="s">
        <v>288</v>
      </c>
      <c r="K6" s="285" t="s">
        <v>269</v>
      </c>
    </row>
    <row r="7" spans="1:11" ht="13.8" thickBot="1" x14ac:dyDescent="0.3">
      <c r="A7" s="222"/>
      <c r="B7" s="223"/>
      <c r="C7" s="224"/>
      <c r="D7" s="223"/>
      <c r="E7" s="287"/>
      <c r="F7" s="288"/>
      <c r="G7" s="289"/>
      <c r="H7" s="290"/>
      <c r="I7" s="287"/>
      <c r="J7" s="288"/>
      <c r="K7" s="291"/>
    </row>
    <row r="8" spans="1:11" ht="18" customHeight="1" thickTop="1" thickBot="1" x14ac:dyDescent="0.35">
      <c r="A8" s="235" t="s">
        <v>19</v>
      </c>
      <c r="B8" s="236"/>
      <c r="C8" s="237"/>
      <c r="D8" s="858">
        <v>0</v>
      </c>
      <c r="E8" s="238">
        <v>0</v>
      </c>
      <c r="F8" s="857">
        <f t="shared" ref="F8:K8" si="0">SUM(F9+F14)</f>
        <v>0</v>
      </c>
      <c r="G8" s="860">
        <f t="shared" si="0"/>
        <v>0</v>
      </c>
      <c r="H8" s="858">
        <f>SUM(H9+H14)</f>
        <v>2</v>
      </c>
      <c r="I8" s="238">
        <f>SUM(I9+I14)</f>
        <v>2</v>
      </c>
      <c r="J8" s="857">
        <v>2</v>
      </c>
      <c r="K8" s="859">
        <f t="shared" si="0"/>
        <v>2</v>
      </c>
    </row>
    <row r="9" spans="1:11" ht="18" customHeight="1" thickTop="1" x14ac:dyDescent="0.3">
      <c r="A9" s="500" t="s">
        <v>279</v>
      </c>
      <c r="B9" s="512"/>
      <c r="C9" s="438"/>
      <c r="D9" s="513">
        <f>SUM(D10:D13)</f>
        <v>0</v>
      </c>
      <c r="E9" s="514">
        <f>SUM(E10:E13)</f>
        <v>0</v>
      </c>
      <c r="F9" s="515">
        <f t="shared" ref="F9:K9" si="1">SUM(F10:F13)</f>
        <v>0</v>
      </c>
      <c r="G9" s="513">
        <f t="shared" si="1"/>
        <v>0</v>
      </c>
      <c r="H9" s="516">
        <f>SUM(H10:H13)</f>
        <v>2</v>
      </c>
      <c r="I9" s="514">
        <f>SUM(I10:I13)</f>
        <v>2</v>
      </c>
      <c r="J9" s="515">
        <v>2</v>
      </c>
      <c r="K9" s="517">
        <f t="shared" si="1"/>
        <v>2</v>
      </c>
    </row>
    <row r="10" spans="1:11" ht="15.05" customHeight="1" x14ac:dyDescent="0.25">
      <c r="A10" s="292" t="s">
        <v>280</v>
      </c>
      <c r="D10" s="412">
        <v>0</v>
      </c>
      <c r="E10" s="293">
        <v>0</v>
      </c>
      <c r="F10" s="761">
        <v>0</v>
      </c>
      <c r="G10" s="229">
        <v>0</v>
      </c>
      <c r="H10" s="502">
        <v>0</v>
      </c>
      <c r="I10" s="294">
        <v>0</v>
      </c>
      <c r="J10" s="761">
        <v>1</v>
      </c>
      <c r="K10" s="815">
        <v>1</v>
      </c>
    </row>
    <row r="11" spans="1:11" ht="15.05" customHeight="1" x14ac:dyDescent="0.25">
      <c r="A11" s="292" t="s">
        <v>371</v>
      </c>
      <c r="D11" s="761">
        <v>0</v>
      </c>
      <c r="E11" s="816">
        <v>0</v>
      </c>
      <c r="F11" s="761">
        <v>0</v>
      </c>
      <c r="G11" s="229">
        <v>0</v>
      </c>
      <c r="H11" s="544">
        <v>1</v>
      </c>
      <c r="I11" s="817">
        <v>1</v>
      </c>
      <c r="J11" s="761">
        <v>1</v>
      </c>
      <c r="K11" s="815">
        <v>1</v>
      </c>
    </row>
    <row r="12" spans="1:11" ht="15.05" customHeight="1" x14ac:dyDescent="0.25">
      <c r="A12" s="292" t="s">
        <v>372</v>
      </c>
      <c r="D12" s="412">
        <v>0</v>
      </c>
      <c r="E12" s="293">
        <v>0</v>
      </c>
      <c r="F12" s="412">
        <v>0</v>
      </c>
      <c r="G12" s="230">
        <v>0</v>
      </c>
      <c r="H12" s="502">
        <v>1</v>
      </c>
      <c r="I12" s="294">
        <v>1</v>
      </c>
      <c r="J12" s="412">
        <v>0</v>
      </c>
      <c r="K12" s="295">
        <v>0</v>
      </c>
    </row>
    <row r="13" spans="1:11" ht="15.05" customHeight="1" x14ac:dyDescent="0.25">
      <c r="A13" s="292" t="s">
        <v>283</v>
      </c>
      <c r="D13" s="412">
        <v>0</v>
      </c>
      <c r="E13" s="293">
        <v>0</v>
      </c>
      <c r="F13" s="412">
        <v>0</v>
      </c>
      <c r="G13" s="230">
        <v>0</v>
      </c>
      <c r="H13" s="502">
        <v>0</v>
      </c>
      <c r="I13" s="294">
        <v>0</v>
      </c>
      <c r="J13" s="412">
        <v>0</v>
      </c>
      <c r="K13" s="295">
        <v>0</v>
      </c>
    </row>
    <row r="14" spans="1:11" ht="30.7" customHeight="1" x14ac:dyDescent="0.25">
      <c r="A14" s="1060" t="s">
        <v>424</v>
      </c>
      <c r="B14" s="1000"/>
      <c r="C14" s="1061"/>
      <c r="D14" s="508">
        <v>0</v>
      </c>
      <c r="E14" s="509">
        <v>0</v>
      </c>
      <c r="F14" s="508">
        <v>0</v>
      </c>
      <c r="G14" s="510">
        <v>0</v>
      </c>
      <c r="H14" s="509">
        <v>0</v>
      </c>
      <c r="I14" s="508">
        <v>0</v>
      </c>
      <c r="J14" s="508">
        <v>0</v>
      </c>
      <c r="K14" s="511">
        <v>0</v>
      </c>
    </row>
    <row r="15" spans="1:11" ht="18" customHeight="1" x14ac:dyDescent="0.25"/>
    <row r="16" spans="1:11" ht="15.05" x14ac:dyDescent="0.25">
      <c r="A16" s="54" t="s">
        <v>343</v>
      </c>
      <c r="B16" s="54" t="s">
        <v>799</v>
      </c>
    </row>
    <row r="17" spans="1:11" ht="13.8" thickBot="1" x14ac:dyDescent="0.3"/>
    <row r="18" spans="1:11" ht="18" customHeight="1" x14ac:dyDescent="0.3">
      <c r="A18" s="270"/>
      <c r="B18" s="271"/>
      <c r="C18" s="272"/>
      <c r="D18" s="205" t="s">
        <v>1018</v>
      </c>
      <c r="E18" s="273"/>
      <c r="F18" s="273"/>
      <c r="G18" s="206"/>
      <c r="H18" s="234" t="s">
        <v>1019</v>
      </c>
      <c r="I18" s="207"/>
      <c r="J18" s="207"/>
      <c r="K18" s="208"/>
    </row>
    <row r="19" spans="1:11" ht="18.2" x14ac:dyDescent="0.35">
      <c r="A19" s="209" t="s">
        <v>289</v>
      </c>
      <c r="B19" s="274"/>
      <c r="C19" s="275"/>
      <c r="D19" s="296" t="s">
        <v>46</v>
      </c>
      <c r="E19" s="218" t="s">
        <v>46</v>
      </c>
      <c r="F19" s="297" t="s">
        <v>290</v>
      </c>
      <c r="G19" s="298"/>
      <c r="H19" s="299" t="s">
        <v>46</v>
      </c>
      <c r="I19" s="218" t="s">
        <v>46</v>
      </c>
      <c r="J19" s="297" t="s">
        <v>290</v>
      </c>
      <c r="K19" s="300"/>
    </row>
    <row r="20" spans="1:11" ht="18.2" x14ac:dyDescent="0.35">
      <c r="A20" s="209" t="s">
        <v>291</v>
      </c>
      <c r="B20" s="274"/>
      <c r="C20" s="275"/>
      <c r="D20" s="296" t="s">
        <v>288</v>
      </c>
      <c r="E20" s="218" t="s">
        <v>292</v>
      </c>
      <c r="F20" s="220" t="s">
        <v>293</v>
      </c>
      <c r="G20" s="296" t="s">
        <v>184</v>
      </c>
      <c r="H20" s="299" t="s">
        <v>288</v>
      </c>
      <c r="I20" s="218" t="s">
        <v>292</v>
      </c>
      <c r="J20" s="220" t="s">
        <v>293</v>
      </c>
      <c r="K20" s="221" t="s">
        <v>184</v>
      </c>
    </row>
    <row r="21" spans="1:11" x14ac:dyDescent="0.25">
      <c r="A21" s="245"/>
      <c r="B21" s="274"/>
      <c r="C21" s="275"/>
      <c r="D21" s="301"/>
      <c r="E21" s="218" t="s">
        <v>294</v>
      </c>
      <c r="F21" s="220" t="s">
        <v>189</v>
      </c>
      <c r="G21" s="296" t="s">
        <v>185</v>
      </c>
      <c r="H21" s="302"/>
      <c r="I21" s="218" t="s">
        <v>294</v>
      </c>
      <c r="J21" s="220" t="s">
        <v>189</v>
      </c>
      <c r="K21" s="221" t="s">
        <v>185</v>
      </c>
    </row>
    <row r="22" spans="1:11" ht="13.8" thickBot="1" x14ac:dyDescent="0.3">
      <c r="A22" s="222"/>
      <c r="B22" s="223"/>
      <c r="C22" s="224"/>
      <c r="D22" s="303"/>
      <c r="E22" s="304"/>
      <c r="F22" s="225"/>
      <c r="G22" s="259"/>
      <c r="H22" s="305"/>
      <c r="I22" s="304"/>
      <c r="J22" s="225"/>
      <c r="K22" s="226"/>
    </row>
    <row r="23" spans="1:11" ht="18" customHeight="1" thickTop="1" thickBot="1" x14ac:dyDescent="0.35">
      <c r="A23" s="235" t="s">
        <v>19</v>
      </c>
      <c r="B23" s="236"/>
      <c r="C23" s="237"/>
      <c r="D23" s="860">
        <v>0</v>
      </c>
      <c r="E23" s="238">
        <v>0</v>
      </c>
      <c r="F23" s="857">
        <v>0</v>
      </c>
      <c r="G23" s="860">
        <v>0</v>
      </c>
      <c r="H23" s="858">
        <v>0</v>
      </c>
      <c r="I23" s="238">
        <v>0</v>
      </c>
      <c r="J23" s="857">
        <v>0</v>
      </c>
      <c r="K23" s="859">
        <v>0</v>
      </c>
    </row>
    <row r="24" spans="1:11" ht="18" customHeight="1" thickTop="1" x14ac:dyDescent="0.25">
      <c r="A24" s="518" t="s">
        <v>927</v>
      </c>
      <c r="B24" s="376"/>
      <c r="C24" s="377"/>
      <c r="D24" s="427"/>
      <c r="E24" s="393"/>
      <c r="F24" s="551"/>
      <c r="G24" s="427"/>
      <c r="H24" s="543">
        <v>1</v>
      </c>
      <c r="I24" s="393">
        <v>1</v>
      </c>
      <c r="J24" s="551"/>
      <c r="K24" s="552">
        <v>1</v>
      </c>
    </row>
    <row r="25" spans="1:11" ht="15.05" customHeight="1" x14ac:dyDescent="0.25">
      <c r="A25" s="306" t="s">
        <v>785</v>
      </c>
      <c r="B25" s="307"/>
      <c r="C25" s="308"/>
      <c r="D25" s="309"/>
      <c r="E25" s="519"/>
      <c r="F25" s="310"/>
      <c r="G25" s="309"/>
      <c r="H25" s="311"/>
      <c r="I25" s="519"/>
      <c r="J25" s="310"/>
      <c r="K25" s="312"/>
    </row>
    <row r="26" spans="1:11" ht="18" customHeight="1" x14ac:dyDescent="0.25"/>
    <row r="27" spans="1:11" ht="15.05" x14ac:dyDescent="0.25">
      <c r="A27" s="54" t="s">
        <v>344</v>
      </c>
      <c r="B27" s="79" t="s">
        <v>800</v>
      </c>
    </row>
    <row r="28" spans="1:11" ht="13.8" thickBot="1" x14ac:dyDescent="0.3"/>
    <row r="29" spans="1:11" ht="18" customHeight="1" x14ac:dyDescent="0.3">
      <c r="A29" s="202"/>
      <c r="B29" s="203"/>
      <c r="C29" s="204"/>
      <c r="D29" s="205" t="s">
        <v>1020</v>
      </c>
      <c r="E29" s="273"/>
      <c r="F29" s="273"/>
      <c r="G29" s="206"/>
      <c r="H29" s="234" t="s">
        <v>1021</v>
      </c>
      <c r="I29" s="207"/>
      <c r="J29" s="207"/>
      <c r="K29" s="208"/>
    </row>
    <row r="30" spans="1:11" ht="18.2" x14ac:dyDescent="0.35">
      <c r="A30" s="209" t="s">
        <v>295</v>
      </c>
      <c r="B30" s="313"/>
      <c r="C30" s="210"/>
      <c r="D30" s="314" t="s">
        <v>46</v>
      </c>
      <c r="E30" s="315"/>
      <c r="F30" s="314" t="s">
        <v>46</v>
      </c>
      <c r="G30" s="316"/>
      <c r="H30" s="317" t="s">
        <v>46</v>
      </c>
      <c r="I30" s="315"/>
      <c r="J30" s="314" t="s">
        <v>47</v>
      </c>
      <c r="K30" s="318"/>
    </row>
    <row r="31" spans="1:11" ht="13.8" thickBot="1" x14ac:dyDescent="0.3">
      <c r="A31" s="319"/>
      <c r="B31" s="320"/>
      <c r="C31" s="321"/>
      <c r="D31" s="322" t="s">
        <v>288</v>
      </c>
      <c r="E31" s="323"/>
      <c r="F31" s="322" t="s">
        <v>296</v>
      </c>
      <c r="G31" s="324"/>
      <c r="H31" s="325" t="s">
        <v>288</v>
      </c>
      <c r="I31" s="323"/>
      <c r="J31" s="322" t="s">
        <v>296</v>
      </c>
      <c r="K31" s="326"/>
    </row>
    <row r="32" spans="1:11" ht="16.899999999999999" thickTop="1" thickBot="1" x14ac:dyDescent="0.35">
      <c r="A32" s="327" t="s">
        <v>19</v>
      </c>
      <c r="B32" s="328"/>
      <c r="C32" s="329"/>
      <c r="D32" s="1067">
        <f>SUM(D33:E34)</f>
        <v>0</v>
      </c>
      <c r="E32" s="1068"/>
      <c r="F32" s="1067">
        <f>SUM(F33:G34)</f>
        <v>0</v>
      </c>
      <c r="G32" s="1069"/>
      <c r="H32" s="1070">
        <f>SUM(H33:I34)</f>
        <v>0</v>
      </c>
      <c r="I32" s="1068"/>
      <c r="J32" s="1067">
        <f>SUM(J33:K34)</f>
        <v>0</v>
      </c>
      <c r="K32" s="1071"/>
    </row>
    <row r="33" spans="1:11" ht="18" customHeight="1" thickTop="1" x14ac:dyDescent="0.25">
      <c r="A33" s="518"/>
      <c r="B33" s="376"/>
      <c r="C33" s="377"/>
      <c r="D33" s="1062"/>
      <c r="E33" s="1064"/>
      <c r="F33" s="1062"/>
      <c r="G33" s="1065"/>
      <c r="H33" s="1066"/>
      <c r="I33" s="1064"/>
      <c r="J33" s="1062"/>
      <c r="K33" s="1063"/>
    </row>
    <row r="34" spans="1:11" ht="18" customHeight="1" thickBot="1" x14ac:dyDescent="0.3">
      <c r="A34" s="330" t="s">
        <v>785</v>
      </c>
      <c r="B34" s="331"/>
      <c r="C34" s="332"/>
      <c r="D34" s="520"/>
      <c r="E34" s="521"/>
      <c r="F34" s="333"/>
      <c r="G34" s="334"/>
      <c r="H34" s="522"/>
      <c r="I34" s="521"/>
      <c r="J34" s="333"/>
      <c r="K34" s="335"/>
    </row>
    <row r="35" spans="1:11" ht="18" customHeight="1" x14ac:dyDescent="0.25"/>
    <row r="36" spans="1:11" ht="15.05" x14ac:dyDescent="0.25">
      <c r="A36" s="54" t="s">
        <v>345</v>
      </c>
      <c r="B36" s="79" t="s">
        <v>801</v>
      </c>
    </row>
    <row r="37" spans="1:11" ht="13.8" thickBot="1" x14ac:dyDescent="0.3">
      <c r="A37" s="98"/>
    </row>
    <row r="38" spans="1:11" ht="18" customHeight="1" x14ac:dyDescent="0.3">
      <c r="A38" s="202"/>
      <c r="B38" s="203"/>
      <c r="C38" s="204"/>
      <c r="D38" s="205" t="s">
        <v>1020</v>
      </c>
      <c r="E38" s="273"/>
      <c r="F38" s="273"/>
      <c r="G38" s="206"/>
      <c r="H38" s="234" t="s">
        <v>1021</v>
      </c>
      <c r="I38" s="207"/>
      <c r="J38" s="207"/>
      <c r="K38" s="208"/>
    </row>
    <row r="39" spans="1:11" ht="18.2" x14ac:dyDescent="0.35">
      <c r="A39" s="209" t="s">
        <v>295</v>
      </c>
      <c r="B39" s="313"/>
      <c r="C39" s="210"/>
      <c r="D39" s="314" t="s">
        <v>46</v>
      </c>
      <c r="E39" s="315"/>
      <c r="F39" s="314" t="s">
        <v>46</v>
      </c>
      <c r="G39" s="316"/>
      <c r="H39" s="317" t="s">
        <v>46</v>
      </c>
      <c r="I39" s="315"/>
      <c r="J39" s="314" t="s">
        <v>47</v>
      </c>
      <c r="K39" s="318"/>
    </row>
    <row r="40" spans="1:11" ht="13.8" thickBot="1" x14ac:dyDescent="0.3">
      <c r="A40" s="215"/>
      <c r="B40" s="216"/>
      <c r="C40" s="217"/>
      <c r="D40" s="322" t="s">
        <v>288</v>
      </c>
      <c r="E40" s="323"/>
      <c r="F40" s="322" t="s">
        <v>296</v>
      </c>
      <c r="G40" s="324"/>
      <c r="H40" s="325" t="s">
        <v>288</v>
      </c>
      <c r="I40" s="323"/>
      <c r="J40" s="322" t="s">
        <v>296</v>
      </c>
      <c r="K40" s="326"/>
    </row>
    <row r="41" spans="1:11" ht="16.899999999999999" thickTop="1" thickBot="1" x14ac:dyDescent="0.35">
      <c r="A41" s="235" t="s">
        <v>19</v>
      </c>
      <c r="B41" s="236"/>
      <c r="C41" s="237"/>
      <c r="D41" s="1067">
        <v>0</v>
      </c>
      <c r="E41" s="1068"/>
      <c r="F41" s="1067">
        <v>0</v>
      </c>
      <c r="G41" s="1069"/>
      <c r="H41" s="1070">
        <v>0</v>
      </c>
      <c r="I41" s="1068"/>
      <c r="J41" s="1067">
        <v>0</v>
      </c>
      <c r="K41" s="1071"/>
    </row>
    <row r="42" spans="1:11" ht="18" customHeight="1" thickTop="1" x14ac:dyDescent="0.3">
      <c r="A42" s="545" t="s">
        <v>785</v>
      </c>
      <c r="B42" s="419"/>
      <c r="C42" s="436"/>
      <c r="D42" s="1072"/>
      <c r="E42" s="1073"/>
      <c r="F42" s="1072"/>
      <c r="G42" s="1074"/>
      <c r="H42" s="1075"/>
      <c r="I42" s="1073"/>
      <c r="J42" s="1072"/>
      <c r="K42" s="1076"/>
    </row>
    <row r="43" spans="1:11" ht="13.65" customHeight="1" thickBot="1" x14ac:dyDescent="0.3">
      <c r="A43" s="336"/>
      <c r="B43" s="337"/>
      <c r="C43" s="338"/>
      <c r="D43" s="524"/>
      <c r="E43" s="525"/>
      <c r="F43" s="337"/>
      <c r="G43" s="339"/>
      <c r="H43" s="524"/>
      <c r="I43" s="525"/>
      <c r="J43" s="337"/>
      <c r="K43" s="340"/>
    </row>
    <row r="44" spans="1:11" ht="15.05" x14ac:dyDescent="0.25">
      <c r="A44" s="117" t="s">
        <v>898</v>
      </c>
    </row>
    <row r="57" spans="1:1" x14ac:dyDescent="0.25">
      <c r="A57" s="79"/>
    </row>
    <row r="74" spans="1:1" x14ac:dyDescent="0.25">
      <c r="A74" s="79"/>
    </row>
  </sheetData>
  <mergeCells count="17">
    <mergeCell ref="D41:E41"/>
    <mergeCell ref="F41:G41"/>
    <mergeCell ref="H41:I41"/>
    <mergeCell ref="J41:K41"/>
    <mergeCell ref="D42:E42"/>
    <mergeCell ref="F42:G42"/>
    <mergeCell ref="H42:I42"/>
    <mergeCell ref="J42:K42"/>
    <mergeCell ref="A14:C14"/>
    <mergeCell ref="J33:K33"/>
    <mergeCell ref="D33:E33"/>
    <mergeCell ref="F33:G33"/>
    <mergeCell ref="H33:I33"/>
    <mergeCell ref="D32:E32"/>
    <mergeCell ref="F32:G32"/>
    <mergeCell ref="H32:I32"/>
    <mergeCell ref="J32:K32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&amp;C30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7"/>
  <sheetViews>
    <sheetView zoomScaleNormal="100" workbookViewId="0">
      <selection activeCell="N75" sqref="N75"/>
    </sheetView>
  </sheetViews>
  <sheetFormatPr defaultColWidth="9.109375" defaultRowHeight="13.15" x14ac:dyDescent="0.25"/>
  <cols>
    <col min="1" max="16384" width="9.109375" style="54"/>
  </cols>
  <sheetData>
    <row r="1" spans="1:11" ht="15.05" customHeight="1" x14ac:dyDescent="0.25">
      <c r="A1" s="121" t="s">
        <v>346</v>
      </c>
      <c r="B1" s="67" t="s">
        <v>802</v>
      </c>
      <c r="C1" s="67"/>
      <c r="D1" s="67"/>
      <c r="E1" s="67"/>
      <c r="F1" s="67"/>
      <c r="G1" s="67"/>
      <c r="H1" s="67"/>
      <c r="I1" s="67"/>
      <c r="J1" s="67"/>
      <c r="K1" s="67"/>
    </row>
    <row r="2" spans="1:11" ht="14.25" customHeight="1" thickBot="1" x14ac:dyDescent="0.3">
      <c r="A2" s="121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1" ht="18" customHeight="1" x14ac:dyDescent="0.3">
      <c r="A3" s="1077" t="s">
        <v>295</v>
      </c>
      <c r="B3" s="1078"/>
      <c r="C3" s="1079"/>
      <c r="D3" s="205" t="s">
        <v>1020</v>
      </c>
      <c r="E3" s="273"/>
      <c r="F3" s="273"/>
      <c r="G3" s="206"/>
      <c r="H3" s="234" t="s">
        <v>1021</v>
      </c>
      <c r="I3" s="207"/>
      <c r="J3" s="207"/>
      <c r="K3" s="208"/>
    </row>
    <row r="4" spans="1:11" ht="15.05" customHeight="1" x14ac:dyDescent="0.25">
      <c r="A4" s="1080"/>
      <c r="B4" s="1081"/>
      <c r="C4" s="1082"/>
      <c r="D4" s="314" t="s">
        <v>46</v>
      </c>
      <c r="E4" s="315"/>
      <c r="F4" s="314" t="s">
        <v>46</v>
      </c>
      <c r="G4" s="316"/>
      <c r="H4" s="317" t="s">
        <v>46</v>
      </c>
      <c r="I4" s="315"/>
      <c r="J4" s="314" t="s">
        <v>47</v>
      </c>
      <c r="K4" s="318"/>
    </row>
    <row r="5" spans="1:11" ht="15.05" customHeight="1" thickBot="1" x14ac:dyDescent="0.3">
      <c r="A5" s="1080"/>
      <c r="B5" s="1081"/>
      <c r="C5" s="1082"/>
      <c r="D5" s="322" t="s">
        <v>288</v>
      </c>
      <c r="E5" s="323"/>
      <c r="F5" s="322" t="s">
        <v>296</v>
      </c>
      <c r="G5" s="324"/>
      <c r="H5" s="325" t="s">
        <v>288</v>
      </c>
      <c r="I5" s="323"/>
      <c r="J5" s="322" t="s">
        <v>296</v>
      </c>
      <c r="K5" s="326"/>
    </row>
    <row r="6" spans="1:11" ht="18" customHeight="1" thickTop="1" thickBot="1" x14ac:dyDescent="0.35">
      <c r="A6" s="235" t="s">
        <v>19</v>
      </c>
      <c r="B6" s="341"/>
      <c r="C6" s="342"/>
      <c r="D6" s="1067">
        <v>0</v>
      </c>
      <c r="E6" s="1068"/>
      <c r="F6" s="1067">
        <v>0</v>
      </c>
      <c r="G6" s="1069"/>
      <c r="H6" s="1070">
        <v>0</v>
      </c>
      <c r="I6" s="1068"/>
      <c r="J6" s="1067">
        <v>0</v>
      </c>
      <c r="K6" s="1071"/>
    </row>
    <row r="7" spans="1:11" ht="12.25" customHeight="1" thickTop="1" x14ac:dyDescent="0.25">
      <c r="A7" s="518"/>
      <c r="B7" s="376"/>
      <c r="C7" s="377"/>
      <c r="D7" s="538"/>
      <c r="E7" s="539"/>
      <c r="F7" s="538"/>
      <c r="G7" s="538"/>
      <c r="H7" s="540"/>
      <c r="I7" s="539"/>
      <c r="J7" s="538"/>
      <c r="K7" s="541"/>
    </row>
    <row r="8" spans="1:11" ht="12.7" customHeight="1" thickBot="1" x14ac:dyDescent="0.3">
      <c r="A8" s="343"/>
      <c r="B8" s="344"/>
      <c r="C8" s="345"/>
      <c r="D8" s="535"/>
      <c r="E8" s="536"/>
      <c r="F8" s="346"/>
      <c r="G8" s="347"/>
      <c r="H8" s="537"/>
      <c r="I8" s="536"/>
      <c r="J8" s="346"/>
      <c r="K8" s="348"/>
    </row>
    <row r="9" spans="1:11" ht="15.05" customHeight="1" x14ac:dyDescent="0.25">
      <c r="A9" s="121" t="s">
        <v>347</v>
      </c>
      <c r="B9" s="54" t="s">
        <v>803</v>
      </c>
    </row>
    <row r="10" spans="1:11" ht="13.65" customHeight="1" thickBot="1" x14ac:dyDescent="0.3">
      <c r="A10" s="121"/>
    </row>
    <row r="11" spans="1:11" ht="18" customHeight="1" x14ac:dyDescent="0.3">
      <c r="A11" s="1077" t="s">
        <v>295</v>
      </c>
      <c r="B11" s="1078"/>
      <c r="C11" s="1079"/>
      <c r="D11" s="205" t="s">
        <v>1022</v>
      </c>
      <c r="E11" s="273"/>
      <c r="F11" s="273"/>
      <c r="G11" s="206"/>
      <c r="H11" s="234" t="s">
        <v>1021</v>
      </c>
      <c r="I11" s="207"/>
      <c r="J11" s="207"/>
      <c r="K11" s="208"/>
    </row>
    <row r="12" spans="1:11" ht="15.85" customHeight="1" x14ac:dyDescent="0.25">
      <c r="A12" s="1080"/>
      <c r="B12" s="1081"/>
      <c r="C12" s="1082"/>
      <c r="D12" s="314" t="s">
        <v>46</v>
      </c>
      <c r="E12" s="315"/>
      <c r="F12" s="314" t="s">
        <v>46</v>
      </c>
      <c r="G12" s="316"/>
      <c r="H12" s="317" t="s">
        <v>46</v>
      </c>
      <c r="I12" s="315"/>
      <c r="J12" s="314" t="s">
        <v>47</v>
      </c>
      <c r="K12" s="318"/>
    </row>
    <row r="13" spans="1:11" ht="15.85" customHeight="1" thickBot="1" x14ac:dyDescent="0.3">
      <c r="A13" s="1080"/>
      <c r="B13" s="1081"/>
      <c r="C13" s="1082"/>
      <c r="D13" s="322" t="s">
        <v>288</v>
      </c>
      <c r="E13" s="323"/>
      <c r="F13" s="322" t="s">
        <v>296</v>
      </c>
      <c r="G13" s="324"/>
      <c r="H13" s="325" t="s">
        <v>288</v>
      </c>
      <c r="I13" s="323"/>
      <c r="J13" s="322" t="s">
        <v>296</v>
      </c>
      <c r="K13" s="326"/>
    </row>
    <row r="14" spans="1:11" ht="18" customHeight="1" thickTop="1" thickBot="1" x14ac:dyDescent="0.35">
      <c r="A14" s="235" t="s">
        <v>19</v>
      </c>
      <c r="B14" s="341"/>
      <c r="C14" s="342"/>
      <c r="D14" s="1067">
        <v>0</v>
      </c>
      <c r="E14" s="1068"/>
      <c r="F14" s="1067">
        <v>0</v>
      </c>
      <c r="G14" s="1069"/>
      <c r="H14" s="1070">
        <v>0</v>
      </c>
      <c r="I14" s="1068"/>
      <c r="J14" s="1067">
        <v>0</v>
      </c>
      <c r="K14" s="1071"/>
    </row>
    <row r="15" spans="1:11" ht="12.25" customHeight="1" thickTop="1" x14ac:dyDescent="0.25">
      <c r="A15" s="500"/>
      <c r="B15" s="379"/>
      <c r="C15" s="380"/>
      <c r="D15" s="924"/>
      <c r="E15" s="925"/>
      <c r="F15" s="924"/>
      <c r="G15" s="1084"/>
      <c r="H15" s="1083"/>
      <c r="I15" s="925"/>
      <c r="J15" s="924"/>
      <c r="K15" s="1085"/>
    </row>
    <row r="16" spans="1:11" ht="12.05" customHeight="1" thickBot="1" x14ac:dyDescent="0.3">
      <c r="A16" s="343"/>
      <c r="B16" s="344"/>
      <c r="C16" s="345"/>
      <c r="D16" s="535"/>
      <c r="E16" s="536"/>
      <c r="F16" s="346"/>
      <c r="G16" s="347"/>
      <c r="H16" s="537"/>
      <c r="I16" s="536"/>
      <c r="J16" s="346"/>
      <c r="K16" s="348"/>
    </row>
    <row r="17" spans="1:11" ht="15.05" customHeight="1" x14ac:dyDescent="0.25">
      <c r="A17" s="67" t="s">
        <v>585</v>
      </c>
      <c r="B17" s="349" t="s">
        <v>804</v>
      </c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12.7" customHeight="1" thickBot="1" x14ac:dyDescent="0.3">
      <c r="A18" s="121"/>
    </row>
    <row r="19" spans="1:11" ht="15.05" customHeight="1" x14ac:dyDescent="0.3">
      <c r="A19" s="1077" t="s">
        <v>295</v>
      </c>
      <c r="B19" s="1078"/>
      <c r="C19" s="1079"/>
      <c r="D19" s="205" t="s">
        <v>1020</v>
      </c>
      <c r="E19" s="549"/>
      <c r="F19" s="273"/>
      <c r="G19" s="206"/>
      <c r="H19" s="350" t="s">
        <v>1023</v>
      </c>
      <c r="I19" s="207"/>
      <c r="J19" s="207"/>
      <c r="K19" s="208"/>
    </row>
    <row r="20" spans="1:11" ht="13.65" customHeight="1" x14ac:dyDescent="0.25">
      <c r="A20" s="1080"/>
      <c r="B20" s="1081"/>
      <c r="C20" s="1082"/>
      <c r="D20" s="314" t="s">
        <v>46</v>
      </c>
      <c r="E20" s="315"/>
      <c r="F20" s="314" t="s">
        <v>46</v>
      </c>
      <c r="G20" s="316"/>
      <c r="H20" s="317" t="s">
        <v>46</v>
      </c>
      <c r="I20" s="315"/>
      <c r="J20" s="314" t="s">
        <v>47</v>
      </c>
      <c r="K20" s="318"/>
    </row>
    <row r="21" spans="1:11" ht="13.65" customHeight="1" thickBot="1" x14ac:dyDescent="0.3">
      <c r="A21" s="1080"/>
      <c r="B21" s="1081"/>
      <c r="C21" s="1082"/>
      <c r="D21" s="322" t="s">
        <v>599</v>
      </c>
      <c r="E21" s="323"/>
      <c r="F21" s="322" t="s">
        <v>296</v>
      </c>
      <c r="G21" s="324"/>
      <c r="H21" s="325" t="s">
        <v>599</v>
      </c>
      <c r="I21" s="323"/>
      <c r="J21" s="322" t="s">
        <v>296</v>
      </c>
      <c r="K21" s="326"/>
    </row>
    <row r="22" spans="1:11" ht="15.65" customHeight="1" thickTop="1" thickBot="1" x14ac:dyDescent="0.35">
      <c r="A22" s="235" t="s">
        <v>19</v>
      </c>
      <c r="B22" s="341"/>
      <c r="C22" s="342"/>
      <c r="D22" s="1067">
        <v>11</v>
      </c>
      <c r="E22" s="1068"/>
      <c r="F22" s="1067">
        <v>11</v>
      </c>
      <c r="G22" s="1069"/>
      <c r="H22" s="1089">
        <v>165</v>
      </c>
      <c r="I22" s="1068"/>
      <c r="J22" s="1067">
        <v>171</v>
      </c>
      <c r="K22" s="1071"/>
    </row>
    <row r="23" spans="1:11" ht="14.25" customHeight="1" thickTop="1" x14ac:dyDescent="0.25">
      <c r="A23" s="500" t="s">
        <v>504</v>
      </c>
      <c r="B23" s="379"/>
      <c r="C23" s="380"/>
      <c r="D23" s="924">
        <f>SUM(D24:E35)</f>
        <v>2</v>
      </c>
      <c r="E23" s="1086"/>
      <c r="F23" s="924">
        <f>SUM(F24:G35)</f>
        <v>2</v>
      </c>
      <c r="G23" s="1087"/>
      <c r="H23" s="1083">
        <f>SUM(H24:I35)</f>
        <v>18</v>
      </c>
      <c r="I23" s="1086"/>
      <c r="J23" s="924">
        <f>SUM(J24:K35)</f>
        <v>18</v>
      </c>
      <c r="K23" s="1088"/>
    </row>
    <row r="24" spans="1:11" ht="12.7" customHeight="1" x14ac:dyDescent="0.25">
      <c r="A24" s="351" t="s">
        <v>1024</v>
      </c>
      <c r="B24" s="352"/>
      <c r="C24" s="353"/>
      <c r="D24" s="526"/>
      <c r="E24" s="527">
        <v>1</v>
      </c>
      <c r="F24" s="354"/>
      <c r="G24" s="360">
        <v>1</v>
      </c>
      <c r="H24" s="526"/>
      <c r="I24" s="527">
        <v>1</v>
      </c>
      <c r="J24" s="354"/>
      <c r="K24" s="361">
        <v>1</v>
      </c>
    </row>
    <row r="25" spans="1:11" ht="12.7" customHeight="1" x14ac:dyDescent="0.25">
      <c r="A25" s="306" t="s">
        <v>1025</v>
      </c>
      <c r="B25" s="307"/>
      <c r="C25" s="308"/>
      <c r="D25" s="534"/>
      <c r="E25" s="527"/>
      <c r="F25" s="357"/>
      <c r="G25" s="360"/>
      <c r="H25" s="528"/>
      <c r="I25" s="527"/>
      <c r="J25" s="357"/>
      <c r="K25" s="361"/>
    </row>
    <row r="26" spans="1:11" ht="12.7" customHeight="1" x14ac:dyDescent="0.25">
      <c r="A26" s="306" t="s">
        <v>1026</v>
      </c>
      <c r="B26" s="307"/>
      <c r="C26" s="308"/>
      <c r="D26" s="534"/>
      <c r="E26" s="527"/>
      <c r="F26" s="357"/>
      <c r="G26" s="360"/>
      <c r="H26" s="528"/>
      <c r="I26" s="527">
        <v>1</v>
      </c>
      <c r="J26" s="357"/>
      <c r="K26" s="361">
        <v>1</v>
      </c>
    </row>
    <row r="27" spans="1:11" ht="14.25" customHeight="1" x14ac:dyDescent="0.25">
      <c r="A27" s="306" t="s">
        <v>1027</v>
      </c>
      <c r="B27" s="307"/>
      <c r="C27" s="308"/>
      <c r="D27" s="534"/>
      <c r="E27" s="527"/>
      <c r="F27" s="357"/>
      <c r="G27" s="360"/>
      <c r="H27" s="528"/>
      <c r="I27" s="527">
        <v>2</v>
      </c>
      <c r="J27" s="357"/>
      <c r="K27" s="361">
        <v>2</v>
      </c>
    </row>
    <row r="28" spans="1:11" ht="12.7" customHeight="1" x14ac:dyDescent="0.25">
      <c r="A28" s="362" t="s">
        <v>1028</v>
      </c>
      <c r="B28" s="307"/>
      <c r="C28" s="308"/>
      <c r="D28" s="529"/>
      <c r="E28" s="527"/>
      <c r="F28" s="363"/>
      <c r="G28" s="360"/>
      <c r="H28" s="529"/>
      <c r="I28" s="527">
        <v>2</v>
      </c>
      <c r="J28" s="363"/>
      <c r="K28" s="361">
        <v>2</v>
      </c>
    </row>
    <row r="29" spans="1:11" ht="12.7" customHeight="1" x14ac:dyDescent="0.25">
      <c r="A29" s="362" t="s">
        <v>1029</v>
      </c>
      <c r="B29" s="307"/>
      <c r="C29" s="308"/>
      <c r="D29" s="529"/>
      <c r="E29" s="527"/>
      <c r="F29" s="363"/>
      <c r="G29" s="360"/>
      <c r="H29" s="529"/>
      <c r="I29" s="527">
        <v>2</v>
      </c>
      <c r="J29" s="363"/>
      <c r="K29" s="361">
        <v>2</v>
      </c>
    </row>
    <row r="30" spans="1:11" ht="12.7" customHeight="1" x14ac:dyDescent="0.25">
      <c r="A30" s="362" t="s">
        <v>1030</v>
      </c>
      <c r="B30" s="307"/>
      <c r="C30" s="308"/>
      <c r="D30" s="529"/>
      <c r="E30" s="527"/>
      <c r="F30" s="363"/>
      <c r="G30" s="360"/>
      <c r="H30" s="529"/>
      <c r="I30" s="527">
        <v>2</v>
      </c>
      <c r="J30" s="363"/>
      <c r="K30" s="361">
        <v>2</v>
      </c>
    </row>
    <row r="31" spans="1:11" ht="14.25" customHeight="1" x14ac:dyDescent="0.25">
      <c r="A31" s="362" t="s">
        <v>1031</v>
      </c>
      <c r="B31" s="307"/>
      <c r="C31" s="308"/>
      <c r="D31" s="529"/>
      <c r="E31" s="527"/>
      <c r="F31" s="363"/>
      <c r="G31" s="360"/>
      <c r="H31" s="529"/>
      <c r="I31" s="527"/>
      <c r="J31" s="363"/>
      <c r="K31" s="361"/>
    </row>
    <row r="32" spans="1:11" ht="12.7" customHeight="1" x14ac:dyDescent="0.25">
      <c r="A32" s="362" t="s">
        <v>1032</v>
      </c>
      <c r="B32" s="307"/>
      <c r="C32" s="308"/>
      <c r="D32" s="529"/>
      <c r="E32" s="527"/>
      <c r="F32" s="363"/>
      <c r="G32" s="360"/>
      <c r="H32" s="529"/>
      <c r="I32" s="527">
        <v>2</v>
      </c>
      <c r="J32" s="363"/>
      <c r="K32" s="361">
        <v>2</v>
      </c>
    </row>
    <row r="33" spans="1:11" ht="12.7" customHeight="1" x14ac:dyDescent="0.25">
      <c r="A33" s="362" t="s">
        <v>1033</v>
      </c>
      <c r="B33" s="307"/>
      <c r="C33" s="308"/>
      <c r="D33" s="529"/>
      <c r="E33" s="527">
        <v>1</v>
      </c>
      <c r="F33" s="363"/>
      <c r="G33" s="360">
        <v>1</v>
      </c>
      <c r="H33" s="529"/>
      <c r="I33" s="527">
        <v>4</v>
      </c>
      <c r="J33" s="363"/>
      <c r="K33" s="361">
        <v>4</v>
      </c>
    </row>
    <row r="34" spans="1:11" ht="14.25" customHeight="1" x14ac:dyDescent="0.25">
      <c r="A34" s="362" t="s">
        <v>1034</v>
      </c>
      <c r="B34" s="307"/>
      <c r="C34" s="308"/>
      <c r="D34" s="529"/>
      <c r="E34" s="527"/>
      <c r="F34" s="363"/>
      <c r="G34" s="360"/>
      <c r="H34" s="529"/>
      <c r="I34" s="527">
        <v>1</v>
      </c>
      <c r="J34" s="363"/>
      <c r="K34" s="361">
        <v>1</v>
      </c>
    </row>
    <row r="35" spans="1:11" ht="12.7" customHeight="1" x14ac:dyDescent="0.25">
      <c r="A35" s="362" t="s">
        <v>1035</v>
      </c>
      <c r="B35" s="307"/>
      <c r="C35" s="308"/>
      <c r="D35" s="529"/>
      <c r="E35" s="530"/>
      <c r="F35" s="363"/>
      <c r="G35" s="358"/>
      <c r="H35" s="529"/>
      <c r="I35" s="530">
        <v>1</v>
      </c>
      <c r="J35" s="363"/>
      <c r="K35" s="359">
        <v>1</v>
      </c>
    </row>
    <row r="36" spans="1:11" ht="14.25" customHeight="1" x14ac:dyDescent="0.25">
      <c r="A36" s="500" t="s">
        <v>408</v>
      </c>
      <c r="B36" s="379"/>
      <c r="C36" s="380"/>
      <c r="D36" s="924">
        <f>SUM(D37:E45)</f>
        <v>3</v>
      </c>
      <c r="E36" s="925"/>
      <c r="F36" s="924">
        <f>SUM(F37:G45)</f>
        <v>3</v>
      </c>
      <c r="G36" s="1084"/>
      <c r="H36" s="1083">
        <f>SUM(H37:I45)</f>
        <v>22</v>
      </c>
      <c r="I36" s="925"/>
      <c r="J36" s="924">
        <f>SUM(J37:K45)</f>
        <v>22</v>
      </c>
      <c r="K36" s="1085"/>
    </row>
    <row r="37" spans="1:11" ht="12.7" customHeight="1" x14ac:dyDescent="0.25">
      <c r="A37" s="306" t="s">
        <v>842</v>
      </c>
      <c r="B37" s="307"/>
      <c r="C37" s="308"/>
      <c r="D37" s="534"/>
      <c r="E37" s="530"/>
      <c r="F37" s="357"/>
      <c r="G37" s="358"/>
      <c r="H37" s="528"/>
      <c r="I37" s="530">
        <v>2</v>
      </c>
      <c r="J37" s="357"/>
      <c r="K37" s="359">
        <v>2</v>
      </c>
    </row>
    <row r="38" spans="1:11" ht="12.7" customHeight="1" x14ac:dyDescent="0.25">
      <c r="A38" s="351" t="s">
        <v>843</v>
      </c>
      <c r="B38" s="352"/>
      <c r="C38" s="353"/>
      <c r="D38" s="526"/>
      <c r="E38" s="531"/>
      <c r="F38" s="354"/>
      <c r="G38" s="355"/>
      <c r="H38" s="532"/>
      <c r="I38" s="531"/>
      <c r="J38" s="354"/>
      <c r="K38" s="356"/>
    </row>
    <row r="39" spans="1:11" ht="14.25" customHeight="1" x14ac:dyDescent="0.25">
      <c r="A39" s="306" t="s">
        <v>916</v>
      </c>
      <c r="B39" s="307"/>
      <c r="C39" s="308"/>
      <c r="D39" s="534"/>
      <c r="E39" s="530"/>
      <c r="F39" s="357"/>
      <c r="G39" s="358"/>
      <c r="H39" s="528"/>
      <c r="I39" s="530">
        <v>2</v>
      </c>
      <c r="J39" s="357"/>
      <c r="K39" s="359">
        <v>2</v>
      </c>
    </row>
    <row r="40" spans="1:11" ht="12.7" customHeight="1" x14ac:dyDescent="0.25">
      <c r="A40" s="306" t="s">
        <v>917</v>
      </c>
      <c r="B40" s="307"/>
      <c r="C40" s="308"/>
      <c r="D40" s="534"/>
      <c r="E40" s="530">
        <v>1</v>
      </c>
      <c r="F40" s="357"/>
      <c r="G40" s="358">
        <v>1</v>
      </c>
      <c r="H40" s="528"/>
      <c r="I40" s="530">
        <v>6</v>
      </c>
      <c r="J40" s="357"/>
      <c r="K40" s="359">
        <v>6</v>
      </c>
    </row>
    <row r="41" spans="1:11" ht="12.7" customHeight="1" x14ac:dyDescent="0.25">
      <c r="A41" s="306" t="s">
        <v>932</v>
      </c>
      <c r="B41" s="307"/>
      <c r="C41" s="308"/>
      <c r="D41" s="534"/>
      <c r="E41" s="530">
        <v>1</v>
      </c>
      <c r="F41" s="357"/>
      <c r="G41" s="358">
        <v>1</v>
      </c>
      <c r="H41" s="528"/>
      <c r="I41" s="530">
        <v>2</v>
      </c>
      <c r="J41" s="357"/>
      <c r="K41" s="359">
        <v>2</v>
      </c>
    </row>
    <row r="42" spans="1:11" ht="12.7" customHeight="1" x14ac:dyDescent="0.25">
      <c r="A42" s="306" t="s">
        <v>933</v>
      </c>
      <c r="B42" s="307"/>
      <c r="C42" s="308"/>
      <c r="D42" s="534"/>
      <c r="E42" s="530"/>
      <c r="F42" s="357"/>
      <c r="G42" s="358"/>
      <c r="H42" s="528"/>
      <c r="I42" s="530">
        <v>1</v>
      </c>
      <c r="J42" s="357"/>
      <c r="K42" s="359">
        <v>1</v>
      </c>
    </row>
    <row r="43" spans="1:11" ht="14.25" customHeight="1" x14ac:dyDescent="0.25">
      <c r="A43" s="306" t="s">
        <v>934</v>
      </c>
      <c r="B43" s="307"/>
      <c r="C43" s="308"/>
      <c r="D43" s="534"/>
      <c r="E43" s="530"/>
      <c r="F43" s="357"/>
      <c r="G43" s="358"/>
      <c r="H43" s="528"/>
      <c r="I43" s="530">
        <v>1</v>
      </c>
      <c r="J43" s="357"/>
      <c r="K43" s="359">
        <v>1</v>
      </c>
    </row>
    <row r="44" spans="1:11" x14ac:dyDescent="0.25">
      <c r="A44" s="306" t="s">
        <v>935</v>
      </c>
      <c r="B44" s="307"/>
      <c r="C44" s="308"/>
      <c r="D44" s="534"/>
      <c r="E44" s="530"/>
      <c r="F44" s="357"/>
      <c r="G44" s="358"/>
      <c r="H44" s="528"/>
      <c r="I44" s="530">
        <v>1</v>
      </c>
      <c r="J44" s="357"/>
      <c r="K44" s="359">
        <v>1</v>
      </c>
    </row>
    <row r="45" spans="1:11" x14ac:dyDescent="0.25">
      <c r="A45" s="306" t="s">
        <v>936</v>
      </c>
      <c r="B45" s="307"/>
      <c r="C45" s="308"/>
      <c r="D45" s="534"/>
      <c r="E45" s="530">
        <v>1</v>
      </c>
      <c r="F45" s="357"/>
      <c r="G45" s="358">
        <v>1</v>
      </c>
      <c r="H45" s="528"/>
      <c r="I45" s="530">
        <v>7</v>
      </c>
      <c r="J45" s="357"/>
      <c r="K45" s="359">
        <v>7</v>
      </c>
    </row>
    <row r="46" spans="1:11" ht="14.25" customHeight="1" x14ac:dyDescent="0.25">
      <c r="A46" s="500" t="s">
        <v>496</v>
      </c>
      <c r="B46" s="379"/>
      <c r="C46" s="380"/>
      <c r="D46" s="924">
        <f>SUM(D47:E55)</f>
        <v>0</v>
      </c>
      <c r="E46" s="925"/>
      <c r="F46" s="924">
        <f>SUM(F47:G55)</f>
        <v>0</v>
      </c>
      <c r="G46" s="1084"/>
      <c r="H46" s="1083">
        <f>SUM(H47:I55)</f>
        <v>8</v>
      </c>
      <c r="I46" s="925"/>
      <c r="J46" s="924">
        <f>SUM(J47:K55)</f>
        <v>9</v>
      </c>
      <c r="K46" s="1085"/>
    </row>
    <row r="47" spans="1:11" x14ac:dyDescent="0.25">
      <c r="A47" s="351" t="s">
        <v>964</v>
      </c>
      <c r="B47" s="352"/>
      <c r="C47" s="353"/>
      <c r="D47" s="526"/>
      <c r="E47" s="531"/>
      <c r="F47" s="354"/>
      <c r="G47" s="355"/>
      <c r="H47" s="532"/>
      <c r="I47" s="531">
        <v>1</v>
      </c>
      <c r="J47" s="354"/>
      <c r="K47" s="356">
        <v>1</v>
      </c>
    </row>
    <row r="48" spans="1:11" x14ac:dyDescent="0.25">
      <c r="A48" s="306" t="s">
        <v>965</v>
      </c>
      <c r="B48" s="307"/>
      <c r="C48" s="308"/>
      <c r="D48" s="534"/>
      <c r="E48" s="530"/>
      <c r="F48" s="357"/>
      <c r="G48" s="358"/>
      <c r="H48" s="528"/>
      <c r="I48" s="530">
        <v>1</v>
      </c>
      <c r="J48" s="357"/>
      <c r="K48" s="359">
        <v>1</v>
      </c>
    </row>
    <row r="49" spans="1:11" ht="12.05" customHeight="1" x14ac:dyDescent="0.25">
      <c r="A49" s="306" t="s">
        <v>966</v>
      </c>
      <c r="B49" s="307"/>
      <c r="C49" s="308"/>
      <c r="D49" s="534"/>
      <c r="E49" s="530"/>
      <c r="F49" s="357"/>
      <c r="G49" s="358"/>
      <c r="H49" s="528"/>
      <c r="I49" s="530">
        <v>1</v>
      </c>
      <c r="J49" s="357"/>
      <c r="K49" s="359">
        <v>1</v>
      </c>
    </row>
    <row r="50" spans="1:11" x14ac:dyDescent="0.25">
      <c r="A50" s="306" t="s">
        <v>967</v>
      </c>
      <c r="B50" s="307"/>
      <c r="C50" s="308"/>
      <c r="D50" s="534"/>
      <c r="E50" s="530"/>
      <c r="F50" s="357"/>
      <c r="G50" s="358"/>
      <c r="H50" s="528"/>
      <c r="I50" s="530">
        <v>1</v>
      </c>
      <c r="J50" s="357"/>
      <c r="K50" s="359">
        <v>1</v>
      </c>
    </row>
    <row r="51" spans="1:11" x14ac:dyDescent="0.25">
      <c r="A51" s="306" t="s">
        <v>968</v>
      </c>
      <c r="B51" s="307"/>
      <c r="C51" s="308"/>
      <c r="D51" s="534"/>
      <c r="E51" s="530"/>
      <c r="F51" s="357"/>
      <c r="G51" s="358"/>
      <c r="H51" s="528"/>
      <c r="I51" s="530">
        <v>1</v>
      </c>
      <c r="J51" s="357"/>
      <c r="K51" s="359">
        <v>1</v>
      </c>
    </row>
    <row r="52" spans="1:11" x14ac:dyDescent="0.25">
      <c r="A52" s="306" t="s">
        <v>969</v>
      </c>
      <c r="B52" s="307"/>
      <c r="C52" s="308"/>
      <c r="D52" s="534"/>
      <c r="E52" s="530"/>
      <c r="F52" s="357"/>
      <c r="G52" s="358"/>
      <c r="H52" s="528"/>
      <c r="I52" s="530">
        <v>1</v>
      </c>
      <c r="J52" s="357"/>
      <c r="K52" s="359">
        <v>1</v>
      </c>
    </row>
    <row r="53" spans="1:11" x14ac:dyDescent="0.25">
      <c r="A53" s="306" t="s">
        <v>970</v>
      </c>
      <c r="B53" s="307"/>
      <c r="C53" s="308"/>
      <c r="D53" s="534"/>
      <c r="E53" s="530"/>
      <c r="F53" s="357"/>
      <c r="G53" s="358"/>
      <c r="H53" s="528"/>
      <c r="I53" s="530">
        <v>1</v>
      </c>
      <c r="J53" s="357"/>
      <c r="K53" s="359">
        <v>1</v>
      </c>
    </row>
    <row r="54" spans="1:11" x14ac:dyDescent="0.25">
      <c r="A54" s="306" t="s">
        <v>971</v>
      </c>
      <c r="B54" s="307"/>
      <c r="C54" s="308"/>
      <c r="D54" s="534"/>
      <c r="E54" s="530"/>
      <c r="F54" s="357"/>
      <c r="G54" s="358"/>
      <c r="H54" s="528"/>
      <c r="I54" s="530"/>
      <c r="J54" s="357"/>
      <c r="K54" s="359"/>
    </row>
    <row r="55" spans="1:11" x14ac:dyDescent="0.25">
      <c r="A55" s="306" t="s">
        <v>972</v>
      </c>
      <c r="B55" s="307"/>
      <c r="C55" s="308"/>
      <c r="D55" s="534"/>
      <c r="E55" s="530"/>
      <c r="F55" s="357"/>
      <c r="G55" s="358"/>
      <c r="H55" s="528"/>
      <c r="I55" s="530">
        <v>1</v>
      </c>
      <c r="J55" s="357"/>
      <c r="K55" s="359">
        <v>2</v>
      </c>
    </row>
    <row r="56" spans="1:11" x14ac:dyDescent="0.25">
      <c r="A56" s="500" t="s">
        <v>501</v>
      </c>
      <c r="B56" s="379"/>
      <c r="C56" s="380"/>
      <c r="D56" s="924">
        <f>SUM(D57:E65)</f>
        <v>1</v>
      </c>
      <c r="E56" s="925"/>
      <c r="F56" s="924">
        <f>SUM(F57:G65)</f>
        <v>1</v>
      </c>
      <c r="G56" s="1084"/>
      <c r="H56" s="1083">
        <f>SUM(H57:I65)</f>
        <v>16</v>
      </c>
      <c r="I56" s="925"/>
      <c r="J56" s="924">
        <f>SUM(J57:K65)</f>
        <v>17</v>
      </c>
      <c r="K56" s="1085"/>
    </row>
    <row r="57" spans="1:11" x14ac:dyDescent="0.25">
      <c r="A57" s="351" t="s">
        <v>1036</v>
      </c>
      <c r="B57" s="352"/>
      <c r="C57" s="353"/>
      <c r="D57" s="526"/>
      <c r="E57" s="531">
        <v>1</v>
      </c>
      <c r="F57" s="354"/>
      <c r="G57" s="355">
        <v>1</v>
      </c>
      <c r="H57" s="532"/>
      <c r="I57" s="531">
        <v>1</v>
      </c>
      <c r="J57" s="354"/>
      <c r="K57" s="356">
        <v>1</v>
      </c>
    </row>
    <row r="58" spans="1:11" x14ac:dyDescent="0.25">
      <c r="A58" s="306" t="s">
        <v>1037</v>
      </c>
      <c r="B58" s="307"/>
      <c r="C58" s="308"/>
      <c r="D58" s="534"/>
      <c r="E58" s="530"/>
      <c r="F58" s="357"/>
      <c r="G58" s="358"/>
      <c r="H58" s="528"/>
      <c r="I58" s="530">
        <v>2</v>
      </c>
      <c r="J58" s="357"/>
      <c r="K58" s="359">
        <v>3</v>
      </c>
    </row>
    <row r="59" spans="1:11" x14ac:dyDescent="0.25">
      <c r="A59" s="306" t="s">
        <v>1038</v>
      </c>
      <c r="B59" s="307"/>
      <c r="C59" s="308"/>
      <c r="D59" s="534"/>
      <c r="E59" s="530"/>
      <c r="F59" s="357"/>
      <c r="G59" s="358"/>
      <c r="H59" s="528"/>
      <c r="I59" s="530"/>
      <c r="J59" s="357"/>
      <c r="K59" s="359"/>
    </row>
    <row r="60" spans="1:11" x14ac:dyDescent="0.25">
      <c r="A60" s="306" t="s">
        <v>1039</v>
      </c>
      <c r="B60" s="307"/>
      <c r="C60" s="308"/>
      <c r="D60" s="534"/>
      <c r="E60" s="530"/>
      <c r="F60" s="357"/>
      <c r="G60" s="358"/>
      <c r="H60" s="528"/>
      <c r="I60" s="530">
        <v>3</v>
      </c>
      <c r="J60" s="357"/>
      <c r="K60" s="359">
        <v>3</v>
      </c>
    </row>
    <row r="61" spans="1:11" x14ac:dyDescent="0.25">
      <c r="A61" s="306" t="s">
        <v>1040</v>
      </c>
      <c r="B61" s="307"/>
      <c r="C61" s="308"/>
      <c r="D61" s="534"/>
      <c r="E61" s="530"/>
      <c r="F61" s="357"/>
      <c r="G61" s="358"/>
      <c r="H61" s="528"/>
      <c r="I61" s="530">
        <v>1</v>
      </c>
      <c r="J61" s="357"/>
      <c r="K61" s="359">
        <v>1</v>
      </c>
    </row>
    <row r="62" spans="1:11" x14ac:dyDescent="0.25">
      <c r="A62" s="306" t="s">
        <v>1041</v>
      </c>
      <c r="B62" s="307"/>
      <c r="C62" s="308"/>
      <c r="D62" s="534"/>
      <c r="E62" s="530"/>
      <c r="F62" s="357"/>
      <c r="G62" s="358"/>
      <c r="H62" s="528"/>
      <c r="I62" s="530">
        <v>2</v>
      </c>
      <c r="J62" s="357"/>
      <c r="K62" s="359">
        <v>2</v>
      </c>
    </row>
    <row r="63" spans="1:11" x14ac:dyDescent="0.25">
      <c r="A63" s="306" t="s">
        <v>1042</v>
      </c>
      <c r="B63" s="307"/>
      <c r="C63" s="308"/>
      <c r="D63" s="534"/>
      <c r="E63" s="530"/>
      <c r="F63" s="357"/>
      <c r="G63" s="358"/>
      <c r="H63" s="528"/>
      <c r="I63" s="530">
        <v>3</v>
      </c>
      <c r="J63" s="357"/>
      <c r="K63" s="359">
        <v>3</v>
      </c>
    </row>
    <row r="64" spans="1:11" x14ac:dyDescent="0.25">
      <c r="A64" s="306" t="s">
        <v>1043</v>
      </c>
      <c r="B64" s="307"/>
      <c r="C64" s="308"/>
      <c r="D64" s="534"/>
      <c r="E64" s="530"/>
      <c r="F64" s="357"/>
      <c r="G64" s="358"/>
      <c r="H64" s="528"/>
      <c r="I64" s="530">
        <v>1</v>
      </c>
      <c r="J64" s="357"/>
      <c r="K64" s="359">
        <v>1</v>
      </c>
    </row>
    <row r="65" spans="1:11" x14ac:dyDescent="0.25">
      <c r="A65" s="306" t="s">
        <v>1044</v>
      </c>
      <c r="B65" s="307"/>
      <c r="C65" s="308"/>
      <c r="D65" s="534"/>
      <c r="E65" s="530"/>
      <c r="F65" s="357"/>
      <c r="G65" s="358"/>
      <c r="H65" s="528"/>
      <c r="I65" s="530">
        <v>3</v>
      </c>
      <c r="J65" s="357"/>
      <c r="K65" s="359">
        <v>3</v>
      </c>
    </row>
    <row r="66" spans="1:11" x14ac:dyDescent="0.25">
      <c r="A66" s="500" t="s">
        <v>500</v>
      </c>
      <c r="B66" s="379"/>
      <c r="C66" s="380"/>
      <c r="D66" s="924">
        <f>SUM(D67:E77)</f>
        <v>1</v>
      </c>
      <c r="E66" s="925"/>
      <c r="F66" s="924">
        <f>SUM(F67:G77)</f>
        <v>1</v>
      </c>
      <c r="G66" s="1084"/>
      <c r="H66" s="1083">
        <f>SUM(H67:I77)</f>
        <v>16</v>
      </c>
      <c r="I66" s="925"/>
      <c r="J66" s="924">
        <f>SUM(J67:K77)</f>
        <v>16</v>
      </c>
      <c r="K66" s="1085"/>
    </row>
    <row r="67" spans="1:11" x14ac:dyDescent="0.25">
      <c r="A67" s="351" t="s">
        <v>839</v>
      </c>
      <c r="B67" s="352"/>
      <c r="C67" s="353"/>
      <c r="D67" s="526"/>
      <c r="E67" s="531"/>
      <c r="F67" s="354"/>
      <c r="G67" s="355"/>
      <c r="H67" s="532"/>
      <c r="I67" s="531">
        <v>1</v>
      </c>
      <c r="J67" s="354"/>
      <c r="K67" s="356">
        <v>1</v>
      </c>
    </row>
    <row r="68" spans="1:11" x14ac:dyDescent="0.25">
      <c r="A68" s="306" t="s">
        <v>840</v>
      </c>
      <c r="B68" s="307"/>
      <c r="C68" s="308"/>
      <c r="D68" s="534"/>
      <c r="E68" s="530">
        <v>1</v>
      </c>
      <c r="F68" s="357"/>
      <c r="G68" s="358">
        <v>1</v>
      </c>
      <c r="H68" s="528"/>
      <c r="I68" s="530">
        <v>1</v>
      </c>
      <c r="J68" s="357"/>
      <c r="K68" s="359">
        <v>1</v>
      </c>
    </row>
    <row r="69" spans="1:11" x14ac:dyDescent="0.25">
      <c r="A69" s="306" t="s">
        <v>844</v>
      </c>
      <c r="B69" s="307"/>
      <c r="C69" s="308"/>
      <c r="D69" s="534"/>
      <c r="E69" s="530"/>
      <c r="F69" s="357"/>
      <c r="G69" s="358"/>
      <c r="H69" s="528"/>
      <c r="I69" s="530">
        <v>1</v>
      </c>
      <c r="J69" s="357"/>
      <c r="K69" s="359">
        <v>1</v>
      </c>
    </row>
    <row r="70" spans="1:11" x14ac:dyDescent="0.25">
      <c r="A70" s="306" t="s">
        <v>921</v>
      </c>
      <c r="B70" s="307"/>
      <c r="C70" s="308"/>
      <c r="D70" s="534"/>
      <c r="E70" s="530"/>
      <c r="F70" s="357"/>
      <c r="G70" s="358"/>
      <c r="H70" s="528"/>
      <c r="I70" s="530">
        <v>2</v>
      </c>
      <c r="J70" s="357"/>
      <c r="K70" s="359">
        <v>2</v>
      </c>
    </row>
    <row r="71" spans="1:11" x14ac:dyDescent="0.25">
      <c r="A71" s="306" t="s">
        <v>922</v>
      </c>
      <c r="B71" s="307"/>
      <c r="C71" s="308"/>
      <c r="D71" s="534"/>
      <c r="E71" s="530"/>
      <c r="F71" s="357"/>
      <c r="G71" s="358"/>
      <c r="H71" s="528"/>
      <c r="I71" s="530">
        <v>1</v>
      </c>
      <c r="J71" s="357"/>
      <c r="K71" s="359">
        <v>1</v>
      </c>
    </row>
    <row r="72" spans="1:11" x14ac:dyDescent="0.25">
      <c r="A72" s="306" t="s">
        <v>923</v>
      </c>
      <c r="B72" s="307"/>
      <c r="C72" s="308"/>
      <c r="D72" s="534"/>
      <c r="E72" s="530"/>
      <c r="F72" s="357"/>
      <c r="G72" s="358"/>
      <c r="H72" s="528"/>
      <c r="I72" s="530">
        <v>1</v>
      </c>
      <c r="J72" s="357"/>
      <c r="K72" s="359">
        <v>1</v>
      </c>
    </row>
    <row r="73" spans="1:11" x14ac:dyDescent="0.25">
      <c r="A73" s="306" t="s">
        <v>941</v>
      </c>
      <c r="B73" s="307"/>
      <c r="C73" s="308"/>
      <c r="D73" s="534"/>
      <c r="E73" s="530"/>
      <c r="F73" s="357"/>
      <c r="G73" s="358"/>
      <c r="H73" s="528"/>
      <c r="I73" s="530">
        <v>3</v>
      </c>
      <c r="J73" s="357"/>
      <c r="K73" s="359">
        <v>3</v>
      </c>
    </row>
    <row r="74" spans="1:11" x14ac:dyDescent="0.25">
      <c r="A74" s="306" t="s">
        <v>924</v>
      </c>
      <c r="B74" s="307"/>
      <c r="C74" s="308"/>
      <c r="D74" s="534"/>
      <c r="E74" s="530"/>
      <c r="F74" s="357"/>
      <c r="G74" s="358"/>
      <c r="H74" s="528"/>
      <c r="I74" s="530">
        <v>5</v>
      </c>
      <c r="J74" s="357"/>
      <c r="K74" s="359">
        <v>5</v>
      </c>
    </row>
    <row r="75" spans="1:11" x14ac:dyDescent="0.25">
      <c r="A75" s="306" t="s">
        <v>937</v>
      </c>
      <c r="B75" s="307"/>
      <c r="C75" s="308"/>
      <c r="D75" s="534"/>
      <c r="E75" s="530"/>
      <c r="F75" s="357"/>
      <c r="G75" s="358"/>
      <c r="H75" s="528"/>
      <c r="I75" s="530">
        <v>1</v>
      </c>
      <c r="J75" s="357"/>
      <c r="K75" s="359">
        <v>1</v>
      </c>
    </row>
    <row r="76" spans="1:11" x14ac:dyDescent="0.25">
      <c r="A76" s="306" t="s">
        <v>938</v>
      </c>
      <c r="B76" s="307"/>
      <c r="C76" s="308"/>
      <c r="D76" s="534"/>
      <c r="E76" s="530"/>
      <c r="F76" s="357"/>
      <c r="G76" s="358"/>
      <c r="H76" s="528"/>
      <c r="I76" s="530"/>
      <c r="J76" s="357"/>
      <c r="K76" s="359"/>
    </row>
    <row r="77" spans="1:11" x14ac:dyDescent="0.25">
      <c r="A77" s="306" t="s">
        <v>939</v>
      </c>
      <c r="B77" s="307"/>
      <c r="C77" s="308"/>
      <c r="D77" s="534"/>
      <c r="E77" s="530"/>
      <c r="F77" s="357"/>
      <c r="G77" s="358"/>
      <c r="H77" s="528"/>
      <c r="I77" s="530"/>
      <c r="J77" s="357"/>
      <c r="K77" s="359"/>
    </row>
  </sheetData>
  <mergeCells count="39">
    <mergeCell ref="D56:E56"/>
    <mergeCell ref="F56:G56"/>
    <mergeCell ref="H56:I56"/>
    <mergeCell ref="J56:K56"/>
    <mergeCell ref="D66:E66"/>
    <mergeCell ref="F66:G66"/>
    <mergeCell ref="H66:I66"/>
    <mergeCell ref="J66:K66"/>
    <mergeCell ref="D36:E36"/>
    <mergeCell ref="F36:G36"/>
    <mergeCell ref="H36:I36"/>
    <mergeCell ref="J36:K36"/>
    <mergeCell ref="D46:E46"/>
    <mergeCell ref="F46:G46"/>
    <mergeCell ref="H46:I46"/>
    <mergeCell ref="J46:K46"/>
    <mergeCell ref="J6:K6"/>
    <mergeCell ref="J14:K14"/>
    <mergeCell ref="J15:K15"/>
    <mergeCell ref="D23:E23"/>
    <mergeCell ref="F23:G23"/>
    <mergeCell ref="H23:I23"/>
    <mergeCell ref="J23:K23"/>
    <mergeCell ref="D22:E22"/>
    <mergeCell ref="F22:G22"/>
    <mergeCell ref="H22:I22"/>
    <mergeCell ref="J22:K22"/>
    <mergeCell ref="H6:I6"/>
    <mergeCell ref="A19:C21"/>
    <mergeCell ref="H14:I14"/>
    <mergeCell ref="H15:I15"/>
    <mergeCell ref="A3:C5"/>
    <mergeCell ref="D6:E6"/>
    <mergeCell ref="F6:G6"/>
    <mergeCell ref="D15:E15"/>
    <mergeCell ref="F15:G15"/>
    <mergeCell ref="A11:C13"/>
    <mergeCell ref="D14:E14"/>
    <mergeCell ref="F14:G14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76" orientation="portrait" r:id="rId1"/>
  <headerFooter alignWithMargins="0">
    <oddHeader>&amp;C31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62"/>
  <sheetViews>
    <sheetView topLeftCell="A46" workbookViewId="0">
      <selection activeCell="A58" sqref="A58:XFD62"/>
    </sheetView>
  </sheetViews>
  <sheetFormatPr defaultColWidth="9.109375" defaultRowHeight="13.15" x14ac:dyDescent="0.25"/>
  <cols>
    <col min="1" max="16384" width="9.109375" style="54"/>
  </cols>
  <sheetData>
    <row r="1" spans="1:12" ht="15.05" customHeight="1" x14ac:dyDescent="0.25">
      <c r="A1" s="67" t="s">
        <v>585</v>
      </c>
      <c r="B1" s="349" t="s">
        <v>805</v>
      </c>
      <c r="C1" s="67"/>
      <c r="D1" s="67"/>
      <c r="E1" s="67"/>
      <c r="F1" s="67"/>
      <c r="G1" s="67"/>
      <c r="H1" s="67"/>
      <c r="I1" s="67"/>
      <c r="J1" s="67"/>
      <c r="K1" s="67"/>
      <c r="L1" s="117"/>
    </row>
    <row r="2" spans="1:12" ht="15.05" customHeight="1" thickBot="1" x14ac:dyDescent="0.3">
      <c r="A2" s="121"/>
    </row>
    <row r="3" spans="1:12" ht="18" customHeight="1" x14ac:dyDescent="0.3">
      <c r="A3" s="1077" t="s">
        <v>295</v>
      </c>
      <c r="B3" s="1078"/>
      <c r="C3" s="1079"/>
      <c r="D3" s="205" t="s">
        <v>1020</v>
      </c>
      <c r="E3" s="549"/>
      <c r="F3" s="273"/>
      <c r="G3" s="206"/>
      <c r="H3" s="350" t="s">
        <v>1023</v>
      </c>
      <c r="I3" s="207"/>
      <c r="J3" s="207"/>
      <c r="K3" s="208"/>
    </row>
    <row r="4" spans="1:12" ht="17.25" customHeight="1" x14ac:dyDescent="0.25">
      <c r="A4" s="1080"/>
      <c r="B4" s="1081"/>
      <c r="C4" s="1082"/>
      <c r="D4" s="314" t="s">
        <v>46</v>
      </c>
      <c r="E4" s="315"/>
      <c r="F4" s="314" t="s">
        <v>46</v>
      </c>
      <c r="G4" s="316"/>
      <c r="H4" s="317" t="s">
        <v>46</v>
      </c>
      <c r="I4" s="315"/>
      <c r="J4" s="314" t="s">
        <v>47</v>
      </c>
      <c r="K4" s="318"/>
    </row>
    <row r="5" spans="1:12" ht="17.25" customHeight="1" thickBot="1" x14ac:dyDescent="0.3">
      <c r="A5" s="1080"/>
      <c r="B5" s="1081"/>
      <c r="C5" s="1082"/>
      <c r="D5" s="322" t="s">
        <v>599</v>
      </c>
      <c r="E5" s="323"/>
      <c r="F5" s="322" t="s">
        <v>296</v>
      </c>
      <c r="G5" s="324"/>
      <c r="H5" s="325" t="s">
        <v>599</v>
      </c>
      <c r="I5" s="323"/>
      <c r="J5" s="322" t="s">
        <v>296</v>
      </c>
      <c r="K5" s="326"/>
    </row>
    <row r="6" spans="1:12" ht="18" customHeight="1" thickTop="1" thickBot="1" x14ac:dyDescent="0.35">
      <c r="A6" s="235" t="s">
        <v>19</v>
      </c>
      <c r="B6" s="341"/>
      <c r="C6" s="342"/>
      <c r="D6" s="1067">
        <v>11</v>
      </c>
      <c r="E6" s="1068"/>
      <c r="F6" s="1067">
        <v>11</v>
      </c>
      <c r="G6" s="1069"/>
      <c r="H6" s="1089">
        <v>165</v>
      </c>
      <c r="I6" s="1068"/>
      <c r="J6" s="1067">
        <v>171</v>
      </c>
      <c r="K6" s="1071"/>
    </row>
    <row r="7" spans="1:12" ht="14.25" customHeight="1" thickTop="1" x14ac:dyDescent="0.25">
      <c r="A7" s="500" t="s">
        <v>466</v>
      </c>
      <c r="B7" s="379"/>
      <c r="C7" s="380"/>
      <c r="D7" s="924">
        <f>SUM(D8:E14)</f>
        <v>1</v>
      </c>
      <c r="E7" s="925"/>
      <c r="F7" s="924">
        <f>SUM(F8:G14)</f>
        <v>1</v>
      </c>
      <c r="G7" s="1084"/>
      <c r="H7" s="1083">
        <f>SUM(H8:I14)</f>
        <v>11</v>
      </c>
      <c r="I7" s="925"/>
      <c r="J7" s="924">
        <f>SUM(J8:K14)</f>
        <v>11</v>
      </c>
      <c r="K7" s="1085"/>
    </row>
    <row r="8" spans="1:12" ht="12.7" customHeight="1" x14ac:dyDescent="0.25">
      <c r="A8" s="306" t="s">
        <v>845</v>
      </c>
      <c r="B8" s="307"/>
      <c r="C8" s="308"/>
      <c r="D8" s="534"/>
      <c r="E8" s="530"/>
      <c r="F8" s="357"/>
      <c r="G8" s="358"/>
      <c r="H8" s="528"/>
      <c r="I8" s="530"/>
      <c r="J8" s="357"/>
      <c r="K8" s="359"/>
    </row>
    <row r="9" spans="1:12" ht="14.25" customHeight="1" x14ac:dyDescent="0.25">
      <c r="A9" s="351" t="s">
        <v>846</v>
      </c>
      <c r="B9" s="352"/>
      <c r="C9" s="353"/>
      <c r="D9" s="526"/>
      <c r="E9" s="531">
        <v>1</v>
      </c>
      <c r="F9" s="354"/>
      <c r="G9" s="355">
        <v>1</v>
      </c>
      <c r="H9" s="532"/>
      <c r="I9" s="531">
        <v>4</v>
      </c>
      <c r="J9" s="354"/>
      <c r="K9" s="356">
        <v>4</v>
      </c>
    </row>
    <row r="10" spans="1:12" ht="12.7" customHeight="1" x14ac:dyDescent="0.25">
      <c r="A10" s="306" t="s">
        <v>857</v>
      </c>
      <c r="B10" s="307"/>
      <c r="C10" s="308"/>
      <c r="D10" s="534"/>
      <c r="E10" s="530"/>
      <c r="F10" s="357"/>
      <c r="G10" s="358"/>
      <c r="H10" s="528"/>
      <c r="I10" s="530">
        <v>2</v>
      </c>
      <c r="J10" s="357"/>
      <c r="K10" s="359">
        <v>2</v>
      </c>
    </row>
    <row r="11" spans="1:12" ht="12.7" customHeight="1" x14ac:dyDescent="0.25">
      <c r="A11" s="306" t="s">
        <v>858</v>
      </c>
      <c r="B11" s="307"/>
      <c r="C11" s="308"/>
      <c r="D11" s="534"/>
      <c r="E11" s="530"/>
      <c r="F11" s="357"/>
      <c r="G11" s="358"/>
      <c r="H11" s="528"/>
      <c r="I11" s="530"/>
      <c r="J11" s="357"/>
      <c r="K11" s="359"/>
    </row>
    <row r="12" spans="1:12" ht="12.7" customHeight="1" x14ac:dyDescent="0.25">
      <c r="A12" s="306" t="s">
        <v>859</v>
      </c>
      <c r="B12" s="307"/>
      <c r="C12" s="308"/>
      <c r="D12" s="534"/>
      <c r="E12" s="530"/>
      <c r="F12" s="357"/>
      <c r="G12" s="358"/>
      <c r="H12" s="528"/>
      <c r="I12" s="530"/>
      <c r="J12" s="357"/>
      <c r="K12" s="359"/>
    </row>
    <row r="13" spans="1:12" ht="12.7" customHeight="1" x14ac:dyDescent="0.25">
      <c r="A13" s="306" t="s">
        <v>907</v>
      </c>
      <c r="B13" s="307"/>
      <c r="C13" s="308"/>
      <c r="D13" s="534"/>
      <c r="E13" s="530"/>
      <c r="F13" s="357"/>
      <c r="G13" s="358"/>
      <c r="H13" s="528"/>
      <c r="I13" s="530">
        <v>2</v>
      </c>
      <c r="J13" s="357"/>
      <c r="K13" s="359">
        <v>2</v>
      </c>
    </row>
    <row r="14" spans="1:12" ht="12.7" customHeight="1" x14ac:dyDescent="0.25">
      <c r="A14" s="306" t="s">
        <v>908</v>
      </c>
      <c r="B14" s="307"/>
      <c r="C14" s="308"/>
      <c r="D14" s="534"/>
      <c r="E14" s="530"/>
      <c r="F14" s="357"/>
      <c r="G14" s="358"/>
      <c r="H14" s="528"/>
      <c r="I14" s="530">
        <v>3</v>
      </c>
      <c r="J14" s="357"/>
      <c r="K14" s="359">
        <v>3</v>
      </c>
    </row>
    <row r="15" spans="1:12" ht="14.25" customHeight="1" x14ac:dyDescent="0.25">
      <c r="A15" s="500" t="s">
        <v>505</v>
      </c>
      <c r="B15" s="379"/>
      <c r="C15" s="380"/>
      <c r="D15" s="924">
        <f>SUM(D16:E23)</f>
        <v>0</v>
      </c>
      <c r="E15" s="925"/>
      <c r="F15" s="924">
        <f>SUM(F16:G23)</f>
        <v>0</v>
      </c>
      <c r="G15" s="1084"/>
      <c r="H15" s="1083">
        <f>SUM(H16:I23)</f>
        <v>14</v>
      </c>
      <c r="I15" s="925"/>
      <c r="J15" s="924">
        <f>SUM(J16:K23)</f>
        <v>15</v>
      </c>
      <c r="K15" s="1085"/>
    </row>
    <row r="16" spans="1:12" ht="12.7" customHeight="1" x14ac:dyDescent="0.25">
      <c r="A16" s="362" t="s">
        <v>918</v>
      </c>
      <c r="B16" s="352"/>
      <c r="C16" s="353"/>
      <c r="D16" s="526"/>
      <c r="E16" s="531"/>
      <c r="F16" s="354"/>
      <c r="G16" s="365"/>
      <c r="H16" s="526"/>
      <c r="I16" s="531">
        <v>1</v>
      </c>
      <c r="J16" s="354"/>
      <c r="K16" s="366">
        <v>1</v>
      </c>
    </row>
    <row r="17" spans="1:11" ht="12.7" customHeight="1" x14ac:dyDescent="0.25">
      <c r="A17" s="362" t="s">
        <v>942</v>
      </c>
      <c r="B17" s="307"/>
      <c r="C17" s="308"/>
      <c r="D17" s="534"/>
      <c r="E17" s="530"/>
      <c r="F17" s="357"/>
      <c r="G17" s="358"/>
      <c r="H17" s="528"/>
      <c r="I17" s="530">
        <v>1</v>
      </c>
      <c r="J17" s="357"/>
      <c r="K17" s="367">
        <v>1</v>
      </c>
    </row>
    <row r="18" spans="1:11" ht="15.05" customHeight="1" x14ac:dyDescent="0.25">
      <c r="A18" s="362" t="s">
        <v>943</v>
      </c>
      <c r="B18" s="307"/>
      <c r="C18" s="308"/>
      <c r="D18" s="534"/>
      <c r="E18" s="530"/>
      <c r="F18" s="357"/>
      <c r="G18" s="358"/>
      <c r="H18" s="528"/>
      <c r="I18" s="530">
        <v>2</v>
      </c>
      <c r="J18" s="357"/>
      <c r="K18" s="367">
        <v>3</v>
      </c>
    </row>
    <row r="19" spans="1:11" ht="12.7" customHeight="1" x14ac:dyDescent="0.25">
      <c r="A19" s="362" t="s">
        <v>944</v>
      </c>
      <c r="B19" s="307"/>
      <c r="C19" s="308"/>
      <c r="D19" s="534"/>
      <c r="E19" s="530"/>
      <c r="F19" s="357"/>
      <c r="G19" s="358"/>
      <c r="H19" s="528"/>
      <c r="I19" s="530">
        <v>1</v>
      </c>
      <c r="J19" s="357"/>
      <c r="K19" s="367">
        <v>1</v>
      </c>
    </row>
    <row r="20" spans="1:11" ht="12.7" customHeight="1" x14ac:dyDescent="0.25">
      <c r="A20" s="362" t="s">
        <v>945</v>
      </c>
      <c r="B20" s="748"/>
      <c r="C20" s="308"/>
      <c r="D20" s="534"/>
      <c r="E20" s="530"/>
      <c r="F20" s="357"/>
      <c r="G20" s="358"/>
      <c r="H20" s="528"/>
      <c r="I20" s="530">
        <v>5</v>
      </c>
      <c r="J20" s="357"/>
      <c r="K20" s="367">
        <v>5</v>
      </c>
    </row>
    <row r="21" spans="1:11" ht="14.25" customHeight="1" x14ac:dyDescent="0.25">
      <c r="A21" s="362" t="s">
        <v>947</v>
      </c>
      <c r="B21" s="748"/>
      <c r="C21" s="364"/>
      <c r="D21" s="529"/>
      <c r="E21" s="527"/>
      <c r="F21" s="363"/>
      <c r="G21" s="360"/>
      <c r="H21" s="529"/>
      <c r="I21" s="527">
        <v>1</v>
      </c>
      <c r="J21" s="363"/>
      <c r="K21" s="368">
        <v>1</v>
      </c>
    </row>
    <row r="22" spans="1:11" ht="12.7" customHeight="1" x14ac:dyDescent="0.25">
      <c r="A22" s="362" t="s">
        <v>948</v>
      </c>
      <c r="B22" s="748"/>
      <c r="C22" s="364"/>
      <c r="D22" s="529"/>
      <c r="E22" s="527"/>
      <c r="F22" s="363"/>
      <c r="G22" s="360"/>
      <c r="H22" s="529"/>
      <c r="I22" s="527">
        <v>1</v>
      </c>
      <c r="J22" s="363"/>
      <c r="K22" s="368">
        <v>1</v>
      </c>
    </row>
    <row r="23" spans="1:11" ht="12.7" customHeight="1" x14ac:dyDescent="0.25">
      <c r="A23" s="362" t="s">
        <v>949</v>
      </c>
      <c r="B23" s="307"/>
      <c r="C23" s="364"/>
      <c r="D23" s="529"/>
      <c r="E23" s="527"/>
      <c r="F23" s="363"/>
      <c r="G23" s="360"/>
      <c r="H23" s="529"/>
      <c r="I23" s="527">
        <v>2</v>
      </c>
      <c r="J23" s="363"/>
      <c r="K23" s="368">
        <v>2</v>
      </c>
    </row>
    <row r="24" spans="1:11" ht="14.25" customHeight="1" x14ac:dyDescent="0.25">
      <c r="A24" s="500" t="s">
        <v>503</v>
      </c>
      <c r="B24" s="379"/>
      <c r="C24" s="380"/>
      <c r="D24" s="924">
        <f>SUM(D25:E34)</f>
        <v>1</v>
      </c>
      <c r="E24" s="925"/>
      <c r="F24" s="924">
        <f>SUM(F25:G34)</f>
        <v>1</v>
      </c>
      <c r="G24" s="1084"/>
      <c r="H24" s="1083">
        <f>SUM(H25:I34)</f>
        <v>27</v>
      </c>
      <c r="I24" s="925"/>
      <c r="J24" s="924">
        <f>SUM(J25:K34)</f>
        <v>30</v>
      </c>
      <c r="K24" s="1085"/>
    </row>
    <row r="25" spans="1:11" ht="17.399999999999999" customHeight="1" x14ac:dyDescent="0.25">
      <c r="A25" s="351" t="s">
        <v>765</v>
      </c>
      <c r="B25" s="352"/>
      <c r="C25" s="353"/>
      <c r="D25" s="526"/>
      <c r="E25" s="531"/>
      <c r="F25" s="354"/>
      <c r="G25" s="355"/>
      <c r="H25" s="532"/>
      <c r="I25" s="531">
        <v>1</v>
      </c>
      <c r="J25" s="354"/>
      <c r="K25" s="356">
        <v>1</v>
      </c>
    </row>
    <row r="26" spans="1:11" x14ac:dyDescent="0.25">
      <c r="A26" s="306" t="s">
        <v>847</v>
      </c>
      <c r="B26" s="307"/>
      <c r="C26" s="308"/>
      <c r="D26" s="534"/>
      <c r="E26" s="530"/>
      <c r="F26" s="357"/>
      <c r="G26" s="358"/>
      <c r="H26" s="528"/>
      <c r="I26" s="530">
        <v>4</v>
      </c>
      <c r="J26" s="357"/>
      <c r="K26" s="359">
        <v>4</v>
      </c>
    </row>
    <row r="27" spans="1:11" x14ac:dyDescent="0.25">
      <c r="A27" s="306" t="s">
        <v>767</v>
      </c>
      <c r="B27" s="307"/>
      <c r="C27" s="308"/>
      <c r="D27" s="534"/>
      <c r="E27" s="530"/>
      <c r="F27" s="357"/>
      <c r="G27" s="358"/>
      <c r="H27" s="528"/>
      <c r="I27" s="530">
        <v>4</v>
      </c>
      <c r="J27" s="357"/>
      <c r="K27" s="359">
        <v>6</v>
      </c>
    </row>
    <row r="28" spans="1:11" x14ac:dyDescent="0.25">
      <c r="A28" s="306" t="s">
        <v>772</v>
      </c>
      <c r="B28" s="307"/>
      <c r="C28" s="308"/>
      <c r="D28" s="534"/>
      <c r="E28" s="530"/>
      <c r="F28" s="357"/>
      <c r="G28" s="358"/>
      <c r="H28" s="528"/>
      <c r="I28" s="530">
        <v>5</v>
      </c>
      <c r="J28" s="357"/>
      <c r="K28" s="359">
        <v>6</v>
      </c>
    </row>
    <row r="29" spans="1:11" x14ac:dyDescent="0.25">
      <c r="A29" s="306" t="s">
        <v>952</v>
      </c>
      <c r="B29" s="307"/>
      <c r="C29" s="308"/>
      <c r="D29" s="534"/>
      <c r="E29" s="530"/>
      <c r="F29" s="357"/>
      <c r="G29" s="358"/>
      <c r="H29" s="528"/>
      <c r="I29" s="530">
        <v>1</v>
      </c>
      <c r="J29" s="357"/>
      <c r="K29" s="359">
        <v>1</v>
      </c>
    </row>
    <row r="30" spans="1:11" x14ac:dyDescent="0.25">
      <c r="A30" s="306" t="s">
        <v>953</v>
      </c>
      <c r="B30" s="307"/>
      <c r="C30" s="308"/>
      <c r="D30" s="534"/>
      <c r="E30" s="530"/>
      <c r="F30" s="357"/>
      <c r="G30" s="358"/>
      <c r="H30" s="528"/>
      <c r="I30" s="530"/>
      <c r="J30" s="357"/>
      <c r="K30" s="359"/>
    </row>
    <row r="31" spans="1:11" x14ac:dyDescent="0.25">
      <c r="A31" s="306" t="s">
        <v>954</v>
      </c>
      <c r="B31" s="307"/>
      <c r="C31" s="308"/>
      <c r="D31" s="534"/>
      <c r="E31" s="530">
        <v>1</v>
      </c>
      <c r="F31" s="357"/>
      <c r="G31" s="358">
        <v>1</v>
      </c>
      <c r="H31" s="528"/>
      <c r="I31" s="530">
        <v>2</v>
      </c>
      <c r="J31" s="357"/>
      <c r="K31" s="359">
        <v>2</v>
      </c>
    </row>
    <row r="32" spans="1:11" x14ac:dyDescent="0.25">
      <c r="A32" s="306" t="s">
        <v>955</v>
      </c>
      <c r="B32" s="307"/>
      <c r="C32" s="308"/>
      <c r="D32" s="534"/>
      <c r="E32" s="530"/>
      <c r="F32" s="357"/>
      <c r="G32" s="358"/>
      <c r="H32" s="528"/>
      <c r="I32" s="530">
        <v>4</v>
      </c>
      <c r="J32" s="357"/>
      <c r="K32" s="359">
        <v>4</v>
      </c>
    </row>
    <row r="33" spans="1:11" x14ac:dyDescent="0.25">
      <c r="A33" s="306" t="s">
        <v>956</v>
      </c>
      <c r="B33" s="307"/>
      <c r="C33" s="308"/>
      <c r="D33" s="534"/>
      <c r="E33" s="530"/>
      <c r="F33" s="357"/>
      <c r="G33" s="358"/>
      <c r="H33" s="528"/>
      <c r="I33" s="530"/>
      <c r="J33" s="357"/>
      <c r="K33" s="359"/>
    </row>
    <row r="34" spans="1:11" x14ac:dyDescent="0.25">
      <c r="A34" s="306" t="s">
        <v>957</v>
      </c>
      <c r="B34" s="307"/>
      <c r="C34" s="308"/>
      <c r="D34" s="534"/>
      <c r="E34" s="530"/>
      <c r="F34" s="357"/>
      <c r="G34" s="358"/>
      <c r="H34" s="528"/>
      <c r="I34" s="530">
        <v>6</v>
      </c>
      <c r="J34" s="357"/>
      <c r="K34" s="359">
        <v>6</v>
      </c>
    </row>
    <row r="35" spans="1:11" x14ac:dyDescent="0.25">
      <c r="A35" s="500" t="s">
        <v>502</v>
      </c>
      <c r="B35" s="379"/>
      <c r="C35" s="380"/>
      <c r="D35" s="924">
        <f>SUM(D36:E39)</f>
        <v>0</v>
      </c>
      <c r="E35" s="925"/>
      <c r="F35" s="924">
        <f>SUM(F36:G39)</f>
        <v>0</v>
      </c>
      <c r="G35" s="1084"/>
      <c r="H35" s="1083">
        <f>SUM(H36:I39)</f>
        <v>5</v>
      </c>
      <c r="I35" s="925"/>
      <c r="J35" s="924">
        <f>SUM(J36:K39)</f>
        <v>5</v>
      </c>
      <c r="K35" s="1085"/>
    </row>
    <row r="36" spans="1:11" x14ac:dyDescent="0.25">
      <c r="A36" s="351" t="s">
        <v>811</v>
      </c>
      <c r="B36" s="352"/>
      <c r="C36" s="353"/>
      <c r="D36" s="526"/>
      <c r="E36" s="531"/>
      <c r="F36" s="354"/>
      <c r="G36" s="355"/>
      <c r="H36" s="532"/>
      <c r="I36" s="531">
        <v>2</v>
      </c>
      <c r="J36" s="354"/>
      <c r="K36" s="356">
        <v>2</v>
      </c>
    </row>
    <row r="37" spans="1:11" x14ac:dyDescent="0.25">
      <c r="A37" s="306" t="s">
        <v>766</v>
      </c>
      <c r="B37" s="307"/>
      <c r="C37" s="308"/>
      <c r="D37" s="534"/>
      <c r="E37" s="530"/>
      <c r="F37" s="357"/>
      <c r="G37" s="358"/>
      <c r="H37" s="528"/>
      <c r="I37" s="530">
        <v>1</v>
      </c>
      <c r="J37" s="357"/>
      <c r="K37" s="359">
        <v>1</v>
      </c>
    </row>
    <row r="38" spans="1:11" x14ac:dyDescent="0.25">
      <c r="A38" s="306" t="s">
        <v>853</v>
      </c>
      <c r="B38" s="307"/>
      <c r="C38" s="308"/>
      <c r="D38" s="534"/>
      <c r="E38" s="530"/>
      <c r="F38" s="357"/>
      <c r="G38" s="358"/>
      <c r="H38" s="528"/>
      <c r="I38" s="530"/>
      <c r="J38" s="357"/>
      <c r="K38" s="359"/>
    </row>
    <row r="39" spans="1:11" x14ac:dyDescent="0.25">
      <c r="A39" s="306" t="s">
        <v>854</v>
      </c>
      <c r="B39" s="307"/>
      <c r="C39" s="308"/>
      <c r="D39" s="534"/>
      <c r="E39" s="530"/>
      <c r="F39" s="357"/>
      <c r="G39" s="358"/>
      <c r="H39" s="528"/>
      <c r="I39" s="530">
        <v>2</v>
      </c>
      <c r="J39" s="357"/>
      <c r="K39" s="359">
        <v>2</v>
      </c>
    </row>
    <row r="40" spans="1:11" x14ac:dyDescent="0.25">
      <c r="A40" s="500" t="s">
        <v>497</v>
      </c>
      <c r="B40" s="379"/>
      <c r="C40" s="380"/>
      <c r="D40" s="924">
        <f>SUM(D41:E47)</f>
        <v>1</v>
      </c>
      <c r="E40" s="925"/>
      <c r="F40" s="924">
        <f>SUM(F41:G47)</f>
        <v>1</v>
      </c>
      <c r="G40" s="1084"/>
      <c r="H40" s="1083">
        <f>SUM(H41:I47)</f>
        <v>15</v>
      </c>
      <c r="I40" s="925"/>
      <c r="J40" s="924">
        <f>SUM(J41:K47)</f>
        <v>15</v>
      </c>
      <c r="K40" s="1085"/>
    </row>
    <row r="41" spans="1:11" x14ac:dyDescent="0.25">
      <c r="A41" s="351" t="s">
        <v>850</v>
      </c>
      <c r="B41" s="352"/>
      <c r="C41" s="353"/>
      <c r="D41" s="526"/>
      <c r="E41" s="531"/>
      <c r="F41" s="354"/>
      <c r="G41" s="355"/>
      <c r="H41" s="532"/>
      <c r="I41" s="531">
        <v>2</v>
      </c>
      <c r="J41" s="354"/>
      <c r="K41" s="356">
        <v>2</v>
      </c>
    </row>
    <row r="42" spans="1:11" x14ac:dyDescent="0.25">
      <c r="A42" s="306" t="s">
        <v>851</v>
      </c>
      <c r="B42" s="307"/>
      <c r="C42" s="308"/>
      <c r="D42" s="534"/>
      <c r="E42" s="530">
        <v>1</v>
      </c>
      <c r="F42" s="357"/>
      <c r="G42" s="358">
        <v>1</v>
      </c>
      <c r="H42" s="528"/>
      <c r="I42" s="530">
        <v>6</v>
      </c>
      <c r="J42" s="357"/>
      <c r="K42" s="359">
        <v>6</v>
      </c>
    </row>
    <row r="43" spans="1:11" x14ac:dyDescent="0.25">
      <c r="A43" s="306" t="s">
        <v>919</v>
      </c>
      <c r="B43" s="307"/>
      <c r="C43" s="308"/>
      <c r="D43" s="534"/>
      <c r="E43" s="530"/>
      <c r="F43" s="357"/>
      <c r="G43" s="358"/>
      <c r="H43" s="528"/>
      <c r="I43" s="530">
        <v>2</v>
      </c>
      <c r="J43" s="357"/>
      <c r="K43" s="359">
        <v>2</v>
      </c>
    </row>
    <row r="44" spans="1:11" x14ac:dyDescent="0.25">
      <c r="A44" s="306" t="s">
        <v>928</v>
      </c>
      <c r="B44" s="307"/>
      <c r="C44" s="308"/>
      <c r="D44" s="534"/>
      <c r="E44" s="530"/>
      <c r="F44" s="357"/>
      <c r="G44" s="358"/>
      <c r="H44" s="528"/>
      <c r="I44" s="530">
        <v>1</v>
      </c>
      <c r="J44" s="357"/>
      <c r="K44" s="359">
        <v>1</v>
      </c>
    </row>
    <row r="45" spans="1:11" x14ac:dyDescent="0.25">
      <c r="A45" s="306" t="s">
        <v>958</v>
      </c>
      <c r="B45" s="307"/>
      <c r="C45" s="308"/>
      <c r="D45" s="534"/>
      <c r="E45" s="530"/>
      <c r="F45" s="357"/>
      <c r="G45" s="358"/>
      <c r="H45" s="528"/>
      <c r="I45" s="530">
        <v>1</v>
      </c>
      <c r="J45" s="357"/>
      <c r="K45" s="359">
        <v>1</v>
      </c>
    </row>
    <row r="46" spans="1:11" x14ac:dyDescent="0.25">
      <c r="A46" s="306" t="s">
        <v>959</v>
      </c>
      <c r="B46" s="307"/>
      <c r="C46" s="308"/>
      <c r="D46" s="534"/>
      <c r="E46" s="530"/>
      <c r="F46" s="357"/>
      <c r="G46" s="358"/>
      <c r="H46" s="528"/>
      <c r="I46" s="530">
        <v>2</v>
      </c>
      <c r="J46" s="357"/>
      <c r="K46" s="359">
        <v>2</v>
      </c>
    </row>
    <row r="47" spans="1:11" x14ac:dyDescent="0.25">
      <c r="A47" s="306" t="s">
        <v>960</v>
      </c>
      <c r="B47" s="307"/>
      <c r="C47" s="308"/>
      <c r="D47" s="534"/>
      <c r="E47" s="530"/>
      <c r="F47" s="357"/>
      <c r="G47" s="358"/>
      <c r="H47" s="528"/>
      <c r="I47" s="530">
        <v>1</v>
      </c>
      <c r="J47" s="357"/>
      <c r="K47" s="359">
        <v>1</v>
      </c>
    </row>
    <row r="48" spans="1:11" x14ac:dyDescent="0.25">
      <c r="A48" s="500" t="s">
        <v>498</v>
      </c>
      <c r="B48" s="379"/>
      <c r="C48" s="380"/>
      <c r="D48" s="924">
        <f>SUM(D49:E56)</f>
        <v>1</v>
      </c>
      <c r="E48" s="925"/>
      <c r="F48" s="924">
        <f>SUM(F49:G56)</f>
        <v>1</v>
      </c>
      <c r="G48" s="1084"/>
      <c r="H48" s="1083">
        <f>SUM(H49:I56)</f>
        <v>13</v>
      </c>
      <c r="I48" s="925"/>
      <c r="J48" s="924">
        <f>SUM(J49:K56)</f>
        <v>13</v>
      </c>
      <c r="K48" s="1085"/>
    </row>
    <row r="49" spans="1:11" x14ac:dyDescent="0.25">
      <c r="A49" s="362" t="s">
        <v>848</v>
      </c>
      <c r="B49" s="369"/>
      <c r="C49" s="364"/>
      <c r="D49" s="542"/>
      <c r="E49" s="527"/>
      <c r="F49" s="370"/>
      <c r="G49" s="360"/>
      <c r="H49" s="533"/>
      <c r="I49" s="527">
        <v>2</v>
      </c>
      <c r="J49" s="370"/>
      <c r="K49" s="368">
        <v>2</v>
      </c>
    </row>
    <row r="50" spans="1:11" x14ac:dyDescent="0.25">
      <c r="A50" s="362" t="s">
        <v>849</v>
      </c>
      <c r="B50" s="369"/>
      <c r="C50" s="364"/>
      <c r="D50" s="542"/>
      <c r="E50" s="527">
        <v>1</v>
      </c>
      <c r="F50" s="370"/>
      <c r="G50" s="360">
        <v>1</v>
      </c>
      <c r="H50" s="533"/>
      <c r="I50" s="527">
        <v>2</v>
      </c>
      <c r="J50" s="370"/>
      <c r="K50" s="368">
        <v>2</v>
      </c>
    </row>
    <row r="51" spans="1:11" x14ac:dyDescent="0.25">
      <c r="A51" s="362" t="s">
        <v>973</v>
      </c>
      <c r="B51" s="369"/>
      <c r="C51" s="364"/>
      <c r="D51" s="542"/>
      <c r="E51" s="527"/>
      <c r="F51" s="370"/>
      <c r="G51" s="360"/>
      <c r="H51" s="533"/>
      <c r="I51" s="527">
        <v>1</v>
      </c>
      <c r="J51" s="370"/>
      <c r="K51" s="368">
        <v>1</v>
      </c>
    </row>
    <row r="52" spans="1:11" x14ac:dyDescent="0.25">
      <c r="A52" s="362" t="s">
        <v>974</v>
      </c>
      <c r="B52" s="369"/>
      <c r="C52" s="364"/>
      <c r="D52" s="542"/>
      <c r="E52" s="527"/>
      <c r="F52" s="370"/>
      <c r="G52" s="360"/>
      <c r="H52" s="533"/>
      <c r="I52" s="527">
        <v>1</v>
      </c>
      <c r="J52" s="370"/>
      <c r="K52" s="368">
        <v>1</v>
      </c>
    </row>
    <row r="53" spans="1:11" x14ac:dyDescent="0.25">
      <c r="A53" s="362" t="s">
        <v>975</v>
      </c>
      <c r="B53" s="369"/>
      <c r="C53" s="364"/>
      <c r="D53" s="542"/>
      <c r="E53" s="527"/>
      <c r="F53" s="370"/>
      <c r="G53" s="360"/>
      <c r="H53" s="533"/>
      <c r="I53" s="527">
        <v>2</v>
      </c>
      <c r="J53" s="370"/>
      <c r="K53" s="368">
        <v>2</v>
      </c>
    </row>
    <row r="54" spans="1:11" x14ac:dyDescent="0.25">
      <c r="A54" s="362" t="s">
        <v>976</v>
      </c>
      <c r="B54" s="369"/>
      <c r="C54" s="364"/>
      <c r="D54" s="542"/>
      <c r="E54" s="527"/>
      <c r="F54" s="370"/>
      <c r="G54" s="360"/>
      <c r="H54" s="533"/>
      <c r="I54" s="527">
        <v>1</v>
      </c>
      <c r="J54" s="370"/>
      <c r="K54" s="368">
        <v>1</v>
      </c>
    </row>
    <row r="55" spans="1:11" x14ac:dyDescent="0.25">
      <c r="A55" s="362" t="s">
        <v>977</v>
      </c>
      <c r="B55" s="369"/>
      <c r="C55" s="364"/>
      <c r="D55" s="542"/>
      <c r="E55" s="527"/>
      <c r="F55" s="370"/>
      <c r="G55" s="360"/>
      <c r="H55" s="533"/>
      <c r="I55" s="527">
        <v>2</v>
      </c>
      <c r="J55" s="370"/>
      <c r="K55" s="368">
        <v>2</v>
      </c>
    </row>
    <row r="56" spans="1:11" x14ac:dyDescent="0.25">
      <c r="A56" s="306" t="s">
        <v>978</v>
      </c>
      <c r="B56" s="307"/>
      <c r="C56" s="308"/>
      <c r="D56" s="534"/>
      <c r="E56" s="530"/>
      <c r="F56" s="357"/>
      <c r="G56" s="358"/>
      <c r="H56" s="528"/>
      <c r="I56" s="530">
        <v>2</v>
      </c>
      <c r="J56" s="357"/>
      <c r="K56" s="367">
        <v>2</v>
      </c>
    </row>
    <row r="57" spans="1:11" ht="15.65" x14ac:dyDescent="0.3">
      <c r="H57" s="371"/>
      <c r="I57" s="372"/>
      <c r="J57" s="372"/>
    </row>
    <row r="58" spans="1:11" ht="15.65" x14ac:dyDescent="0.3">
      <c r="G58" s="371"/>
      <c r="H58" s="371"/>
      <c r="I58" s="372"/>
      <c r="J58" s="372"/>
    </row>
    <row r="59" spans="1:11" ht="13.65" customHeight="1" x14ac:dyDescent="0.3">
      <c r="A59" s="54" t="s">
        <v>789</v>
      </c>
      <c r="G59" s="371"/>
      <c r="H59" s="371"/>
      <c r="I59" s="372"/>
      <c r="J59" s="372"/>
    </row>
    <row r="60" spans="1:11" x14ac:dyDescent="0.25">
      <c r="A60" s="54" t="s">
        <v>961</v>
      </c>
    </row>
    <row r="62" spans="1:11" x14ac:dyDescent="0.25">
      <c r="A62" s="54" t="s">
        <v>1045</v>
      </c>
    </row>
  </sheetData>
  <mergeCells count="29">
    <mergeCell ref="H24:I24"/>
    <mergeCell ref="D48:E48"/>
    <mergeCell ref="F48:G48"/>
    <mergeCell ref="H48:I48"/>
    <mergeCell ref="J48:K48"/>
    <mergeCell ref="D35:E35"/>
    <mergeCell ref="F35:G35"/>
    <mergeCell ref="H35:I35"/>
    <mergeCell ref="J35:K35"/>
    <mergeCell ref="D40:E40"/>
    <mergeCell ref="F40:G40"/>
    <mergeCell ref="H40:I40"/>
    <mergeCell ref="J40:K40"/>
    <mergeCell ref="J24:K24"/>
    <mergeCell ref="D24:E24"/>
    <mergeCell ref="F24:G24"/>
    <mergeCell ref="A3:C5"/>
    <mergeCell ref="D6:E6"/>
    <mergeCell ref="F6:G6"/>
    <mergeCell ref="H6:I6"/>
    <mergeCell ref="J6:K6"/>
    <mergeCell ref="D15:E15"/>
    <mergeCell ref="F15:G15"/>
    <mergeCell ref="H15:I15"/>
    <mergeCell ref="J15:K15"/>
    <mergeCell ref="D7:E7"/>
    <mergeCell ref="F7:G7"/>
    <mergeCell ref="H7:I7"/>
    <mergeCell ref="J7:K7"/>
  </mergeCells>
  <printOptions horizontalCentered="1"/>
  <pageMargins left="0.74803149606299213" right="0.47244094488188981" top="0.47244094488188981" bottom="0.27559055118110237" header="0.23622047244094491" footer="0.19685039370078741"/>
  <pageSetup paperSize="9" scale="83" orientation="portrait" r:id="rId1"/>
  <headerFooter>
    <oddHeader>&amp;C32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09375" defaultRowHeight="12.55" x14ac:dyDescent="0.2"/>
  <cols>
    <col min="1" max="16384" width="9.109375" style="19"/>
  </cols>
  <sheetData>
    <row r="1" spans="1:12" s="2" customFormat="1" ht="15.05" customHeight="1" x14ac:dyDescent="0.2">
      <c r="A1" s="3" t="s">
        <v>347</v>
      </c>
      <c r="B1" s="15" t="s">
        <v>646</v>
      </c>
      <c r="C1" s="3"/>
      <c r="D1" s="3"/>
      <c r="E1" s="3"/>
      <c r="F1" s="3"/>
      <c r="G1" s="3"/>
      <c r="H1" s="3"/>
      <c r="I1" s="3"/>
      <c r="J1" s="3"/>
      <c r="K1" s="3"/>
      <c r="L1" s="46"/>
    </row>
    <row r="2" spans="1:12" s="2" customFormat="1" ht="15.05" customHeight="1" x14ac:dyDescent="0.2">
      <c r="A2" s="14"/>
    </row>
    <row r="3" spans="1:12" s="2" customFormat="1" ht="18" customHeight="1" x14ac:dyDescent="0.25">
      <c r="A3" s="1094" t="s">
        <v>295</v>
      </c>
      <c r="B3" s="1095"/>
      <c r="C3" s="1096"/>
      <c r="D3" s="1103" t="s">
        <v>680</v>
      </c>
      <c r="E3" s="1104"/>
      <c r="F3" s="1104"/>
      <c r="G3" s="1105"/>
      <c r="H3" s="1106" t="s">
        <v>681</v>
      </c>
      <c r="I3" s="1107"/>
      <c r="J3" s="1107"/>
      <c r="K3" s="1108"/>
    </row>
    <row r="4" spans="1:12" s="2" customFormat="1" ht="17.25" customHeight="1" x14ac:dyDescent="0.25">
      <c r="A4" s="1097"/>
      <c r="B4" s="1098"/>
      <c r="C4" s="1099"/>
      <c r="D4" s="4" t="s">
        <v>46</v>
      </c>
      <c r="E4" s="5"/>
      <c r="F4" s="4" t="s">
        <v>46</v>
      </c>
      <c r="G4" s="6"/>
      <c r="H4" s="7" t="s">
        <v>46</v>
      </c>
      <c r="I4" s="5"/>
      <c r="J4" s="4" t="s">
        <v>47</v>
      </c>
      <c r="K4" s="5"/>
    </row>
    <row r="5" spans="1:12" s="2" customFormat="1" ht="17.25" customHeight="1" thickBot="1" x14ac:dyDescent="0.3">
      <c r="A5" s="1100"/>
      <c r="B5" s="1101"/>
      <c r="C5" s="1102"/>
      <c r="D5" s="8" t="s">
        <v>599</v>
      </c>
      <c r="E5" s="9"/>
      <c r="F5" s="8" t="s">
        <v>296</v>
      </c>
      <c r="G5" s="10"/>
      <c r="H5" s="11" t="s">
        <v>599</v>
      </c>
      <c r="I5" s="9"/>
      <c r="J5" s="8" t="s">
        <v>296</v>
      </c>
      <c r="K5" s="9"/>
    </row>
    <row r="6" spans="1:12" s="2" customFormat="1" ht="18" customHeight="1" thickTop="1" thickBot="1" x14ac:dyDescent="0.3">
      <c r="A6" s="30" t="s">
        <v>19</v>
      </c>
      <c r="B6" s="20"/>
      <c r="C6" s="21"/>
      <c r="D6" s="1109">
        <v>13</v>
      </c>
      <c r="E6" s="1110"/>
      <c r="F6" s="1109">
        <v>13</v>
      </c>
      <c r="G6" s="1111"/>
      <c r="H6" s="1112">
        <v>39</v>
      </c>
      <c r="I6" s="1110"/>
      <c r="J6" s="1109">
        <v>39</v>
      </c>
      <c r="K6" s="1110"/>
    </row>
    <row r="7" spans="1:12" ht="18" customHeight="1" thickTop="1" x14ac:dyDescent="0.2">
      <c r="A7" s="33" t="s">
        <v>503</v>
      </c>
      <c r="B7" s="25"/>
      <c r="C7" s="26"/>
      <c r="D7" s="1090"/>
      <c r="E7" s="1091"/>
      <c r="F7" s="1090"/>
      <c r="G7" s="1092"/>
      <c r="H7" s="1093">
        <v>1</v>
      </c>
      <c r="I7" s="1091"/>
      <c r="J7" s="1090">
        <v>1</v>
      </c>
      <c r="K7" s="1091"/>
    </row>
    <row r="8" spans="1:12" ht="15.05" customHeight="1" x14ac:dyDescent="0.2">
      <c r="A8" s="31" t="s">
        <v>673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502</v>
      </c>
      <c r="B9" s="25"/>
      <c r="C9" s="26"/>
      <c r="D9" s="1090"/>
      <c r="E9" s="1091"/>
      <c r="F9" s="1090"/>
      <c r="G9" s="1092"/>
      <c r="H9" s="1093">
        <v>2</v>
      </c>
      <c r="I9" s="1091"/>
      <c r="J9" s="1090">
        <v>2</v>
      </c>
      <c r="K9" s="1091"/>
    </row>
    <row r="10" spans="1:12" ht="15.05" customHeight="1" x14ac:dyDescent="0.2">
      <c r="A10" s="31" t="s">
        <v>678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5.05" customHeight="1" x14ac:dyDescent="0.2">
      <c r="A11" s="31" t="s">
        <v>682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497</v>
      </c>
      <c r="B12" s="25"/>
      <c r="C12" s="26"/>
      <c r="D12" s="1090"/>
      <c r="E12" s="1091"/>
      <c r="F12" s="1090"/>
      <c r="G12" s="1092"/>
      <c r="H12" s="1093"/>
      <c r="I12" s="1091"/>
      <c r="J12" s="1090"/>
      <c r="K12" s="1091"/>
    </row>
    <row r="13" spans="1:12" ht="15.0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467</v>
      </c>
      <c r="B14" s="25"/>
      <c r="C14" s="26"/>
      <c r="D14" s="1090"/>
      <c r="E14" s="1091"/>
      <c r="F14" s="1090"/>
      <c r="G14" s="1092"/>
      <c r="H14" s="1093">
        <v>3</v>
      </c>
      <c r="I14" s="1091"/>
      <c r="J14" s="1090">
        <v>3</v>
      </c>
      <c r="K14" s="1091"/>
    </row>
    <row r="15" spans="1:12" ht="15.05" customHeight="1" x14ac:dyDescent="0.2">
      <c r="A15" s="31" t="s">
        <v>674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5.05" customHeight="1" x14ac:dyDescent="0.2">
      <c r="A16" s="31" t="s">
        <v>675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498</v>
      </c>
      <c r="B17" s="25"/>
      <c r="C17" s="26"/>
      <c r="D17" s="1090">
        <v>2</v>
      </c>
      <c r="E17" s="1091"/>
      <c r="F17" s="1090">
        <v>2</v>
      </c>
      <c r="G17" s="1092"/>
      <c r="H17" s="1093">
        <v>4</v>
      </c>
      <c r="I17" s="1091"/>
      <c r="J17" s="1090">
        <v>4</v>
      </c>
      <c r="K17" s="1091"/>
    </row>
    <row r="18" spans="1:11" ht="15.05" customHeight="1" x14ac:dyDescent="0.2">
      <c r="A18" s="31" t="s">
        <v>661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5.05" customHeight="1" x14ac:dyDescent="0.2">
      <c r="A19" s="31" t="s">
        <v>683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5.05" customHeight="1" x14ac:dyDescent="0.2">
      <c r="A20" s="31" t="s">
        <v>684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407</v>
      </c>
      <c r="B21" s="25"/>
      <c r="C21" s="26"/>
      <c r="D21" s="1090">
        <v>1</v>
      </c>
      <c r="E21" s="1091"/>
      <c r="F21" s="1090">
        <v>1</v>
      </c>
      <c r="G21" s="1092"/>
      <c r="H21" s="1093">
        <v>4</v>
      </c>
      <c r="I21" s="1091"/>
      <c r="J21" s="1090">
        <v>4</v>
      </c>
      <c r="K21" s="1091"/>
    </row>
    <row r="22" spans="1:11" ht="15.05" customHeight="1" x14ac:dyDescent="0.2">
      <c r="A22" s="31" t="s">
        <v>679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5.05" customHeight="1" x14ac:dyDescent="0.2">
      <c r="A23" s="31" t="s">
        <v>685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5.05" customHeight="1" x14ac:dyDescent="0.2">
      <c r="A24" s="53" t="s">
        <v>686</v>
      </c>
      <c r="B24" s="36"/>
      <c r="C24" s="34"/>
      <c r="D24" s="28"/>
      <c r="E24" s="27"/>
      <c r="F24" s="36"/>
      <c r="G24" s="52"/>
      <c r="H24" s="29"/>
      <c r="I24" s="27">
        <v>1</v>
      </c>
      <c r="J24" s="36"/>
      <c r="K24" s="34">
        <v>1</v>
      </c>
    </row>
    <row r="26" spans="1:11" ht="15.85" customHeight="1" x14ac:dyDescent="0.2">
      <c r="A26" s="46" t="s">
        <v>645</v>
      </c>
    </row>
    <row r="28" spans="1:11" s="2" customFormat="1" ht="15.05" x14ac:dyDescent="0.25">
      <c r="H28" s="43"/>
      <c r="I28" s="44"/>
      <c r="J28" s="44"/>
    </row>
    <row r="29" spans="1:11" s="2" customFormat="1" ht="15.05" x14ac:dyDescent="0.25">
      <c r="G29" s="45"/>
      <c r="H29" s="43"/>
      <c r="I29" s="44"/>
      <c r="J29" s="44"/>
    </row>
    <row r="30" spans="1:11" s="2" customFormat="1" ht="15.05" x14ac:dyDescent="0.25">
      <c r="G30" s="44"/>
      <c r="H30" s="41"/>
      <c r="I30" s="44"/>
      <c r="J30" s="44"/>
    </row>
    <row r="31" spans="1:11" s="2" customFormat="1" ht="13.65" customHeight="1" x14ac:dyDescent="0.25">
      <c r="G31" s="44"/>
      <c r="H31" s="44"/>
      <c r="I31" s="44"/>
      <c r="J31" s="44"/>
    </row>
    <row r="32" spans="1:11" s="2" customFormat="1" ht="15.05" x14ac:dyDescent="0.25">
      <c r="G32" s="43"/>
      <c r="H32" s="43"/>
      <c r="I32" s="44"/>
      <c r="J32" s="44"/>
    </row>
    <row r="33" spans="1:7" s="2" customFormat="1" ht="15.05" x14ac:dyDescent="0.25">
      <c r="A33" s="2" t="s">
        <v>601</v>
      </c>
      <c r="G33" s="42"/>
    </row>
    <row r="34" spans="1:7" s="2" customFormat="1" ht="15.05" x14ac:dyDescent="0.25">
      <c r="A34" s="2" t="s">
        <v>653</v>
      </c>
      <c r="G34" s="42"/>
    </row>
    <row r="35" spans="1:7" s="2" customFormat="1" ht="15.05" x14ac:dyDescent="0.25">
      <c r="A35" s="2" t="s">
        <v>630</v>
      </c>
      <c r="G35" s="42"/>
    </row>
    <row r="36" spans="1:7" s="2" customFormat="1" ht="9.1" customHeight="1" x14ac:dyDescent="0.25">
      <c r="G36" s="42"/>
    </row>
    <row r="37" spans="1:7" s="2" customFormat="1" x14ac:dyDescent="0.2">
      <c r="A37" s="2" t="s">
        <v>687</v>
      </c>
    </row>
  </sheetData>
  <mergeCells count="31">
    <mergeCell ref="A3:C5"/>
    <mergeCell ref="D3:G3"/>
    <mergeCell ref="H3:K3"/>
    <mergeCell ref="D6:E6"/>
    <mergeCell ref="F6:G6"/>
    <mergeCell ref="H6:I6"/>
    <mergeCell ref="J6:K6"/>
    <mergeCell ref="D7:E7"/>
    <mergeCell ref="F7:G7"/>
    <mergeCell ref="H7:I7"/>
    <mergeCell ref="J7:K7"/>
    <mergeCell ref="D9:E9"/>
    <mergeCell ref="F9:G9"/>
    <mergeCell ref="H9:I9"/>
    <mergeCell ref="J9:K9"/>
    <mergeCell ref="D12:E12"/>
    <mergeCell ref="F12:G12"/>
    <mergeCell ref="H12:I12"/>
    <mergeCell ref="J12:K12"/>
    <mergeCell ref="D14:E14"/>
    <mergeCell ref="F14:G14"/>
    <mergeCell ref="H14:I14"/>
    <mergeCell ref="J14:K14"/>
    <mergeCell ref="D17:E17"/>
    <mergeCell ref="F17:G17"/>
    <mergeCell ref="H17:I17"/>
    <mergeCell ref="J17:K17"/>
    <mergeCell ref="D21:E21"/>
    <mergeCell ref="F21:G21"/>
    <mergeCell ref="H21:I21"/>
    <mergeCell ref="J21:K21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Arkusz10</vt:lpstr>
      <vt:lpstr>Arkusz11</vt:lpstr>
      <vt:lpstr>strona11</vt:lpstr>
      <vt:lpstr>Arkusz12</vt:lpstr>
      <vt:lpstr>strona13</vt:lpstr>
      <vt:lpstr>strona14</vt:lpstr>
      <vt:lpstr>strona 15</vt:lpstr>
      <vt:lpstr>strona 16</vt:lpstr>
      <vt:lpstr>strona 17</vt:lpstr>
      <vt:lpstr>Arkusz18</vt:lpstr>
      <vt:lpstr>Arkusz19</vt:lpstr>
      <vt:lpstr>strona20</vt:lpstr>
      <vt:lpstr>strona21</vt:lpstr>
      <vt:lpstr>strona22</vt:lpstr>
      <vt:lpstr>Arkusz23</vt:lpstr>
      <vt:lpstr>strona24</vt:lpstr>
      <vt:lpstr>strona25</vt:lpstr>
      <vt:lpstr>strona26</vt:lpstr>
      <vt:lpstr>strona27</vt:lpstr>
      <vt:lpstr>strona28</vt:lpstr>
      <vt:lpstr>strona 29</vt:lpstr>
      <vt:lpstr>strona 30</vt:lpstr>
      <vt:lpstr>strona 31</vt:lpstr>
      <vt:lpstr>strona 32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2023-10-17T09:01:13Z</cp:lastPrinted>
  <dcterms:created xsi:type="dcterms:W3CDTF">2009-10-09T14:00:07Z</dcterms:created>
  <dcterms:modified xsi:type="dcterms:W3CDTF">2024-01-16T12:53:59Z</dcterms:modified>
</cp:coreProperties>
</file>