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drawings/drawing13.xml" ContentType="application/vnd.openxmlformats-officedocument.drawing+xml"/>
  <Override PartName="/xl/charts/chart109.xml" ContentType="application/vnd.openxmlformats-officedocument.drawingml.chart+xml"/>
  <Override PartName="/xl/drawings/drawing14.xml" ContentType="application/vnd.openxmlformats-officedocument.drawing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drawings/drawing15.xml" ContentType="application/vnd.openxmlformats-officedocument.drawing+xml"/>
  <Override PartName="/xl/charts/chart115.xml" ContentType="application/vnd.openxmlformats-officedocument.drawingml.chart+xml"/>
  <Override PartName="/xl/drawings/drawing16.xml" ContentType="application/vnd.openxmlformats-officedocument.drawing+xml"/>
  <Override PartName="/xl/charts/chart116.xml" ContentType="application/vnd.openxmlformats-officedocument.drawingml.chart+xml"/>
  <Override PartName="/xl/charts/chart117.xml" ContentType="application/vnd.openxmlformats-officedocument.drawingml.chart+xml"/>
  <Override PartName="/xl/charts/chart118.xml" ContentType="application/vnd.openxmlformats-officedocument.drawingml.chart+xml"/>
  <Override PartName="/xl/charts/chart119.xml" ContentType="application/vnd.openxmlformats-officedocument.drawingml.chart+xml"/>
  <Override PartName="/xl/charts/chart120.xml" ContentType="application/vnd.openxmlformats-officedocument.drawingml.chart+xml"/>
  <Override PartName="/xl/charts/chart121.xml" ContentType="application/vnd.openxmlformats-officedocument.drawingml.chart+xml"/>
  <Override PartName="/xl/charts/chart122.xml" ContentType="application/vnd.openxmlformats-officedocument.drawingml.chart+xml"/>
  <Override PartName="/xl/charts/chart123.xml" ContentType="application/vnd.openxmlformats-officedocument.drawingml.chart+xml"/>
  <Override PartName="/xl/charts/chart124.xml" ContentType="application/vnd.openxmlformats-officedocument.drawingml.chart+xml"/>
  <Override PartName="/xl/charts/chart125.xml" ContentType="application/vnd.openxmlformats-officedocument.drawingml.chart+xml"/>
  <Override PartName="/xl/charts/chart126.xml" ContentType="application/vnd.openxmlformats-officedocument.drawingml.chart+xml"/>
  <Override PartName="/xl/drawings/drawing17.xml" ContentType="application/vnd.openxmlformats-officedocument.drawing+xml"/>
  <Override PartName="/xl/charts/chart127.xml" ContentType="application/vnd.openxmlformats-officedocument.drawingml.chart+xml"/>
  <Override PartName="/xl/charts/chart128.xml" ContentType="application/vnd.openxmlformats-officedocument.drawingml.chart+xml"/>
  <Override PartName="/xl/charts/chart129.xml" ContentType="application/vnd.openxmlformats-officedocument.drawingml.chart+xml"/>
  <Override PartName="/xl/charts/chart130.xml" ContentType="application/vnd.openxmlformats-officedocument.drawingml.chart+xml"/>
  <Override PartName="/xl/charts/chart131.xml" ContentType="application/vnd.openxmlformats-officedocument.drawingml.chart+xml"/>
  <Override PartName="/xl/charts/chart132.xml" ContentType="application/vnd.openxmlformats-officedocument.drawingml.chart+xml"/>
  <Override PartName="/xl/charts/chart133.xml" ContentType="application/vnd.openxmlformats-officedocument.drawingml.chart+xml"/>
  <Override PartName="/xl/charts/chart134.xml" ContentType="application/vnd.openxmlformats-officedocument.drawingml.chart+xml"/>
  <Override PartName="/xl/charts/chart135.xml" ContentType="application/vnd.openxmlformats-officedocument.drawingml.chart+xml"/>
  <Override PartName="/xl/charts/chart136.xml" ContentType="application/vnd.openxmlformats-officedocument.drawingml.chart+xml"/>
  <Override PartName="/xl/charts/chart137.xml" ContentType="application/vnd.openxmlformats-officedocument.drawingml.chart+xml"/>
  <Override PartName="/xl/charts/chart138.xml" ContentType="application/vnd.openxmlformats-officedocument.drawingml.chart+xml"/>
  <Override PartName="/xl/charts/chart139.xml" ContentType="application/vnd.openxmlformats-officedocument.drawingml.chart+xml"/>
  <Override PartName="/xl/charts/chart140.xml" ContentType="application/vnd.openxmlformats-officedocument.drawingml.chart+xml"/>
  <Override PartName="/xl/charts/chart141.xml" ContentType="application/vnd.openxmlformats-officedocument.drawingml.chart+xml"/>
  <Override PartName="/xl/charts/chart142.xml" ContentType="application/vnd.openxmlformats-officedocument.drawingml.chart+xml"/>
  <Override PartName="/xl/charts/chart143.xml" ContentType="application/vnd.openxmlformats-officedocument.drawingml.chart+xml"/>
  <Override PartName="/xl/charts/chart144.xml" ContentType="application/vnd.openxmlformats-officedocument.drawingml.chart+xml"/>
  <Override PartName="/xl/charts/chart145.xml" ContentType="application/vnd.openxmlformats-officedocument.drawingml.chart+xml"/>
  <Override PartName="/xl/charts/chart146.xml" ContentType="application/vnd.openxmlformats-officedocument.drawingml.chart+xml"/>
  <Override PartName="/xl/charts/chart147.xml" ContentType="application/vnd.openxmlformats-officedocument.drawingml.chart+xml"/>
  <Override PartName="/xl/charts/chart148.xml" ContentType="application/vnd.openxmlformats-officedocument.drawingml.chart+xml"/>
  <Override PartName="/xl/charts/chart149.xml" ContentType="application/vnd.openxmlformats-officedocument.drawingml.chart+xml"/>
  <Override PartName="/xl/drawings/drawing18.xml" ContentType="application/vnd.openxmlformats-officedocument.drawing+xml"/>
  <Override PartName="/xl/charts/chart150.xml" ContentType="application/vnd.openxmlformats-officedocument.drawingml.chart+xml"/>
  <Override PartName="/xl/drawings/drawing19.xml" ContentType="application/vnd.openxmlformats-officedocument.drawing+xml"/>
  <Override PartName="/xl/charts/chart151.xml" ContentType="application/vnd.openxmlformats-officedocument.drawingml.chart+xml"/>
  <Override PartName="/xl/charts/chart152.xml" ContentType="application/vnd.openxmlformats-officedocument.drawingml.chart+xml"/>
  <Override PartName="/xl/drawings/drawing20.xml" ContentType="application/vnd.openxmlformats-officedocument.drawing+xml"/>
  <Override PartName="/xl/charts/chart153.xml" ContentType="application/vnd.openxmlformats-officedocument.drawingml.chart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154.xml" ContentType="application/vnd.openxmlformats-officedocument.drawingml.chart+xml"/>
  <Override PartName="/xl/charts/chart155.xml" ContentType="application/vnd.openxmlformats-officedocument.drawingml.chart+xml"/>
  <Override PartName="/xl/charts/chart156.xml" ContentType="application/vnd.openxmlformats-officedocument.drawingml.chart+xml"/>
  <Override PartName="/xl/charts/chart157.xml" ContentType="application/vnd.openxmlformats-officedocument.drawingml.chart+xml"/>
  <Override PartName="/xl/charts/chart158.xml" ContentType="application/vnd.openxmlformats-officedocument.drawingml.chart+xml"/>
  <Override PartName="/xl/charts/chart159.xml" ContentType="application/vnd.openxmlformats-officedocument.drawingml.chart+xml"/>
  <Override PartName="/xl/charts/chart160.xml" ContentType="application/vnd.openxmlformats-officedocument.drawingml.chart+xml"/>
  <Override PartName="/xl/charts/chart161.xml" ContentType="application/vnd.openxmlformats-officedocument.drawingml.chart+xml"/>
  <Override PartName="/xl/charts/chart162.xml" ContentType="application/vnd.openxmlformats-officedocument.drawingml.chart+xml"/>
  <Override PartName="/xl/charts/chart163.xml" ContentType="application/vnd.openxmlformats-officedocument.drawingml.chart+xml"/>
  <Override PartName="/xl/charts/chart164.xml" ContentType="application/vnd.openxmlformats-officedocument.drawingml.chart+xml"/>
  <Override PartName="/xl/charts/chart165.xml" ContentType="application/vnd.openxmlformats-officedocument.drawingml.chart+xml"/>
  <Override PartName="/xl/charts/chart166.xml" ContentType="application/vnd.openxmlformats-officedocument.drawingml.chart+xml"/>
  <Override PartName="/xl/charts/chart167.xml" ContentType="application/vnd.openxmlformats-officedocument.drawingml.chart+xml"/>
  <Override PartName="/xl/charts/chart168.xml" ContentType="application/vnd.openxmlformats-officedocument.drawingml.chart+xml"/>
  <Override PartName="/xl/charts/chart169.xml" ContentType="application/vnd.openxmlformats-officedocument.drawingml.chart+xml"/>
  <Override PartName="/xl/charts/chart170.xml" ContentType="application/vnd.openxmlformats-officedocument.drawingml.chart+xml"/>
  <Override PartName="/xl/charts/chart171.xml" ContentType="application/vnd.openxmlformats-officedocument.drawingml.chart+xml"/>
  <Override PartName="/xl/charts/chart172.xml" ContentType="application/vnd.openxmlformats-officedocument.drawingml.chart+xml"/>
  <Override PartName="/xl/charts/chart173.xml" ContentType="application/vnd.openxmlformats-officedocument.drawingml.chart+xml"/>
  <Override PartName="/xl/charts/chart174.xml" ContentType="application/vnd.openxmlformats-officedocument.drawingml.chart+xml"/>
  <Override PartName="/xl/charts/chart175.xml" ContentType="application/vnd.openxmlformats-officedocument.drawingml.chart+xml"/>
  <Override PartName="/xl/charts/chart176.xml" ContentType="application/vnd.openxmlformats-officedocument.drawingml.chart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77.xml" ContentType="application/vnd.openxmlformats-officedocument.drawingml.chart+xml"/>
  <Override PartName="/xl/charts/chart178.xml" ContentType="application/vnd.openxmlformats-officedocument.drawingml.chart+xml"/>
  <Override PartName="/xl/charts/chart179.xml" ContentType="application/vnd.openxmlformats-officedocument.drawingml.chart+xml"/>
  <Override PartName="/xl/charts/chart180.xml" ContentType="application/vnd.openxmlformats-officedocument.drawingml.chart+xml"/>
  <Override PartName="/xl/charts/chart181.xml" ContentType="application/vnd.openxmlformats-officedocument.drawingml.chart+xml"/>
  <Override PartName="/xl/charts/chart182.xml" ContentType="application/vnd.openxmlformats-officedocument.drawingml.chart+xml"/>
  <Override PartName="/xl/charts/chart183.xml" ContentType="application/vnd.openxmlformats-officedocument.drawingml.chart+xml"/>
  <Override PartName="/xl/charts/chart184.xml" ContentType="application/vnd.openxmlformats-officedocument.drawingml.chart+xml"/>
  <Override PartName="/xl/charts/chart185.xml" ContentType="application/vnd.openxmlformats-officedocument.drawingml.chart+xml"/>
  <Override PartName="/xl/charts/chart186.xml" ContentType="application/vnd.openxmlformats-officedocument.drawingml.chart+xml"/>
  <Override PartName="/xl/charts/chart187.xml" ContentType="application/vnd.openxmlformats-officedocument.drawingml.chart+xml"/>
  <Override PartName="/xl/charts/chart188.xml" ContentType="application/vnd.openxmlformats-officedocument.drawingml.chart+xml"/>
  <Override PartName="/xl/charts/chart189.xml" ContentType="application/vnd.openxmlformats-officedocument.drawingml.chart+xml"/>
  <Override PartName="/xl/charts/chart190.xml" ContentType="application/vnd.openxmlformats-officedocument.drawingml.chart+xml"/>
  <Override PartName="/xl/charts/chart191.xml" ContentType="application/vnd.openxmlformats-officedocument.drawingml.chart+xml"/>
  <Override PartName="/xl/charts/chart192.xml" ContentType="application/vnd.openxmlformats-officedocument.drawingml.chart+xml"/>
  <Override PartName="/xl/charts/chart193.xml" ContentType="application/vnd.openxmlformats-officedocument.drawingml.chart+xml"/>
  <Override PartName="/xl/charts/chart194.xml" ContentType="application/vnd.openxmlformats-officedocument.drawingml.chart+xml"/>
  <Override PartName="/xl/charts/chart195.xml" ContentType="application/vnd.openxmlformats-officedocument.drawingml.chart+xml"/>
  <Override PartName="/xl/charts/chart196.xml" ContentType="application/vnd.openxmlformats-officedocument.drawingml.chart+xml"/>
  <Override PartName="/xl/charts/chart197.xml" ContentType="application/vnd.openxmlformats-officedocument.drawingml.chart+xml"/>
  <Override PartName="/xl/charts/chart198.xml" ContentType="application/vnd.openxmlformats-officedocument.drawingml.chart+xml"/>
  <Override PartName="/xl/charts/chart199.xml" ContentType="application/vnd.openxmlformats-officedocument.drawingml.chart+xml"/>
  <Override PartName="/xl/charts/chart200.xml" ContentType="application/vnd.openxmlformats-officedocument.drawingml.chart+xml"/>
  <Override PartName="/xl/charts/chart201.xml" ContentType="application/vnd.openxmlformats-officedocument.drawingml.chart+xml"/>
  <Override PartName="/xl/charts/chart202.xml" ContentType="application/vnd.openxmlformats-officedocument.drawingml.chart+xml"/>
  <Override PartName="/xl/charts/chart203.xml" ContentType="application/vnd.openxmlformats-officedocument.drawingml.chart+xml"/>
  <Override PartName="/xl/charts/chart204.xml" ContentType="application/vnd.openxmlformats-officedocument.drawingml.chart+xml"/>
  <Override PartName="/xl/charts/chart205.xml" ContentType="application/vnd.openxmlformats-officedocument.drawingml.chart+xml"/>
  <Override PartName="/xl/charts/chart206.xml" ContentType="application/vnd.openxmlformats-officedocument.drawingml.chart+xml"/>
  <Override PartName="/xl/charts/chart207.xml" ContentType="application/vnd.openxmlformats-officedocument.drawingml.chart+xml"/>
  <Override PartName="/xl/charts/chart208.xml" ContentType="application/vnd.openxmlformats-officedocument.drawingml.chart+xml"/>
  <Override PartName="/xl/charts/chart209.xml" ContentType="application/vnd.openxmlformats-officedocument.drawingml.chart+xml"/>
  <Override PartName="/xl/charts/chart210.xml" ContentType="application/vnd.openxmlformats-officedocument.drawingml.chart+xml"/>
  <Override PartName="/xl/drawings/drawing26.xml" ContentType="application/vnd.openxmlformats-officedocument.drawing+xml"/>
  <Override PartName="/xl/charts/chart211.xml" ContentType="application/vnd.openxmlformats-officedocument.drawingml.chart+xml"/>
  <Override PartName="/xl/charts/chart212.xml" ContentType="application/vnd.openxmlformats-officedocument.drawingml.chart+xml"/>
  <Override PartName="/xl/charts/chart213.xml" ContentType="application/vnd.openxmlformats-officedocument.drawingml.chart+xml"/>
  <Override PartName="/xl/drawings/drawing27.xml" ContentType="application/vnd.openxmlformats-officedocument.drawing+xml"/>
  <Override PartName="/xl/charts/chart214.xml" ContentType="application/vnd.openxmlformats-officedocument.drawingml.chart+xml"/>
  <Override PartName="/xl/drawings/drawing28.xml" ContentType="application/vnd.openxmlformats-officedocument.drawingml.chartshapes+xml"/>
  <Override PartName="/xl/charts/chart215.xml" ContentType="application/vnd.openxmlformats-officedocument.drawingml.chart+xml"/>
  <Override PartName="/xl/drawings/drawing29.xml" ContentType="application/vnd.openxmlformats-officedocument.drawingml.chartshapes+xml"/>
  <Override PartName="/xl/charts/chart216.xml" ContentType="application/vnd.openxmlformats-officedocument.drawingml.chart+xml"/>
  <Override PartName="/xl/charts/chart217.xml" ContentType="application/vnd.openxmlformats-officedocument.drawingml.chart+xml"/>
  <Override PartName="/xl/charts/chart218.xml" ContentType="application/vnd.openxmlformats-officedocument.drawingml.chart+xml"/>
  <Override PartName="/xl/charts/chart219.xml" ContentType="application/vnd.openxmlformats-officedocument.drawingml.chart+xml"/>
  <Override PartName="/xl/charts/chart220.xml" ContentType="application/vnd.openxmlformats-officedocument.drawingml.chart+xml"/>
  <Override PartName="/xl/charts/chart221.xml" ContentType="application/vnd.openxmlformats-officedocument.drawingml.chart+xml"/>
  <Override PartName="/xl/drawings/drawing30.xml" ContentType="application/vnd.openxmlformats-officedocument.drawing+xml"/>
  <Override PartName="/xl/charts/chart222.xml" ContentType="application/vnd.openxmlformats-officedocument.drawingml.chart+xml"/>
  <Override PartName="/xl/drawings/drawing31.xml" ContentType="application/vnd.openxmlformats-officedocument.drawingml.chartshapes+xml"/>
  <Override PartName="/xl/charts/chart223.xml" ContentType="application/vnd.openxmlformats-officedocument.drawingml.chart+xml"/>
  <Override PartName="/xl/drawings/drawing32.xml" ContentType="application/vnd.openxmlformats-officedocument.drawingml.chartshapes+xml"/>
  <Override PartName="/xl/charts/chart224.xml" ContentType="application/vnd.openxmlformats-officedocument.drawingml.chart+xml"/>
  <Override PartName="/xl/drawings/drawing33.xml" ContentType="application/vnd.openxmlformats-officedocument.drawingml.chartshapes+xml"/>
  <Override PartName="/xl/charts/chart225.xml" ContentType="application/vnd.openxmlformats-officedocument.drawingml.chart+xml"/>
  <Override PartName="/xl/drawings/drawing34.xml" ContentType="application/vnd.openxmlformats-officedocument.drawingml.chartshapes+xml"/>
  <Override PartName="/xl/charts/chart226.xml" ContentType="application/vnd.openxmlformats-officedocument.drawingml.chart+xml"/>
  <Override PartName="/xl/drawings/drawing35.xml" ContentType="application/vnd.openxmlformats-officedocument.drawingml.chartshapes+xml"/>
  <Override PartName="/xl/charts/chart227.xml" ContentType="application/vnd.openxmlformats-officedocument.drawingml.chart+xml"/>
  <Override PartName="/xl/drawings/drawing36.xml" ContentType="application/vnd.openxmlformats-officedocument.drawingml.chartshapes+xml"/>
  <Override PartName="/xl/charts/chart228.xml" ContentType="application/vnd.openxmlformats-officedocument.drawingml.chart+xml"/>
  <Override PartName="/xl/drawings/drawing37.xml" ContentType="application/vnd.openxmlformats-officedocument.drawingml.chartshapes+xml"/>
  <Override PartName="/xl/charts/chart229.xml" ContentType="application/vnd.openxmlformats-officedocument.drawingml.chart+xml"/>
  <Override PartName="/xl/drawings/drawing38.xml" ContentType="application/vnd.openxmlformats-officedocument.drawingml.chartshapes+xml"/>
  <Override PartName="/xl/charts/chart230.xml" ContentType="application/vnd.openxmlformats-officedocument.drawingml.chart+xml"/>
  <Override PartName="/xl/drawings/drawing39.xml" ContentType="application/vnd.openxmlformats-officedocument.drawingml.chartshapes+xml"/>
  <Override PartName="/xl/charts/chart231.xml" ContentType="application/vnd.openxmlformats-officedocument.drawingml.chart+xml"/>
  <Override PartName="/xl/drawings/drawing40.xml" ContentType="application/vnd.openxmlformats-officedocument.drawingml.chartshapes+xml"/>
  <Override PartName="/xl/charts/chart232.xml" ContentType="application/vnd.openxmlformats-officedocument.drawingml.chart+xml"/>
  <Override PartName="/xl/drawings/drawing41.xml" ContentType="application/vnd.openxmlformats-officedocument.drawingml.chartshapes+xml"/>
  <Override PartName="/xl/charts/chart233.xml" ContentType="application/vnd.openxmlformats-officedocument.drawingml.chart+xml"/>
  <Override PartName="/xl/drawings/drawing42.xml" ContentType="application/vnd.openxmlformats-officedocument.drawingml.chartshapes+xml"/>
  <Override PartName="/xl/charts/chart234.xml" ContentType="application/vnd.openxmlformats-officedocument.drawingml.chart+xml"/>
  <Override PartName="/xl/drawings/drawing43.xml" ContentType="application/vnd.openxmlformats-officedocument.drawingml.chartshapes+xml"/>
  <Override PartName="/xl/charts/chart235.xml" ContentType="application/vnd.openxmlformats-officedocument.drawingml.chart+xml"/>
  <Override PartName="/xl/drawings/drawing44.xml" ContentType="application/vnd.openxmlformats-officedocument.drawingml.chartshapes+xml"/>
  <Override PartName="/xl/charts/chart236.xml" ContentType="application/vnd.openxmlformats-officedocument.drawingml.chart+xml"/>
  <Override PartName="/xl/drawings/drawing45.xml" ContentType="application/vnd.openxmlformats-officedocument.drawingml.chartshapes+xml"/>
  <Override PartName="/xl/charts/chart237.xml" ContentType="application/vnd.openxmlformats-officedocument.drawingml.chart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charts/chart238.xml" ContentType="application/vnd.openxmlformats-officedocument.drawingml.chart+xml"/>
  <Override PartName="/xl/charts/chart239.xml" ContentType="application/vnd.openxmlformats-officedocument.drawingml.chart+xml"/>
  <Override PartName="/xl/charts/chart240.xml" ContentType="application/vnd.openxmlformats-officedocument.drawingml.chart+xml"/>
  <Override PartName="/xl/drawings/drawing49.xml" ContentType="application/vnd.openxmlformats-officedocument.drawingml.chartshapes+xml"/>
  <Override PartName="/xl/charts/chart241.xml" ContentType="application/vnd.openxmlformats-officedocument.drawingml.chart+xml"/>
  <Override PartName="/xl/drawings/drawing50.xml" ContentType="application/vnd.openxmlformats-officedocument.drawingml.chartshapes+xml"/>
  <Override PartName="/xl/charts/chart242.xml" ContentType="application/vnd.openxmlformats-officedocument.drawingml.chart+xml"/>
  <Override PartName="/xl/drawings/drawing51.xml" ContentType="application/vnd.openxmlformats-officedocument.drawingml.chartshapes+xml"/>
  <Override PartName="/xl/charts/chart243.xml" ContentType="application/vnd.openxmlformats-officedocument.drawingml.chart+xml"/>
  <Override PartName="/xl/drawings/drawing52.xml" ContentType="application/vnd.openxmlformats-officedocument.drawingml.chartshapes+xml"/>
  <Override PartName="/xl/charts/chart244.xml" ContentType="application/vnd.openxmlformats-officedocument.drawingml.chart+xml"/>
  <Override PartName="/xl/drawings/drawing53.xml" ContentType="application/vnd.openxmlformats-officedocument.drawingml.chartshapes+xml"/>
  <Override PartName="/xl/charts/chart245.xml" ContentType="application/vnd.openxmlformats-officedocument.drawingml.chart+xml"/>
  <Override PartName="/xl/drawings/drawing54.xml" ContentType="application/vnd.openxmlformats-officedocument.drawingml.chartshapes+xml"/>
  <Override PartName="/xl/charts/chart246.xml" ContentType="application/vnd.openxmlformats-officedocument.drawingml.chart+xml"/>
  <Override PartName="/xl/drawings/drawing55.xml" ContentType="application/vnd.openxmlformats-officedocument.drawing+xml"/>
  <Override PartName="/xl/charts/chart247.xml" ContentType="application/vnd.openxmlformats-officedocument.drawingml.chart+xml"/>
  <Override PartName="/xl/charts/chart248.xml" ContentType="application/vnd.openxmlformats-officedocument.drawingml.chart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/>
  <mc:AlternateContent xmlns:mc="http://schemas.openxmlformats.org/markup-compatibility/2006">
    <mc:Choice Requires="x15">
      <x15ac:absPath xmlns:x15ac="http://schemas.microsoft.com/office/spreadsheetml/2010/11/ac" url="\\001pc2000193\c$\Users\001095mmil\Documents\Statystyka\MIESIĄC-informacje\informacja gotowa\"/>
    </mc:Choice>
  </mc:AlternateContent>
  <xr:revisionPtr revIDLastSave="0" documentId="13_ncr:1_{467A368E-537D-4B26-B9E3-00B00FA031C2}" xr6:coauthVersionLast="36" xr6:coauthVersionMax="36" xr10:uidLastSave="{00000000-0000-0000-0000-000000000000}"/>
  <bookViews>
    <workbookView xWindow="14513" yWindow="-13" windowWidth="14350" windowHeight="12810" tabRatio="826" xr2:uid="{00000000-000D-0000-FFFF-FFFF00000000}"/>
  </bookViews>
  <sheets>
    <sheet name="tytuł" sheetId="49" r:id="rId1"/>
    <sheet name="spis treści" sheetId="48" r:id="rId2"/>
    <sheet name="strona1" sheetId="3" r:id="rId3"/>
    <sheet name="strona2" sheetId="4" r:id="rId4"/>
    <sheet name="strona3" sheetId="6" r:id="rId5"/>
    <sheet name="Arkusz4" sheetId="42" r:id="rId6"/>
    <sheet name="Arkusz5" sheetId="43" r:id="rId7"/>
    <sheet name="Arkusz6" sheetId="44" r:id="rId8"/>
    <sheet name="strona7" sheetId="39" r:id="rId9"/>
    <sheet name="strona8" sheetId="40" r:id="rId10"/>
    <sheet name="Arkusz9" sheetId="45" r:id="rId11"/>
    <sheet name="Arkusz10" sheetId="46" r:id="rId12"/>
    <sheet name="Arkusz11" sheetId="47" state="hidden" r:id="rId13"/>
    <sheet name="strona11" sheetId="7" r:id="rId14"/>
    <sheet name="Arkusz12" sheetId="34" r:id="rId15"/>
    <sheet name="strona13" sheetId="8" r:id="rId16"/>
    <sheet name="strona14" sheetId="35" r:id="rId17"/>
    <sheet name="strona 15" sheetId="9" r:id="rId18"/>
    <sheet name="strona 16" sheetId="10" r:id="rId19"/>
    <sheet name="strona 17" sheetId="19" r:id="rId20"/>
    <sheet name="Arkusz18" sheetId="50" r:id="rId21"/>
    <sheet name="Arkusz19" sheetId="51" r:id="rId22"/>
    <sheet name="strona20" sheetId="20" r:id="rId23"/>
    <sheet name="strona21" sheetId="21" r:id="rId24"/>
    <sheet name="strona22" sheetId="36" r:id="rId25"/>
    <sheet name="Arkusz23" sheetId="37" r:id="rId26"/>
    <sheet name="strona24" sheetId="22" r:id="rId27"/>
    <sheet name="strona25" sheetId="23" r:id="rId28"/>
    <sheet name="strona26" sheetId="24" r:id="rId29"/>
    <sheet name="strona27" sheetId="25" r:id="rId30"/>
    <sheet name="strona28" sheetId="28" r:id="rId31"/>
    <sheet name="strona 29" sheetId="29" r:id="rId32"/>
    <sheet name="strona 30" sheetId="30" r:id="rId33"/>
    <sheet name="strona 31" sheetId="32" r:id="rId34"/>
    <sheet name="strona 32" sheetId="52" r:id="rId35"/>
    <sheet name="strona 34" sheetId="53" state="hidden" r:id="rId36"/>
  </sheets>
  <externalReferences>
    <externalReference r:id="rId37"/>
    <externalReference r:id="rId38"/>
  </externalReferences>
  <definedNames>
    <definedName name="Print_Area" localSheetId="1">'spis treści'!$A$2:$I$102</definedName>
    <definedName name="Print_Titles" localSheetId="4">strona3!$1:$8</definedName>
    <definedName name="Print_Titles" localSheetId="9">strona8!$1:$5</definedName>
  </definedNames>
  <calcPr calcId="191029"/>
</workbook>
</file>

<file path=xl/calcChain.xml><?xml version="1.0" encoding="utf-8"?>
<calcChain xmlns="http://schemas.openxmlformats.org/spreadsheetml/2006/main">
  <c r="H58" i="22" l="1"/>
  <c r="I41" i="22"/>
  <c r="I40" i="22"/>
  <c r="I39" i="22"/>
  <c r="I38" i="22"/>
  <c r="I37" i="22"/>
  <c r="I36" i="22"/>
  <c r="I35" i="22"/>
  <c r="I33" i="22"/>
  <c r="I31" i="22"/>
  <c r="I30" i="22"/>
  <c r="I27" i="22"/>
  <c r="I26" i="22"/>
  <c r="I25" i="22"/>
  <c r="H25" i="22"/>
  <c r="J48" i="52" l="1"/>
  <c r="H48" i="52"/>
  <c r="F48" i="52"/>
  <c r="D48" i="52"/>
  <c r="J40" i="52"/>
  <c r="H40" i="52"/>
  <c r="F40" i="52"/>
  <c r="D40" i="52"/>
  <c r="J35" i="52"/>
  <c r="H35" i="52"/>
  <c r="F35" i="52"/>
  <c r="D35" i="52"/>
  <c r="J24" i="52"/>
  <c r="H24" i="52"/>
  <c r="F24" i="52"/>
  <c r="D24" i="52"/>
  <c r="J15" i="52"/>
  <c r="H15" i="52"/>
  <c r="F15" i="52"/>
  <c r="D15" i="52"/>
  <c r="J7" i="52"/>
  <c r="H7" i="52"/>
  <c r="F7" i="52"/>
  <c r="D7" i="52"/>
  <c r="J63" i="32"/>
  <c r="H63" i="32"/>
  <c r="F63" i="32"/>
  <c r="D63" i="32"/>
  <c r="J54" i="32"/>
  <c r="H54" i="32"/>
  <c r="F54" i="32"/>
  <c r="D54" i="32"/>
  <c r="J45" i="32"/>
  <c r="H45" i="32"/>
  <c r="F45" i="32"/>
  <c r="D45" i="32"/>
  <c r="J35" i="32"/>
  <c r="H35" i="32"/>
  <c r="F35" i="32"/>
  <c r="D35" i="32"/>
  <c r="J23" i="32"/>
  <c r="H23" i="32"/>
  <c r="F23" i="32"/>
  <c r="D23" i="32"/>
  <c r="J32" i="30"/>
  <c r="H32" i="30"/>
  <c r="F32" i="30"/>
  <c r="D32" i="30"/>
  <c r="K9" i="30"/>
  <c r="I9" i="30"/>
  <c r="I8" i="30" s="1"/>
  <c r="H9" i="30"/>
  <c r="G9" i="30"/>
  <c r="G8" i="30" s="1"/>
  <c r="F9" i="30"/>
  <c r="E9" i="30"/>
  <c r="D9" i="30"/>
  <c r="K8" i="30"/>
  <c r="H8" i="30"/>
  <c r="F8" i="30"/>
  <c r="D34" i="29"/>
  <c r="D33" i="29"/>
  <c r="H32" i="29"/>
  <c r="G32" i="29"/>
  <c r="F32" i="29"/>
  <c r="E32" i="29"/>
  <c r="C32" i="29"/>
  <c r="D28" i="29"/>
  <c r="D27" i="29" s="1"/>
  <c r="D21" i="29" s="1"/>
  <c r="H27" i="29"/>
  <c r="G27" i="29"/>
  <c r="F27" i="29"/>
  <c r="E27" i="29"/>
  <c r="C27" i="29"/>
  <c r="H22" i="29"/>
  <c r="G22" i="29"/>
  <c r="G21" i="29" s="1"/>
  <c r="F22" i="29"/>
  <c r="E22" i="29"/>
  <c r="D22" i="29"/>
  <c r="C22" i="29"/>
  <c r="C21" i="29" s="1"/>
  <c r="H21" i="29"/>
  <c r="F21" i="29"/>
  <c r="E21" i="29"/>
  <c r="H7" i="29"/>
  <c r="G7" i="29"/>
  <c r="F7" i="29"/>
  <c r="E7" i="29"/>
  <c r="H21" i="28"/>
  <c r="G21" i="28"/>
  <c r="F21" i="28"/>
  <c r="E21" i="28"/>
  <c r="H14" i="28"/>
  <c r="G14" i="28"/>
  <c r="F14" i="28"/>
  <c r="E14" i="28"/>
  <c r="H9" i="28"/>
  <c r="G9" i="28"/>
  <c r="F9" i="28"/>
  <c r="E9" i="28"/>
  <c r="E8" i="28" s="1"/>
  <c r="E36" i="28" s="1"/>
  <c r="H8" i="28"/>
  <c r="H36" i="28" s="1"/>
  <c r="G8" i="28"/>
  <c r="G36" i="28" s="1"/>
  <c r="F8" i="28"/>
  <c r="F36" i="28" s="1"/>
  <c r="H39" i="37"/>
  <c r="E39" i="37"/>
  <c r="D39" i="37" s="1"/>
  <c r="H38" i="37"/>
  <c r="E38" i="37"/>
  <c r="D38" i="37" s="1"/>
  <c r="J37" i="37"/>
  <c r="I37" i="37"/>
  <c r="H37" i="37" s="1"/>
  <c r="G37" i="37"/>
  <c r="F37" i="37"/>
  <c r="E37" i="37"/>
  <c r="H36" i="37"/>
  <c r="E36" i="37"/>
  <c r="D36" i="37"/>
  <c r="H35" i="37"/>
  <c r="E35" i="37"/>
  <c r="D35" i="37"/>
  <c r="J34" i="37"/>
  <c r="H34" i="37" s="1"/>
  <c r="I34" i="37"/>
  <c r="G34" i="37"/>
  <c r="F34" i="37"/>
  <c r="E34" i="37" s="1"/>
  <c r="H33" i="37"/>
  <c r="E33" i="37"/>
  <c r="D33" i="37" s="1"/>
  <c r="H32" i="37"/>
  <c r="E32" i="37"/>
  <c r="D32" i="37" s="1"/>
  <c r="J31" i="37"/>
  <c r="I31" i="37"/>
  <c r="I30" i="37" s="1"/>
  <c r="H30" i="37" s="1"/>
  <c r="H31" i="37"/>
  <c r="G31" i="37"/>
  <c r="E31" i="37" s="1"/>
  <c r="D31" i="37" s="1"/>
  <c r="F31" i="37"/>
  <c r="J30" i="37"/>
  <c r="F30" i="37"/>
  <c r="H23" i="37"/>
  <c r="E23" i="37"/>
  <c r="H22" i="37"/>
  <c r="E22" i="37"/>
  <c r="H21" i="37"/>
  <c r="E21" i="37"/>
  <c r="H20" i="37"/>
  <c r="E20" i="37"/>
  <c r="H19" i="37"/>
  <c r="E19" i="37"/>
  <c r="H18" i="37"/>
  <c r="E18" i="37"/>
  <c r="H17" i="37"/>
  <c r="E17" i="37"/>
  <c r="H16" i="37"/>
  <c r="E16" i="37"/>
  <c r="H15" i="37"/>
  <c r="E15" i="37"/>
  <c r="H14" i="37"/>
  <c r="E14" i="37"/>
  <c r="H13" i="37"/>
  <c r="E13" i="37"/>
  <c r="G12" i="37"/>
  <c r="H12" i="37" s="1"/>
  <c r="D12" i="37"/>
  <c r="E12" i="37" s="1"/>
  <c r="D41" i="36"/>
  <c r="D40" i="36"/>
  <c r="F39" i="36"/>
  <c r="E39" i="36"/>
  <c r="D39" i="36"/>
  <c r="F33" i="36"/>
  <c r="E33" i="36"/>
  <c r="D33" i="36"/>
  <c r="F30" i="36"/>
  <c r="F29" i="36" s="1"/>
  <c r="E30" i="36"/>
  <c r="D30" i="36"/>
  <c r="E29" i="36"/>
  <c r="D29" i="36"/>
  <c r="H87" i="20"/>
  <c r="D87" i="20"/>
  <c r="C87" i="20"/>
  <c r="H86" i="20"/>
  <c r="D86" i="20"/>
  <c r="C86" i="20" s="1"/>
  <c r="H85" i="20"/>
  <c r="D85" i="20"/>
  <c r="C85" i="20" s="1"/>
  <c r="H84" i="20"/>
  <c r="D84" i="20"/>
  <c r="C84" i="20"/>
  <c r="H83" i="20"/>
  <c r="D83" i="20"/>
  <c r="C83" i="20"/>
  <c r="H82" i="20"/>
  <c r="C82" i="20" s="1"/>
  <c r="D82" i="20"/>
  <c r="H81" i="20"/>
  <c r="D81" i="20"/>
  <c r="C81" i="20" s="1"/>
  <c r="H80" i="20"/>
  <c r="D80" i="20"/>
  <c r="C80" i="20"/>
  <c r="H79" i="20"/>
  <c r="D79" i="20"/>
  <c r="C79" i="20" s="1"/>
  <c r="H78" i="20"/>
  <c r="C78" i="20" s="1"/>
  <c r="D78" i="20"/>
  <c r="H77" i="20"/>
  <c r="D77" i="20"/>
  <c r="C77" i="20" s="1"/>
  <c r="H76" i="20"/>
  <c r="D76" i="20"/>
  <c r="C76" i="20"/>
  <c r="H75" i="20"/>
  <c r="D75" i="20"/>
  <c r="C75" i="20"/>
  <c r="H74" i="20"/>
  <c r="C74" i="20" s="1"/>
  <c r="D74" i="20"/>
  <c r="H73" i="20"/>
  <c r="D73" i="20"/>
  <c r="C73" i="20" s="1"/>
  <c r="H72" i="20"/>
  <c r="D72" i="20"/>
  <c r="C72" i="20"/>
  <c r="H71" i="20"/>
  <c r="D71" i="20"/>
  <c r="C71" i="20"/>
  <c r="H70" i="20"/>
  <c r="C70" i="20" s="1"/>
  <c r="D70" i="20"/>
  <c r="H69" i="20"/>
  <c r="D69" i="20"/>
  <c r="C69" i="20" s="1"/>
  <c r="H68" i="20"/>
  <c r="D68" i="20"/>
  <c r="C68" i="20"/>
  <c r="H67" i="20"/>
  <c r="D67" i="20"/>
  <c r="C67" i="20"/>
  <c r="H66" i="20"/>
  <c r="C66" i="20" s="1"/>
  <c r="D66" i="20"/>
  <c r="H65" i="20"/>
  <c r="D65" i="20"/>
  <c r="C65" i="20" s="1"/>
  <c r="H64" i="20"/>
  <c r="D64" i="20"/>
  <c r="C64" i="20"/>
  <c r="H63" i="20"/>
  <c r="D63" i="20"/>
  <c r="C63" i="20" s="1"/>
  <c r="D62" i="20"/>
  <c r="C62" i="20" s="1"/>
  <c r="H61" i="20"/>
  <c r="D61" i="20"/>
  <c r="C61" i="20"/>
  <c r="H60" i="20"/>
  <c r="D60" i="20"/>
  <c r="C60" i="20" s="1"/>
  <c r="H59" i="20"/>
  <c r="D59" i="20"/>
  <c r="C59" i="20" s="1"/>
  <c r="H58" i="20"/>
  <c r="D58" i="20"/>
  <c r="C58" i="20" s="1"/>
  <c r="H57" i="20"/>
  <c r="D57" i="20"/>
  <c r="C57" i="20"/>
  <c r="H56" i="20"/>
  <c r="D56" i="20"/>
  <c r="C56" i="20" s="1"/>
  <c r="H55" i="20"/>
  <c r="D55" i="20"/>
  <c r="C55" i="20" s="1"/>
  <c r="H54" i="20"/>
  <c r="D54" i="20"/>
  <c r="C54" i="20" s="1"/>
  <c r="H53" i="20"/>
  <c r="D53" i="20"/>
  <c r="C53" i="20"/>
  <c r="H52" i="20"/>
  <c r="D52" i="20"/>
  <c r="C52" i="20" s="1"/>
  <c r="H51" i="20"/>
  <c r="D51" i="20"/>
  <c r="C51" i="20" s="1"/>
  <c r="H50" i="20"/>
  <c r="D50" i="20"/>
  <c r="C50" i="20" s="1"/>
  <c r="H49" i="20"/>
  <c r="D49" i="20"/>
  <c r="C49" i="20"/>
  <c r="H48" i="20"/>
  <c r="D48" i="20"/>
  <c r="C48" i="20" s="1"/>
  <c r="H47" i="20"/>
  <c r="D47" i="20"/>
  <c r="C47" i="20" s="1"/>
  <c r="H46" i="20"/>
  <c r="D46" i="20"/>
  <c r="C46" i="20" s="1"/>
  <c r="H45" i="20"/>
  <c r="D45" i="20"/>
  <c r="C45" i="20"/>
  <c r="H44" i="20"/>
  <c r="D44" i="20"/>
  <c r="C44" i="20" s="1"/>
  <c r="H43" i="20"/>
  <c r="D43" i="20"/>
  <c r="C43" i="20" s="1"/>
  <c r="H42" i="20"/>
  <c r="D42" i="20"/>
  <c r="C42" i="20" s="1"/>
  <c r="H41" i="20"/>
  <c r="D41" i="20"/>
  <c r="C41" i="20"/>
  <c r="H40" i="20"/>
  <c r="D40" i="20"/>
  <c r="C40" i="20" s="1"/>
  <c r="H39" i="20"/>
  <c r="C39" i="20" s="1"/>
  <c r="D39" i="20"/>
  <c r="H38" i="20"/>
  <c r="D38" i="20"/>
  <c r="C38" i="20" s="1"/>
  <c r="H37" i="20"/>
  <c r="D37" i="20"/>
  <c r="C37" i="20"/>
  <c r="H36" i="20"/>
  <c r="D36" i="20"/>
  <c r="C36" i="20" s="1"/>
  <c r="H35" i="20"/>
  <c r="D35" i="20"/>
  <c r="C35" i="20" s="1"/>
  <c r="H34" i="20"/>
  <c r="D34" i="20"/>
  <c r="C34" i="20" s="1"/>
  <c r="H33" i="20"/>
  <c r="D33" i="20"/>
  <c r="C33" i="20"/>
  <c r="H32" i="20"/>
  <c r="D32" i="20"/>
  <c r="C32" i="20" s="1"/>
  <c r="D31" i="20"/>
  <c r="C31" i="20" s="1"/>
  <c r="H30" i="20"/>
  <c r="D30" i="20"/>
  <c r="C30" i="20"/>
  <c r="H29" i="20"/>
  <c r="D29" i="20"/>
  <c r="C29" i="20"/>
  <c r="H28" i="20"/>
  <c r="D28" i="20"/>
  <c r="C28" i="20" s="1"/>
  <c r="H27" i="20"/>
  <c r="D27" i="20"/>
  <c r="C27" i="20" s="1"/>
  <c r="H26" i="20"/>
  <c r="D26" i="20"/>
  <c r="C26" i="20"/>
  <c r="H25" i="20"/>
  <c r="D25" i="20"/>
  <c r="C25" i="20"/>
  <c r="H24" i="20"/>
  <c r="D24" i="20"/>
  <c r="C24" i="20" s="1"/>
  <c r="H23" i="20"/>
  <c r="D23" i="20"/>
  <c r="C23" i="20" s="1"/>
  <c r="H22" i="20"/>
  <c r="D22" i="20"/>
  <c r="C22" i="20"/>
  <c r="H21" i="20"/>
  <c r="D21" i="20"/>
  <c r="C21" i="20"/>
  <c r="H20" i="20"/>
  <c r="D20" i="20"/>
  <c r="C20" i="20" s="1"/>
  <c r="H19" i="20"/>
  <c r="D19" i="20"/>
  <c r="C19" i="20" s="1"/>
  <c r="H18" i="20"/>
  <c r="D18" i="20"/>
  <c r="C18" i="20"/>
  <c r="H17" i="20"/>
  <c r="D17" i="20"/>
  <c r="C17" i="20"/>
  <c r="H16" i="20"/>
  <c r="D16" i="20"/>
  <c r="C16" i="20" s="1"/>
  <c r="H15" i="20"/>
  <c r="D15" i="20"/>
  <c r="C15" i="20" s="1"/>
  <c r="H14" i="20"/>
  <c r="D14" i="20"/>
  <c r="C14" i="20"/>
  <c r="H13" i="20"/>
  <c r="D13" i="20"/>
  <c r="C13" i="20"/>
  <c r="H12" i="20"/>
  <c r="D12" i="20"/>
  <c r="C12" i="20" s="1"/>
  <c r="H11" i="20"/>
  <c r="D11" i="20"/>
  <c r="C11" i="20" s="1"/>
  <c r="H10" i="20"/>
  <c r="D10" i="20"/>
  <c r="C10" i="20"/>
  <c r="H9" i="20"/>
  <c r="D9" i="20"/>
  <c r="C9" i="20"/>
  <c r="H8" i="20"/>
  <c r="H6" i="20" s="1"/>
  <c r="D8" i="20"/>
  <c r="C8" i="20" s="1"/>
  <c r="H7" i="20"/>
  <c r="D7" i="20"/>
  <c r="C7" i="20" s="1"/>
  <c r="K6" i="20"/>
  <c r="J6" i="20"/>
  <c r="I6" i="20"/>
  <c r="G6" i="20"/>
  <c r="F6" i="20"/>
  <c r="E6" i="20"/>
  <c r="E32" i="46"/>
  <c r="E31" i="46"/>
  <c r="E30" i="46"/>
  <c r="E29" i="46"/>
  <c r="E28" i="46"/>
  <c r="E27" i="46"/>
  <c r="E26" i="46"/>
  <c r="E25" i="46"/>
  <c r="D25" i="46"/>
  <c r="C25" i="46"/>
  <c r="B25" i="46"/>
  <c r="E24" i="46"/>
  <c r="E23" i="46"/>
  <c r="E22" i="46"/>
  <c r="E21" i="46"/>
  <c r="E20" i="46"/>
  <c r="E19" i="46"/>
  <c r="E18" i="46"/>
  <c r="E17" i="46"/>
  <c r="E16" i="46"/>
  <c r="D16" i="46"/>
  <c r="C16" i="46"/>
  <c r="B16" i="46"/>
  <c r="E15" i="46"/>
  <c r="E14" i="46"/>
  <c r="E13" i="46"/>
  <c r="E12" i="46"/>
  <c r="E11" i="46"/>
  <c r="E10" i="46"/>
  <c r="E9" i="46"/>
  <c r="E8" i="46"/>
  <c r="E7" i="46"/>
  <c r="D6" i="46"/>
  <c r="E6" i="46" s="1"/>
  <c r="C6" i="46"/>
  <c r="B6" i="46"/>
  <c r="E50" i="45"/>
  <c r="E49" i="45"/>
  <c r="E48" i="45"/>
  <c r="E47" i="45"/>
  <c r="E46" i="45"/>
  <c r="E45" i="45"/>
  <c r="E44" i="45"/>
  <c r="E43" i="45"/>
  <c r="E42" i="45"/>
  <c r="E41" i="45"/>
  <c r="E40" i="45"/>
  <c r="E39" i="45"/>
  <c r="D38" i="45"/>
  <c r="E38" i="45" s="1"/>
  <c r="C38" i="45"/>
  <c r="B38" i="45"/>
  <c r="E37" i="45"/>
  <c r="E36" i="45"/>
  <c r="E35" i="45"/>
  <c r="E34" i="45"/>
  <c r="E33" i="45"/>
  <c r="E32" i="45"/>
  <c r="E31" i="45"/>
  <c r="E30" i="45"/>
  <c r="E29" i="45"/>
  <c r="E28" i="45"/>
  <c r="D27" i="45"/>
  <c r="E27" i="45" s="1"/>
  <c r="C27" i="45"/>
  <c r="B27" i="45"/>
  <c r="E26" i="45"/>
  <c r="E25" i="45"/>
  <c r="E24" i="45"/>
  <c r="E23" i="45"/>
  <c r="E22" i="45"/>
  <c r="E21" i="45"/>
  <c r="E20" i="45"/>
  <c r="E19" i="45"/>
  <c r="E18" i="45"/>
  <c r="E17" i="45"/>
  <c r="D17" i="45"/>
  <c r="C17" i="45"/>
  <c r="B17" i="45"/>
  <c r="E16" i="45"/>
  <c r="E15" i="45"/>
  <c r="E14" i="45"/>
  <c r="E13" i="45"/>
  <c r="E12" i="45"/>
  <c r="E11" i="45"/>
  <c r="E10" i="45"/>
  <c r="E9" i="45"/>
  <c r="E8" i="45"/>
  <c r="E7" i="45"/>
  <c r="D6" i="45"/>
  <c r="E6" i="45" s="1"/>
  <c r="C6" i="45"/>
  <c r="B6" i="45"/>
  <c r="E48" i="40"/>
  <c r="E47" i="40"/>
  <c r="E46" i="40"/>
  <c r="E45" i="40"/>
  <c r="E44" i="40"/>
  <c r="E43" i="40"/>
  <c r="E42" i="40"/>
  <c r="E41" i="40"/>
  <c r="D41" i="40"/>
  <c r="C41" i="40"/>
  <c r="B41" i="40"/>
  <c r="E40" i="40"/>
  <c r="E39" i="40"/>
  <c r="E38" i="40"/>
  <c r="E37" i="40"/>
  <c r="E36" i="40"/>
  <c r="E35" i="40"/>
  <c r="E34" i="40"/>
  <c r="E33" i="40"/>
  <c r="E32" i="40"/>
  <c r="D31" i="40"/>
  <c r="E31" i="40" s="1"/>
  <c r="C31" i="40"/>
  <c r="B31" i="40"/>
  <c r="E30" i="40"/>
  <c r="E29" i="40"/>
  <c r="E28" i="40"/>
  <c r="E27" i="40"/>
  <c r="E26" i="40"/>
  <c r="E25" i="40"/>
  <c r="E24" i="40"/>
  <c r="E23" i="40"/>
  <c r="E22" i="40"/>
  <c r="E21" i="40"/>
  <c r="E20" i="40"/>
  <c r="E19" i="40"/>
  <c r="E18" i="40"/>
  <c r="D17" i="40"/>
  <c r="C17" i="40"/>
  <c r="B17" i="40"/>
  <c r="E17" i="40" s="1"/>
  <c r="E16" i="40"/>
  <c r="E15" i="40"/>
  <c r="E14" i="40"/>
  <c r="E13" i="40"/>
  <c r="E12" i="40"/>
  <c r="E11" i="40"/>
  <c r="E10" i="40"/>
  <c r="E9" i="40"/>
  <c r="E8" i="40"/>
  <c r="D7" i="40"/>
  <c r="E7" i="40" s="1"/>
  <c r="C7" i="40"/>
  <c r="B7" i="40"/>
  <c r="D56" i="44"/>
  <c r="H56" i="44" s="1"/>
  <c r="D55" i="44"/>
  <c r="H55" i="44" s="1"/>
  <c r="D54" i="44"/>
  <c r="H54" i="44" s="1"/>
  <c r="D53" i="44"/>
  <c r="H53" i="44" s="1"/>
  <c r="D52" i="44"/>
  <c r="H52" i="44" s="1"/>
  <c r="D51" i="44"/>
  <c r="H51" i="44" s="1"/>
  <c r="D50" i="44"/>
  <c r="H50" i="44" s="1"/>
  <c r="D49" i="44"/>
  <c r="H49" i="44" s="1"/>
  <c r="D48" i="44"/>
  <c r="H48" i="44" s="1"/>
  <c r="D47" i="44"/>
  <c r="H47" i="44" s="1"/>
  <c r="D46" i="44"/>
  <c r="H46" i="44" s="1"/>
  <c r="M45" i="44"/>
  <c r="L45" i="44"/>
  <c r="K45" i="44"/>
  <c r="J45" i="44"/>
  <c r="I45" i="44"/>
  <c r="G45" i="44"/>
  <c r="F45" i="44"/>
  <c r="E45" i="44"/>
  <c r="D45" i="44"/>
  <c r="C45" i="44"/>
  <c r="B45" i="44"/>
  <c r="D44" i="44"/>
  <c r="H44" i="44" s="1"/>
  <c r="D43" i="44"/>
  <c r="H43" i="44" s="1"/>
  <c r="D42" i="44"/>
  <c r="H42" i="44" s="1"/>
  <c r="D41" i="44"/>
  <c r="H41" i="44" s="1"/>
  <c r="D40" i="44"/>
  <c r="H40" i="44" s="1"/>
  <c r="D39" i="44"/>
  <c r="H39" i="44" s="1"/>
  <c r="D38" i="44"/>
  <c r="H38" i="44" s="1"/>
  <c r="D37" i="44"/>
  <c r="H37" i="44" s="1"/>
  <c r="D36" i="44"/>
  <c r="H36" i="44" s="1"/>
  <c r="D35" i="44"/>
  <c r="H35" i="44" s="1"/>
  <c r="D34" i="44"/>
  <c r="H34" i="44" s="1"/>
  <c r="D33" i="44"/>
  <c r="H33" i="44" s="1"/>
  <c r="D32" i="44"/>
  <c r="D31" i="44" s="1"/>
  <c r="M31" i="44"/>
  <c r="L31" i="44"/>
  <c r="K31" i="44"/>
  <c r="J31" i="44"/>
  <c r="I31" i="44"/>
  <c r="G31" i="44"/>
  <c r="F31" i="44"/>
  <c r="E31" i="44"/>
  <c r="C31" i="44"/>
  <c r="B31" i="44"/>
  <c r="D30" i="44"/>
  <c r="H30" i="44" s="1"/>
  <c r="D29" i="44"/>
  <c r="H29" i="44" s="1"/>
  <c r="D28" i="44"/>
  <c r="H28" i="44" s="1"/>
  <c r="D27" i="44"/>
  <c r="H27" i="44" s="1"/>
  <c r="D26" i="44"/>
  <c r="H26" i="44" s="1"/>
  <c r="D25" i="44"/>
  <c r="H25" i="44" s="1"/>
  <c r="D24" i="44"/>
  <c r="H24" i="44" s="1"/>
  <c r="D23" i="44"/>
  <c r="H23" i="44" s="1"/>
  <c r="D22" i="44"/>
  <c r="H22" i="44" s="1"/>
  <c r="D21" i="44"/>
  <c r="H21" i="44" s="1"/>
  <c r="D20" i="44"/>
  <c r="H20" i="44" s="1"/>
  <c r="D19" i="44"/>
  <c r="H19" i="44" s="1"/>
  <c r="D18" i="44"/>
  <c r="H18" i="44" s="1"/>
  <c r="D17" i="44"/>
  <c r="H17" i="44" s="1"/>
  <c r="D16" i="44"/>
  <c r="H16" i="44" s="1"/>
  <c r="D15" i="44"/>
  <c r="H15" i="44" s="1"/>
  <c r="D14" i="44"/>
  <c r="H14" i="44" s="1"/>
  <c r="D13" i="44"/>
  <c r="H13" i="44" s="1"/>
  <c r="D12" i="44"/>
  <c r="H12" i="44" s="1"/>
  <c r="D11" i="44"/>
  <c r="H11" i="44" s="1"/>
  <c r="D10" i="44"/>
  <c r="H10" i="44" s="1"/>
  <c r="M9" i="44"/>
  <c r="L9" i="44"/>
  <c r="K9" i="44"/>
  <c r="J9" i="44"/>
  <c r="I9" i="44"/>
  <c r="G9" i="44"/>
  <c r="F9" i="44"/>
  <c r="E9" i="44"/>
  <c r="D9" i="44"/>
  <c r="C9" i="44"/>
  <c r="B9" i="44"/>
  <c r="D64" i="43"/>
  <c r="H64" i="43" s="1"/>
  <c r="D63" i="43"/>
  <c r="H63" i="43" s="1"/>
  <c r="D62" i="43"/>
  <c r="H62" i="43" s="1"/>
  <c r="D61" i="43"/>
  <c r="H61" i="43" s="1"/>
  <c r="D60" i="43"/>
  <c r="H60" i="43" s="1"/>
  <c r="D59" i="43"/>
  <c r="H59" i="43" s="1"/>
  <c r="D58" i="43"/>
  <c r="H58" i="43" s="1"/>
  <c r="D57" i="43"/>
  <c r="H57" i="43" s="1"/>
  <c r="D56" i="43"/>
  <c r="H56" i="43" s="1"/>
  <c r="D55" i="43"/>
  <c r="H55" i="43" s="1"/>
  <c r="D54" i="43"/>
  <c r="H54" i="43" s="1"/>
  <c r="D53" i="43"/>
  <c r="H53" i="43" s="1"/>
  <c r="D52" i="43"/>
  <c r="H52" i="43" s="1"/>
  <c r="D51" i="43"/>
  <c r="H51" i="43" s="1"/>
  <c r="D50" i="43"/>
  <c r="H50" i="43" s="1"/>
  <c r="D49" i="43"/>
  <c r="H49" i="43" s="1"/>
  <c r="D48" i="43"/>
  <c r="H48" i="43" s="1"/>
  <c r="D47" i="43"/>
  <c r="H47" i="43" s="1"/>
  <c r="D46" i="43"/>
  <c r="H46" i="43" s="1"/>
  <c r="M45" i="43"/>
  <c r="L45" i="43"/>
  <c r="K45" i="43"/>
  <c r="J45" i="43"/>
  <c r="I45" i="43"/>
  <c r="G45" i="43"/>
  <c r="F45" i="43"/>
  <c r="E45" i="43"/>
  <c r="D45" i="43"/>
  <c r="C45" i="43"/>
  <c r="B45" i="43"/>
  <c r="D44" i="43"/>
  <c r="H44" i="43" s="1"/>
  <c r="D43" i="43"/>
  <c r="H43" i="43" s="1"/>
  <c r="D42" i="43"/>
  <c r="H42" i="43" s="1"/>
  <c r="D41" i="43"/>
  <c r="H41" i="43" s="1"/>
  <c r="D40" i="43"/>
  <c r="H40" i="43" s="1"/>
  <c r="D39" i="43"/>
  <c r="H39" i="43" s="1"/>
  <c r="D38" i="43"/>
  <c r="H38" i="43" s="1"/>
  <c r="D37" i="43"/>
  <c r="H37" i="43" s="1"/>
  <c r="D36" i="43"/>
  <c r="H36" i="43" s="1"/>
  <c r="D35" i="43"/>
  <c r="H35" i="43" s="1"/>
  <c r="D34" i="43"/>
  <c r="H34" i="43" s="1"/>
  <c r="D33" i="43"/>
  <c r="H33" i="43" s="1"/>
  <c r="D32" i="43"/>
  <c r="H32" i="43" s="1"/>
  <c r="D31" i="43"/>
  <c r="H31" i="43" s="1"/>
  <c r="D30" i="43"/>
  <c r="H30" i="43" s="1"/>
  <c r="D29" i="43"/>
  <c r="H29" i="43" s="1"/>
  <c r="D28" i="43"/>
  <c r="H28" i="43" s="1"/>
  <c r="D27" i="43"/>
  <c r="H27" i="43" s="1"/>
  <c r="H26" i="43" s="1"/>
  <c r="M26" i="43"/>
  <c r="L26" i="43"/>
  <c r="K26" i="43"/>
  <c r="J26" i="43"/>
  <c r="I26" i="43"/>
  <c r="G26" i="43"/>
  <c r="F26" i="43"/>
  <c r="E26" i="43"/>
  <c r="D26" i="43"/>
  <c r="C26" i="43"/>
  <c r="B26" i="43"/>
  <c r="D25" i="43"/>
  <c r="H25" i="43" s="1"/>
  <c r="D24" i="43"/>
  <c r="H24" i="43" s="1"/>
  <c r="D23" i="43"/>
  <c r="H23" i="43" s="1"/>
  <c r="D22" i="43"/>
  <c r="H22" i="43" s="1"/>
  <c r="D21" i="43"/>
  <c r="H21" i="43" s="1"/>
  <c r="D20" i="43"/>
  <c r="H20" i="43" s="1"/>
  <c r="D19" i="43"/>
  <c r="H19" i="43" s="1"/>
  <c r="D18" i="43"/>
  <c r="H18" i="43" s="1"/>
  <c r="D17" i="43"/>
  <c r="H17" i="43" s="1"/>
  <c r="D16" i="43"/>
  <c r="H16" i="43" s="1"/>
  <c r="D15" i="43"/>
  <c r="H15" i="43" s="1"/>
  <c r="D14" i="43"/>
  <c r="H14" i="43" s="1"/>
  <c r="D13" i="43"/>
  <c r="H13" i="43" s="1"/>
  <c r="D12" i="43"/>
  <c r="H12" i="43" s="1"/>
  <c r="D11" i="43"/>
  <c r="H11" i="43" s="1"/>
  <c r="D10" i="43"/>
  <c r="H10" i="43" s="1"/>
  <c r="M9" i="43"/>
  <c r="L9" i="43"/>
  <c r="K9" i="43"/>
  <c r="J9" i="43"/>
  <c r="I9" i="43"/>
  <c r="G9" i="43"/>
  <c r="F9" i="43"/>
  <c r="E9" i="43"/>
  <c r="D9" i="43"/>
  <c r="C9" i="43"/>
  <c r="B9" i="43"/>
  <c r="D57" i="42"/>
  <c r="H57" i="42" s="1"/>
  <c r="D56" i="42"/>
  <c r="H56" i="42" s="1"/>
  <c r="D55" i="42"/>
  <c r="H55" i="42" s="1"/>
  <c r="D54" i="42"/>
  <c r="H54" i="42" s="1"/>
  <c r="D53" i="42"/>
  <c r="H53" i="42" s="1"/>
  <c r="D52" i="42"/>
  <c r="H52" i="42" s="1"/>
  <c r="D51" i="42"/>
  <c r="H51" i="42" s="1"/>
  <c r="D50" i="42"/>
  <c r="H50" i="42" s="1"/>
  <c r="D49" i="42"/>
  <c r="H49" i="42" s="1"/>
  <c r="D48" i="42"/>
  <c r="H48" i="42" s="1"/>
  <c r="D47" i="42"/>
  <c r="H47" i="42" s="1"/>
  <c r="D46" i="42"/>
  <c r="H46" i="42" s="1"/>
  <c r="D45" i="42"/>
  <c r="H45" i="42" s="1"/>
  <c r="D44" i="42"/>
  <c r="H44" i="42" s="1"/>
  <c r="D43" i="42"/>
  <c r="H43" i="42" s="1"/>
  <c r="M42" i="42"/>
  <c r="L42" i="42"/>
  <c r="K42" i="42"/>
  <c r="J42" i="42"/>
  <c r="I42" i="42"/>
  <c r="G42" i="42"/>
  <c r="F42" i="42"/>
  <c r="E42" i="42"/>
  <c r="D42" i="42"/>
  <c r="C42" i="42"/>
  <c r="B42" i="42"/>
  <c r="D41" i="42"/>
  <c r="H41" i="42" s="1"/>
  <c r="D40" i="42"/>
  <c r="H40" i="42" s="1"/>
  <c r="D39" i="42"/>
  <c r="H39" i="42" s="1"/>
  <c r="D38" i="42"/>
  <c r="H38" i="42" s="1"/>
  <c r="D37" i="42"/>
  <c r="H37" i="42" s="1"/>
  <c r="D36" i="42"/>
  <c r="H36" i="42" s="1"/>
  <c r="D35" i="42"/>
  <c r="H35" i="42" s="1"/>
  <c r="D34" i="42"/>
  <c r="H34" i="42" s="1"/>
  <c r="D33" i="42"/>
  <c r="H33" i="42" s="1"/>
  <c r="D32" i="42"/>
  <c r="H32" i="42" s="1"/>
  <c r="D31" i="42"/>
  <c r="D30" i="42" s="1"/>
  <c r="M30" i="42"/>
  <c r="L30" i="42"/>
  <c r="K30" i="42"/>
  <c r="J30" i="42"/>
  <c r="I30" i="42"/>
  <c r="G30" i="42"/>
  <c r="F30" i="42"/>
  <c r="E30" i="42"/>
  <c r="C30" i="42"/>
  <c r="B30" i="42"/>
  <c r="D29" i="42"/>
  <c r="H29" i="42" s="1"/>
  <c r="D28" i="42"/>
  <c r="H28" i="42" s="1"/>
  <c r="D27" i="42"/>
  <c r="H27" i="42" s="1"/>
  <c r="D26" i="42"/>
  <c r="H26" i="42" s="1"/>
  <c r="D25" i="42"/>
  <c r="H25" i="42" s="1"/>
  <c r="D24" i="42"/>
  <c r="H24" i="42" s="1"/>
  <c r="D23" i="42"/>
  <c r="H23" i="42" s="1"/>
  <c r="D22" i="42"/>
  <c r="H22" i="42" s="1"/>
  <c r="D21" i="42"/>
  <c r="H21" i="42" s="1"/>
  <c r="D20" i="42"/>
  <c r="H20" i="42" s="1"/>
  <c r="D19" i="42"/>
  <c r="H19" i="42" s="1"/>
  <c r="D18" i="42"/>
  <c r="H18" i="42" s="1"/>
  <c r="D17" i="42"/>
  <c r="H17" i="42" s="1"/>
  <c r="D16" i="42"/>
  <c r="H16" i="42" s="1"/>
  <c r="D15" i="42"/>
  <c r="H15" i="42" s="1"/>
  <c r="D14" i="42"/>
  <c r="H14" i="42" s="1"/>
  <c r="D13" i="42"/>
  <c r="H13" i="42" s="1"/>
  <c r="D12" i="42"/>
  <c r="H12" i="42" s="1"/>
  <c r="D11" i="42"/>
  <c r="H11" i="42" s="1"/>
  <c r="D10" i="42"/>
  <c r="D9" i="42" s="1"/>
  <c r="M9" i="42"/>
  <c r="L9" i="42"/>
  <c r="K9" i="42"/>
  <c r="J9" i="42"/>
  <c r="I9" i="42"/>
  <c r="G9" i="42"/>
  <c r="F9" i="42"/>
  <c r="E9" i="42"/>
  <c r="C9" i="42"/>
  <c r="B9" i="42"/>
  <c r="D55" i="6"/>
  <c r="H55" i="6" s="1"/>
  <c r="D54" i="6"/>
  <c r="H54" i="6" s="1"/>
  <c r="D53" i="6"/>
  <c r="H53" i="6" s="1"/>
  <c r="D52" i="6"/>
  <c r="H52" i="6" s="1"/>
  <c r="D51" i="6"/>
  <c r="H51" i="6" s="1"/>
  <c r="D50" i="6"/>
  <c r="H50" i="6" s="1"/>
  <c r="D49" i="6"/>
  <c r="H49" i="6" s="1"/>
  <c r="D48" i="6"/>
  <c r="H48" i="6" s="1"/>
  <c r="D47" i="6"/>
  <c r="H47" i="6" s="1"/>
  <c r="D46" i="6"/>
  <c r="H46" i="6" s="1"/>
  <c r="D45" i="6"/>
  <c r="H45" i="6" s="1"/>
  <c r="D44" i="6"/>
  <c r="H44" i="6" s="1"/>
  <c r="D43" i="6"/>
  <c r="H43" i="6" s="1"/>
  <c r="D42" i="6"/>
  <c r="H42" i="6" s="1"/>
  <c r="D41" i="6"/>
  <c r="H41" i="6" s="1"/>
  <c r="D40" i="6"/>
  <c r="H40" i="6" s="1"/>
  <c r="D39" i="6"/>
  <c r="H39" i="6" s="1"/>
  <c r="D38" i="6"/>
  <c r="H38" i="6" s="1"/>
  <c r="D37" i="6"/>
  <c r="H37" i="6" s="1"/>
  <c r="D36" i="6"/>
  <c r="D35" i="6" s="1"/>
  <c r="M35" i="6"/>
  <c r="L35" i="6"/>
  <c r="K35" i="6"/>
  <c r="J35" i="6"/>
  <c r="I35" i="6"/>
  <c r="G35" i="6"/>
  <c r="F35" i="6"/>
  <c r="E35" i="6"/>
  <c r="C35" i="6"/>
  <c r="B35" i="6"/>
  <c r="D34" i="6"/>
  <c r="H34" i="6" s="1"/>
  <c r="D33" i="6"/>
  <c r="H33" i="6" s="1"/>
  <c r="D32" i="6"/>
  <c r="H32" i="6" s="1"/>
  <c r="D31" i="6"/>
  <c r="H31" i="6" s="1"/>
  <c r="D30" i="6"/>
  <c r="H30" i="6" s="1"/>
  <c r="D29" i="6"/>
  <c r="H29" i="6" s="1"/>
  <c r="D28" i="6"/>
  <c r="H28" i="6" s="1"/>
  <c r="D27" i="6"/>
  <c r="H27" i="6" s="1"/>
  <c r="D26" i="6"/>
  <c r="H26" i="6" s="1"/>
  <c r="D25" i="6"/>
  <c r="H25" i="6" s="1"/>
  <c r="D24" i="6"/>
  <c r="H24" i="6" s="1"/>
  <c r="D23" i="6"/>
  <c r="H23" i="6" s="1"/>
  <c r="D22" i="6"/>
  <c r="H22" i="6" s="1"/>
  <c r="D21" i="6"/>
  <c r="H21" i="6" s="1"/>
  <c r="D20" i="6"/>
  <c r="H20" i="6" s="1"/>
  <c r="D19" i="6"/>
  <c r="H19" i="6" s="1"/>
  <c r="D18" i="6"/>
  <c r="H18" i="6" s="1"/>
  <c r="D17" i="6"/>
  <c r="H17" i="6" s="1"/>
  <c r="D16" i="6"/>
  <c r="H16" i="6" s="1"/>
  <c r="D15" i="6"/>
  <c r="H15" i="6" s="1"/>
  <c r="D14" i="6"/>
  <c r="H14" i="6" s="1"/>
  <c r="D13" i="6"/>
  <c r="H13" i="6" s="1"/>
  <c r="D12" i="6"/>
  <c r="H12" i="6" s="1"/>
  <c r="D11" i="6"/>
  <c r="D10" i="6" s="1"/>
  <c r="M10" i="6"/>
  <c r="L10" i="6"/>
  <c r="K10" i="6"/>
  <c r="J10" i="6"/>
  <c r="I10" i="6"/>
  <c r="G10" i="6"/>
  <c r="F10" i="6"/>
  <c r="E10" i="6"/>
  <c r="C10" i="6"/>
  <c r="B10" i="6"/>
  <c r="D34" i="37" l="1"/>
  <c r="D37" i="37"/>
  <c r="G30" i="37"/>
  <c r="E30" i="37" s="1"/>
  <c r="D30" i="37" s="1"/>
  <c r="D6" i="20"/>
  <c r="C6" i="20" s="1"/>
  <c r="H45" i="44"/>
  <c r="H9" i="44"/>
  <c r="H32" i="44"/>
  <c r="H31" i="44" s="1"/>
  <c r="H9" i="43"/>
  <c r="H45" i="43"/>
  <c r="H42" i="42"/>
  <c r="H10" i="42"/>
  <c r="H9" i="42" s="1"/>
  <c r="H31" i="42"/>
  <c r="H30" i="42" s="1"/>
  <c r="H11" i="6"/>
  <c r="H10" i="6" s="1"/>
  <c r="H36" i="6"/>
  <c r="H35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001136gmon</author>
  </authors>
  <commentList>
    <comment ref="B21" authorId="0" shapeId="0" xr:uid="{AE1CAFAB-4002-488C-BCBA-318D8711DD5B}">
      <text>
        <r>
          <rPr>
            <b/>
            <sz val="9"/>
            <color indexed="81"/>
            <rFont val="Tahoma"/>
            <family val="2"/>
            <charset val="238"/>
          </rPr>
          <t>001136gmon:</t>
        </r>
        <r>
          <rPr>
            <sz val="9"/>
            <color indexed="81"/>
            <rFont val="Tahoma"/>
            <family val="2"/>
            <charset val="238"/>
          </rPr>
          <t xml:space="preserve">
poj. 849 m-c ale + 3 m-za na izbie chorych dla DMiD= 852</t>
        </r>
      </text>
    </comment>
    <comment ref="B22" authorId="0" shapeId="0" xr:uid="{032AB060-9759-4A54-A97C-3FD03FE482D7}">
      <text>
        <r>
          <rPr>
            <b/>
            <sz val="9"/>
            <color indexed="81"/>
            <rFont val="Tahoma"/>
            <family val="2"/>
            <charset val="238"/>
          </rPr>
          <t>001136gmon:</t>
        </r>
        <r>
          <rPr>
            <sz val="9"/>
            <color indexed="81"/>
            <rFont val="Tahoma"/>
            <family val="2"/>
            <charset val="238"/>
          </rPr>
          <t xml:space="preserve">
poj. 26 m-c ale minus 3 m-ca na izbie chorych, które znajdują się na terenie ZK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001136gmon</author>
  </authors>
  <commentList>
    <comment ref="J21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38"/>
          </rPr>
          <t>001136gmon:</t>
        </r>
        <r>
          <rPr>
            <sz val="9"/>
            <color indexed="81"/>
            <rFont val="Tahoma"/>
            <family val="2"/>
            <charset val="238"/>
          </rPr>
          <t xml:space="preserve">
dane Agnieszka Crystal</t>
        </r>
      </text>
    </comment>
  </commentList>
</comments>
</file>

<file path=xl/sharedStrings.xml><?xml version="1.0" encoding="utf-8"?>
<sst xmlns="http://schemas.openxmlformats.org/spreadsheetml/2006/main" count="1825" uniqueCount="1045">
  <si>
    <t xml:space="preserve">            państwa w charakterze świadka w toczącym się postępowaniu karnym oraz osadzeni, którzy nie powrócili do AŚ/ZK lub zbiegli</t>
  </si>
  <si>
    <t>OZ Dobrowo</t>
  </si>
  <si>
    <t>wyłączone</t>
  </si>
  <si>
    <t>dom dla matki i dziecka</t>
  </si>
  <si>
    <t xml:space="preserve">Ogółem </t>
  </si>
  <si>
    <t>Skazani i ukarani, wobec których zastosowano</t>
  </si>
  <si>
    <t>tymczasowe aresztowanie w innej sprawie</t>
  </si>
  <si>
    <t>- art.153 § 2-</t>
  </si>
  <si>
    <t>M -</t>
  </si>
  <si>
    <t>P -</t>
  </si>
  <si>
    <t>R -</t>
  </si>
  <si>
    <t xml:space="preserve"> </t>
  </si>
  <si>
    <t>TABL. 10</t>
  </si>
  <si>
    <t>Ucieczki z terenu jednostki typu zamkniętego</t>
  </si>
  <si>
    <t>Ucieczki z terenu jednostki typu półotwartego</t>
  </si>
  <si>
    <t>TABL. 1</t>
  </si>
  <si>
    <t>Tymczasowo aresztowani, skazani i ukarani</t>
  </si>
  <si>
    <t>Wyszczególnienie</t>
  </si>
  <si>
    <t>Przyrost</t>
  </si>
  <si>
    <t>OGÓŁEM</t>
  </si>
  <si>
    <t>w tym kobiety</t>
  </si>
  <si>
    <t>Tymczasowo aresztowani</t>
  </si>
  <si>
    <t>Skazani</t>
  </si>
  <si>
    <t>Ukarani</t>
  </si>
  <si>
    <t>Nazwa okręgu</t>
  </si>
  <si>
    <t>Razem</t>
  </si>
  <si>
    <t>Tymczas.</t>
  </si>
  <si>
    <t>Areszt.</t>
  </si>
  <si>
    <t>Ogółem</t>
  </si>
  <si>
    <t>Białystok</t>
  </si>
  <si>
    <t>Bydgoszcz</t>
  </si>
  <si>
    <t>Gdańsk</t>
  </si>
  <si>
    <t>Katowice</t>
  </si>
  <si>
    <t>Koszalin</t>
  </si>
  <si>
    <t>Kraków</t>
  </si>
  <si>
    <t>Lublin</t>
  </si>
  <si>
    <t>Łódź</t>
  </si>
  <si>
    <t>Olsztyn</t>
  </si>
  <si>
    <t>Opole</t>
  </si>
  <si>
    <t>Poznań</t>
  </si>
  <si>
    <t>Rzeszów</t>
  </si>
  <si>
    <t>Szczecin</t>
  </si>
  <si>
    <t>Warszawa</t>
  </si>
  <si>
    <t>Wrocław</t>
  </si>
  <si>
    <t>Nazwa jednostki</t>
  </si>
  <si>
    <t>Pojem-</t>
  </si>
  <si>
    <t>Liczba</t>
  </si>
  <si>
    <t xml:space="preserve">Liczba </t>
  </si>
  <si>
    <t>%</t>
  </si>
  <si>
    <t>ność</t>
  </si>
  <si>
    <t>osadzonych</t>
  </si>
  <si>
    <t>Przetran-</t>
  </si>
  <si>
    <t>Przyjęci</t>
  </si>
  <si>
    <t>Zwolnieni</t>
  </si>
  <si>
    <t>ewiden-</t>
  </si>
  <si>
    <t>Tymcz.</t>
  </si>
  <si>
    <t>faktyczna</t>
  </si>
  <si>
    <t>sporto-</t>
  </si>
  <si>
    <t>i inni</t>
  </si>
  <si>
    <t>cyjna</t>
  </si>
  <si>
    <t>wani</t>
  </si>
  <si>
    <t>ubyli</t>
  </si>
  <si>
    <t>AŚ Białystok</t>
  </si>
  <si>
    <t>AŚ Hajnówka</t>
  </si>
  <si>
    <t>AŚ Suwałki</t>
  </si>
  <si>
    <t>OKRĘG BYDGOSKI</t>
  </si>
  <si>
    <t>AŚ Bydgoszcz</t>
  </si>
  <si>
    <t>szpital</t>
  </si>
  <si>
    <t>OZ Bydgoszcz</t>
  </si>
  <si>
    <t>OTZS Sucha</t>
  </si>
  <si>
    <t>ZK Koronowo</t>
  </si>
  <si>
    <t>ZK Potulice</t>
  </si>
  <si>
    <t>OZ Potulice</t>
  </si>
  <si>
    <t>OZ Strzelewo</t>
  </si>
  <si>
    <t>ZK Włocławek</t>
  </si>
  <si>
    <t>AŚ Elbląg</t>
  </si>
  <si>
    <t>AŚ Gdańsk</t>
  </si>
  <si>
    <t>AŚ Wejherowo</t>
  </si>
  <si>
    <t>AŚ Starogard Gdański</t>
  </si>
  <si>
    <t>ZK Kwidzyn</t>
  </si>
  <si>
    <t>ZK Sztum</t>
  </si>
  <si>
    <t>OKRĘG KATOWICKI</t>
  </si>
  <si>
    <t>AŚ Bytom</t>
  </si>
  <si>
    <t>AŚ Częstochowa</t>
  </si>
  <si>
    <t>OZ Wąsosz</t>
  </si>
  <si>
    <t>AŚ Gliwice</t>
  </si>
  <si>
    <t>AŚ Katowice</t>
  </si>
  <si>
    <t>AŚ Mysłowice</t>
  </si>
  <si>
    <t>AŚ Sosnowiec</t>
  </si>
  <si>
    <t>AŚ Tarnowskie Góry</t>
  </si>
  <si>
    <t>ZK Cieszyn</t>
  </si>
  <si>
    <t>ZK Herby</t>
  </si>
  <si>
    <t>ZK Jastrzębie Zdrój</t>
  </si>
  <si>
    <t>ZK Racibórz</t>
  </si>
  <si>
    <t>ZK Wojkowice</t>
  </si>
  <si>
    <t>OKRĘG KOSZALIŃSKI</t>
  </si>
  <si>
    <t>AŚ Koszalin</t>
  </si>
  <si>
    <t>AŚ Słupsk</t>
  </si>
  <si>
    <t>OZ Ustka</t>
  </si>
  <si>
    <t>ZK Czarne</t>
  </si>
  <si>
    <t>ZK Stare Borne</t>
  </si>
  <si>
    <t>OZ Opatówek</t>
  </si>
  <si>
    <t>OKRĘG KRAKOWSKI</t>
  </si>
  <si>
    <t>AŚ Kielce</t>
  </si>
  <si>
    <t>AŚ Kraków</t>
  </si>
  <si>
    <t>ZK Nowy Sącz</t>
  </si>
  <si>
    <t>ZK Nowy Wiśnicz</t>
  </si>
  <si>
    <t>ZK Pińczów</t>
  </si>
  <si>
    <t>ZK Tarnów</t>
  </si>
  <si>
    <t>ZK Trzebinia</t>
  </si>
  <si>
    <t>ZK Wadowice</t>
  </si>
  <si>
    <t>OKRĘG LUBELSKI</t>
  </si>
  <si>
    <t>AŚ Krasnystaw</t>
  </si>
  <si>
    <t>AŚ Lublin</t>
  </si>
  <si>
    <t>ZK Biała Podlaska</t>
  </si>
  <si>
    <t>ZK Chełm</t>
  </si>
  <si>
    <t>ZK Hrubieszów</t>
  </si>
  <si>
    <t>ZK Włodawa</t>
  </si>
  <si>
    <t>ZK Zamość</t>
  </si>
  <si>
    <t>OKRĘG ŁÓDZKI</t>
  </si>
  <si>
    <t>AŚ Łódź</t>
  </si>
  <si>
    <t>AŚ Piotrków Trybunalski</t>
  </si>
  <si>
    <t>OZ Golesze</t>
  </si>
  <si>
    <t>OTZS Sulejów</t>
  </si>
  <si>
    <t>ZK Garbalin</t>
  </si>
  <si>
    <t>ZK Łowicz</t>
  </si>
  <si>
    <t>ZK Płock</t>
  </si>
  <si>
    <t>ZK Sieradz</t>
  </si>
  <si>
    <t>OZ Sieradz</t>
  </si>
  <si>
    <t>OKRĘG OLSZTYŃSKI</t>
  </si>
  <si>
    <t>AŚ Olsztyn</t>
  </si>
  <si>
    <t>OZ Olsztyn</t>
  </si>
  <si>
    <t>ZK Barczewo</t>
  </si>
  <si>
    <t>ZK Iława</t>
  </si>
  <si>
    <t>ZK Kamińsk</t>
  </si>
  <si>
    <t>OKRĘG OPOLSKI</t>
  </si>
  <si>
    <t>AŚ Opole</t>
  </si>
  <si>
    <t>ZK Brzeg</t>
  </si>
  <si>
    <t>ZK Głubczyce</t>
  </si>
  <si>
    <t>ZK Kluczbork</t>
  </si>
  <si>
    <t>ZK Nysa</t>
  </si>
  <si>
    <t>OKRĘG POZNAŃSKI</t>
  </si>
  <si>
    <t>AŚ Ostrów Wielkopolski</t>
  </si>
  <si>
    <t>AŚ Poznań</t>
  </si>
  <si>
    <t>OZ Poznań</t>
  </si>
  <si>
    <t>OZ Rosnowo</t>
  </si>
  <si>
    <t>AŚ Zielona Góra</t>
  </si>
  <si>
    <t>ZK Gębarzewo</t>
  </si>
  <si>
    <t>ZK Krzywaniec</t>
  </si>
  <si>
    <t>ZK Rawicz</t>
  </si>
  <si>
    <t>ZK Wronki</t>
  </si>
  <si>
    <t>OKRĘG RZESZOWSKI</t>
  </si>
  <si>
    <t>OZ Chmielów</t>
  </si>
  <si>
    <t>ZK Dębica</t>
  </si>
  <si>
    <t>ZK Jasło</t>
  </si>
  <si>
    <t>ZK Łupków</t>
  </si>
  <si>
    <t>OZ Moszczaniec</t>
  </si>
  <si>
    <t>ZK Przemyśl</t>
  </si>
  <si>
    <t>ZK Rzeszów</t>
  </si>
  <si>
    <t>OZ Jabłonki</t>
  </si>
  <si>
    <t>OZ Średnia Wieś</t>
  </si>
  <si>
    <t>AŚ Międzyrzecz</t>
  </si>
  <si>
    <t>AŚ Szczecin</t>
  </si>
  <si>
    <t>ZK Goleniów</t>
  </si>
  <si>
    <t>ZK Gorzów Wielkopolski</t>
  </si>
  <si>
    <t>OZ Słońsk</t>
  </si>
  <si>
    <t>ZK Nowogard</t>
  </si>
  <si>
    <t>OKRĘG WARSZAWSKI</t>
  </si>
  <si>
    <t>AŚ Grójec</t>
  </si>
  <si>
    <t>AŚ Radom</t>
  </si>
  <si>
    <t>OZ Radom</t>
  </si>
  <si>
    <t>AŚ W - wa Grochów</t>
  </si>
  <si>
    <t>AŚ W - wa Służewiec</t>
  </si>
  <si>
    <t>ZK Siedlce</t>
  </si>
  <si>
    <t>OZ Pionki</t>
  </si>
  <si>
    <t>AŚ Dzierżoniów</t>
  </si>
  <si>
    <t>AŚ Jelenia Góra</t>
  </si>
  <si>
    <t>AŚ Świdnica</t>
  </si>
  <si>
    <t>ZK Głogów</t>
  </si>
  <si>
    <t>ZK Kłodzko</t>
  </si>
  <si>
    <t>ZK Strzelin</t>
  </si>
  <si>
    <t>ZK Wołów</t>
  </si>
  <si>
    <t>OGÓŁEM PRZYBYLI</t>
  </si>
  <si>
    <t>tymczasowo aresztowani</t>
  </si>
  <si>
    <t>skazani</t>
  </si>
  <si>
    <t>ukarani</t>
  </si>
  <si>
    <t>OGÓŁEM UBYLI</t>
  </si>
  <si>
    <t>L.p</t>
  </si>
  <si>
    <t>Obywatelstwo</t>
  </si>
  <si>
    <t>areszt.</t>
  </si>
  <si>
    <t>Litwa</t>
  </si>
  <si>
    <t>Łotwa</t>
  </si>
  <si>
    <t>Algieria</t>
  </si>
  <si>
    <t>Mołdawia</t>
  </si>
  <si>
    <t>Armenia</t>
  </si>
  <si>
    <t>Niemcy</t>
  </si>
  <si>
    <t>Azerbejdżan</t>
  </si>
  <si>
    <t>Białoruś</t>
  </si>
  <si>
    <t>Rosja</t>
  </si>
  <si>
    <t>Rumunia</t>
  </si>
  <si>
    <t>Bułgaria</t>
  </si>
  <si>
    <t>Czechy</t>
  </si>
  <si>
    <t>Turcja</t>
  </si>
  <si>
    <t>Gruzja</t>
  </si>
  <si>
    <t>Ukraina</t>
  </si>
  <si>
    <t>Wietnam</t>
  </si>
  <si>
    <t>Miejsce zatrudnienia</t>
  </si>
  <si>
    <t>Przyrost:</t>
  </si>
  <si>
    <t>- produkcja nakładcza</t>
  </si>
  <si>
    <t>Niezatrudnieni oraz zatrudnieni nieodpłatnie</t>
  </si>
  <si>
    <t>w tym zatrudnieni</t>
  </si>
  <si>
    <t>- przebywania poza terenem AŚ , ZK*</t>
  </si>
  <si>
    <t>niezatrudnieni</t>
  </si>
  <si>
    <t>- drugiej sprawy śledczej**</t>
  </si>
  <si>
    <t>z powodu</t>
  </si>
  <si>
    <t>- niezdolności do pracy***</t>
  </si>
  <si>
    <t>- braku pracy</t>
  </si>
  <si>
    <t>- z innych przyczyn</t>
  </si>
  <si>
    <t>*** - trwale lub czasowo niezdolni do pracy , przebywający w szpitalu lub w izbie chorych,</t>
  </si>
  <si>
    <t>Zobowiązani</t>
  </si>
  <si>
    <t>Liczba zobowiązanych</t>
  </si>
  <si>
    <t>Kwota</t>
  </si>
  <si>
    <t>Średnia</t>
  </si>
  <si>
    <t>w tym</t>
  </si>
  <si>
    <t>potrąceń</t>
  </si>
  <si>
    <t>rata</t>
  </si>
  <si>
    <t>zatrud -</t>
  </si>
  <si>
    <t>( w zł )</t>
  </si>
  <si>
    <t>aliment.</t>
  </si>
  <si>
    <t>nieni</t>
  </si>
  <si>
    <t>Z mocy wyroku</t>
  </si>
  <si>
    <t>Pow -</t>
  </si>
  <si>
    <t>Wskaźnik</t>
  </si>
  <si>
    <t>i ukarani</t>
  </si>
  <si>
    <t>szechność</t>
  </si>
  <si>
    <t>bezrobocia</t>
  </si>
  <si>
    <t>ogółem</t>
  </si>
  <si>
    <t>zatrudnienia</t>
  </si>
  <si>
    <t>z braku pracy</t>
  </si>
  <si>
    <t>Skazani i ukarani ogółem</t>
  </si>
  <si>
    <t xml:space="preserve">  % powszechności zatrudnienia</t>
  </si>
  <si>
    <t xml:space="preserve"> - niezatrudnieni z braku pracy</t>
  </si>
  <si>
    <t xml:space="preserve">             Liczba zatrudnionych</t>
  </si>
  <si>
    <t>Fundusz</t>
  </si>
  <si>
    <t>rubr. 4 w</t>
  </si>
  <si>
    <t>Średni</t>
  </si>
  <si>
    <t xml:space="preserve">                z tego :</t>
  </si>
  <si>
    <t>rob/godz.</t>
  </si>
  <si>
    <t>płac</t>
  </si>
  <si>
    <t>przeliczeniu</t>
  </si>
  <si>
    <t>płaca</t>
  </si>
  <si>
    <t>stawka</t>
  </si>
  <si>
    <t>czas pracy</t>
  </si>
  <si>
    <t>( * )</t>
  </si>
  <si>
    <t>tymczas.</t>
  </si>
  <si>
    <t>( w tyś. )</t>
  </si>
  <si>
    <t>brutto</t>
  </si>
  <si>
    <t>na pełne</t>
  </si>
  <si>
    <t>za rob/g</t>
  </si>
  <si>
    <t>osadzonego</t>
  </si>
  <si>
    <t>etaty **</t>
  </si>
  <si>
    <t>( 5/1 )</t>
  </si>
  <si>
    <t>( w godz. )</t>
  </si>
  <si>
    <t>( 5/4 )</t>
  </si>
  <si>
    <t>( 4/1 )</t>
  </si>
  <si>
    <t>Nazwa rejonu</t>
  </si>
  <si>
    <t>Ogółem zatrudnienie odpłatne</t>
  </si>
  <si>
    <t>produkcja nakładcza</t>
  </si>
  <si>
    <t>Ogółem zatrud. nieodpłatne</t>
  </si>
  <si>
    <t>uczestn.</t>
  </si>
  <si>
    <t>1.  UCIECZKI  DOKONANE</t>
  </si>
  <si>
    <t xml:space="preserve">      - pożar</t>
  </si>
  <si>
    <t>Nie ujęci</t>
  </si>
  <si>
    <t>Ujęci przez:</t>
  </si>
  <si>
    <t>Zgłosili</t>
  </si>
  <si>
    <t>SW</t>
  </si>
  <si>
    <t>Policję</t>
  </si>
  <si>
    <t>Inne</t>
  </si>
  <si>
    <t>się</t>
  </si>
  <si>
    <t>Z  TERENU</t>
  </si>
  <si>
    <t>- aresztu śledczego</t>
  </si>
  <si>
    <t>- zakładu karnego zamkn.</t>
  </si>
  <si>
    <t>- zakładu karnego półotw.</t>
  </si>
  <si>
    <t>- zakładu karnego otwartego</t>
  </si>
  <si>
    <t>SPOD  KONWOJU  SW</t>
  </si>
  <si>
    <t>Z  ZATRUDNIENIA</t>
  </si>
  <si>
    <t>- w zmniejsz. syst. konwoj.</t>
  </si>
  <si>
    <t>- bez konwojenta</t>
  </si>
  <si>
    <t>ucieczek</t>
  </si>
  <si>
    <t>Nazwa</t>
  </si>
  <si>
    <t>z tego:</t>
  </si>
  <si>
    <t xml:space="preserve"> jednostki</t>
  </si>
  <si>
    <t>uczest-</t>
  </si>
  <si>
    <t>tymcz.</t>
  </si>
  <si>
    <t>ników</t>
  </si>
  <si>
    <t>Nazwa  jednostki</t>
  </si>
  <si>
    <t>uczestników</t>
  </si>
  <si>
    <t>ZK Żytkowice</t>
  </si>
  <si>
    <t>OTZS Zwartowo</t>
  </si>
  <si>
    <t xml:space="preserve">                      RUCH  OSADZONYCH</t>
  </si>
  <si>
    <t xml:space="preserve">  Wytransportowani</t>
  </si>
  <si>
    <t>w tym konw.</t>
  </si>
  <si>
    <t>przez Policję</t>
  </si>
  <si>
    <t>- pracach publicznych</t>
  </si>
  <si>
    <t>- pracach porządkowych oraz pomocniczych</t>
  </si>
  <si>
    <t>Kobiety</t>
  </si>
  <si>
    <t xml:space="preserve">           -młodociani</t>
  </si>
  <si>
    <t xml:space="preserve">           -dorośli</t>
  </si>
  <si>
    <t xml:space="preserve">           -młodociane</t>
  </si>
  <si>
    <t xml:space="preserve">           -dorosłe</t>
  </si>
  <si>
    <t>TABL. 6</t>
  </si>
  <si>
    <t>Młodociani i dorośli w populacji osadzonych</t>
  </si>
  <si>
    <t>Mężczyźni</t>
  </si>
  <si>
    <t xml:space="preserve">           -programowany</t>
  </si>
  <si>
    <t xml:space="preserve">           -terapeutyczny</t>
  </si>
  <si>
    <t>Razem skazani</t>
  </si>
  <si>
    <t>kary</t>
  </si>
  <si>
    <t xml:space="preserve">           -zwykły</t>
  </si>
  <si>
    <t xml:space="preserve">    Grupa klasyfikacyjna M</t>
  </si>
  <si>
    <t>Razem ukarani</t>
  </si>
  <si>
    <t xml:space="preserve">    Grupa klasyfikacyjna P</t>
  </si>
  <si>
    <t xml:space="preserve">                Liczba</t>
  </si>
  <si>
    <t>Wyszczczególnienie</t>
  </si>
  <si>
    <t xml:space="preserve">    Grupa klasyfikacyjna R</t>
  </si>
  <si>
    <t>system</t>
  </si>
  <si>
    <t>wykonywania</t>
  </si>
  <si>
    <t>TABL. 33</t>
  </si>
  <si>
    <t>TABL. 34</t>
  </si>
  <si>
    <t>TABL. 35</t>
  </si>
  <si>
    <t>Ucieczki z zatrudnienia zewnętrznego - w pełnym systemie konwojowania</t>
  </si>
  <si>
    <t>TABL. 36</t>
  </si>
  <si>
    <t>Przyjęci i zwolnieni w miesiącu sprawozdawczym</t>
  </si>
  <si>
    <t>Razem - M</t>
  </si>
  <si>
    <t>Razem - R</t>
  </si>
  <si>
    <t>Razem - P</t>
  </si>
  <si>
    <t>populacji</t>
  </si>
  <si>
    <t>- w pełnym syst. konwoj.</t>
  </si>
  <si>
    <t>nieodpłatnie przy</t>
  </si>
  <si>
    <t>AŚ Wrocław</t>
  </si>
  <si>
    <t xml:space="preserve">ZK Nr 1 Grudziądz </t>
  </si>
  <si>
    <t xml:space="preserve">ZK Nr 1 Łódź </t>
  </si>
  <si>
    <t>ZK Nr 1 Strzelce Opolskie</t>
  </si>
  <si>
    <t xml:space="preserve">ZK Nr 1 Wrocław </t>
  </si>
  <si>
    <t>TABL. 37</t>
  </si>
  <si>
    <t>TABL. 38</t>
  </si>
  <si>
    <t>TABL. 39</t>
  </si>
  <si>
    <t>TABL. 40</t>
  </si>
  <si>
    <t>TABL. 41</t>
  </si>
  <si>
    <t xml:space="preserve">   wskaźnik bezrobocia w %</t>
  </si>
  <si>
    <t>**  - stosunek liczby przepracowanych roboczogodzin do normatywnej liczby godzin jakie osadzony</t>
  </si>
  <si>
    <t>*   - liczba osób figurujących na liście płac</t>
  </si>
  <si>
    <t>- przywięzienne spółki akcyjne lub spółki z o.o.</t>
  </si>
  <si>
    <t>przyw.spółki akcyjne lub z o.o.</t>
  </si>
  <si>
    <t>AŚ W - wa  Białołęka</t>
  </si>
  <si>
    <t>OZ Kikity</t>
  </si>
  <si>
    <t>OTZS - oddział tymczasowego zakwaterowania skazanych</t>
  </si>
  <si>
    <t>TABL. 19</t>
  </si>
  <si>
    <t xml:space="preserve">    ( upływ terminu TA )</t>
  </si>
  <si>
    <t xml:space="preserve">     - tymczasowo aresztowani</t>
  </si>
  <si>
    <t xml:space="preserve">     - skazani</t>
  </si>
  <si>
    <t xml:space="preserve">     - ukarani</t>
  </si>
  <si>
    <t xml:space="preserve">  - zmarli</t>
  </si>
  <si>
    <t xml:space="preserve">  - zdjęci z innych powodów</t>
  </si>
  <si>
    <t xml:space="preserve">  - zwolnieni na mocy decyzji organu</t>
  </si>
  <si>
    <t xml:space="preserve">    prowadzącego postępowanie karne</t>
  </si>
  <si>
    <t xml:space="preserve">  - zwolnieni na skutek ukończenia kary</t>
  </si>
  <si>
    <t xml:space="preserve">  - warunkowo przedterminowo zwolnieni</t>
  </si>
  <si>
    <t xml:space="preserve">  - zwolnieni na skutek uiszczeniu grzywny</t>
  </si>
  <si>
    <t xml:space="preserve">  - zwolnieni na przerwę w odbywaniu kary</t>
  </si>
  <si>
    <t>Tymczasowo aresztowani , skazani i ukarani zdjęci z ewidencji</t>
  </si>
  <si>
    <t>w miesiącu sprawozdawczym</t>
  </si>
  <si>
    <t>- zakładu karnego zamkniętego</t>
  </si>
  <si>
    <t>- zakładu karnego półotwartego</t>
  </si>
  <si>
    <t>Bezpaństwowiec</t>
  </si>
  <si>
    <t>Grecja</t>
  </si>
  <si>
    <t xml:space="preserve">      zakwalifikowani na oddział terapeutyczny</t>
  </si>
  <si>
    <t>*    - liczba osób figurujących na liście płac</t>
  </si>
  <si>
    <t>*   - ucieczki , niepowroty z przepustek , publiczne zakłady opieki zdrowotnej , pomieszczenia</t>
  </si>
  <si>
    <t xml:space="preserve">       policji </t>
  </si>
  <si>
    <t xml:space="preserve">stan </t>
  </si>
  <si>
    <t xml:space="preserve">liczba odwołań </t>
  </si>
  <si>
    <t>do niebezpiecznych</t>
  </si>
  <si>
    <t>zakwalifikowanych</t>
  </si>
  <si>
    <t>Razem tymczasowo aresztowani</t>
  </si>
  <si>
    <t>kobiety</t>
  </si>
  <si>
    <t>mężczyźni</t>
  </si>
  <si>
    <t>wyrok prawomocny</t>
  </si>
  <si>
    <t>wyrok nieprawomocny</t>
  </si>
  <si>
    <t>Skazani na karę dożywotniego</t>
  </si>
  <si>
    <t xml:space="preserve">              stan w dniu:</t>
  </si>
  <si>
    <t xml:space="preserve">             stan w dniu:</t>
  </si>
  <si>
    <t xml:space="preserve">      pozbawienia wolności</t>
  </si>
  <si>
    <t xml:space="preserve">                                    z tego</t>
  </si>
  <si>
    <t xml:space="preserve">                   zatrudnieni</t>
  </si>
  <si>
    <t xml:space="preserve">        niezatrudnieni</t>
  </si>
  <si>
    <t>odpłatnie</t>
  </si>
  <si>
    <t>nieodpłatnie</t>
  </si>
  <si>
    <t>[(3+4)/2]</t>
  </si>
  <si>
    <t>(6/2)</t>
  </si>
  <si>
    <t>diagnostycznych</t>
  </si>
  <si>
    <t>wobec których zastosowano tymczasowe aresztowanie w innej sprawie</t>
  </si>
  <si>
    <t xml:space="preserve">      - z konwoju Policji</t>
  </si>
  <si>
    <t>oddział terapeutyczny</t>
  </si>
  <si>
    <t>ośrodek diagnostyczny</t>
  </si>
  <si>
    <t>ZK Czerwony Bór</t>
  </si>
  <si>
    <t>OZ Płoty</t>
  </si>
  <si>
    <t>OZ Bemowo</t>
  </si>
  <si>
    <t>OISW WROCŁAW</t>
  </si>
  <si>
    <t>OISW KATOWICE</t>
  </si>
  <si>
    <t>Pakistan</t>
  </si>
  <si>
    <t xml:space="preserve">   Z  TERENU</t>
  </si>
  <si>
    <t xml:space="preserve">   - aresztu śledczego</t>
  </si>
  <si>
    <t xml:space="preserve">   - zakładu karnego zamkniętego</t>
  </si>
  <si>
    <t xml:space="preserve">   - zakładu karnego półotwartego</t>
  </si>
  <si>
    <t xml:space="preserve">   - zakładu karnego otwartego</t>
  </si>
  <si>
    <t xml:space="preserve">   SPOD  KONWOJU  SW</t>
  </si>
  <si>
    <t xml:space="preserve">   - uzbrojonego:</t>
  </si>
  <si>
    <t xml:space="preserve">      - w pełnym systemie konwojowania</t>
  </si>
  <si>
    <t xml:space="preserve">      - w zmniejszonym systemie konwojowania</t>
  </si>
  <si>
    <t xml:space="preserve">   - nieuzbrojonego</t>
  </si>
  <si>
    <t xml:space="preserve">   - wzięcie zakładnika</t>
  </si>
  <si>
    <t xml:space="preserve">      - klęska żywiołowa</t>
  </si>
  <si>
    <t>Przygotow. ucieczki</t>
  </si>
  <si>
    <t>Usiłowanie ucieczki</t>
  </si>
  <si>
    <t>SPOD  UZBROJONEGO 
KONWOJU  SW</t>
  </si>
  <si>
    <t>- uzbrojonego:</t>
  </si>
  <si>
    <t xml:space="preserve">  - w pełnym sys.konw.</t>
  </si>
  <si>
    <t xml:space="preserve">  - w zmn. sys.konw.</t>
  </si>
  <si>
    <t>OZ Piława</t>
  </si>
  <si>
    <t>ZK Uherce Mineralne</t>
  </si>
  <si>
    <t>OZ Zamość</t>
  </si>
  <si>
    <t>-</t>
  </si>
  <si>
    <t>Wytransportowani w miesiącu sprawozdawczym</t>
  </si>
  <si>
    <t>lub celi aresztu śledczego lub zakładu karnego typu zamkniętego w warunkach</t>
  </si>
  <si>
    <t>Wytransportowani</t>
  </si>
  <si>
    <t>przez SW</t>
  </si>
  <si>
    <t>sądu I instancji</t>
  </si>
  <si>
    <t>Tymczasowo aresztowani  po wyroku</t>
  </si>
  <si>
    <t xml:space="preserve">        " Niebezpieczni "</t>
  </si>
  <si>
    <t xml:space="preserve">Skazani i ukarani </t>
  </si>
  <si>
    <t>Typ zakładu karnego</t>
  </si>
  <si>
    <t>odbywający karę:</t>
  </si>
  <si>
    <t>zamknięty</t>
  </si>
  <si>
    <t>półotwarty</t>
  </si>
  <si>
    <t>otwarty</t>
  </si>
  <si>
    <t>zwykłym</t>
  </si>
  <si>
    <t>w systemie:</t>
  </si>
  <si>
    <t>programowanym</t>
  </si>
  <si>
    <t>terapeutycznym</t>
  </si>
  <si>
    <t>Osadzeni przebywający w oddziałach terapeutycznych i ośrodkach</t>
  </si>
  <si>
    <t>TABL. 8</t>
  </si>
  <si>
    <t>TABL. 9</t>
  </si>
  <si>
    <t xml:space="preserve">w tym </t>
  </si>
  <si>
    <t xml:space="preserve">przerwie w </t>
  </si>
  <si>
    <t>Skazani i ukarani przebywający na przerwie w wykonaniu kary z powodu określonego</t>
  </si>
  <si>
    <t>skazani i ukarani</t>
  </si>
  <si>
    <t>przebywający na</t>
  </si>
  <si>
    <t>wykonaniu kary</t>
  </si>
  <si>
    <t>którym upłynął</t>
  </si>
  <si>
    <t>termin stawienia</t>
  </si>
  <si>
    <t>się do odbycia</t>
  </si>
  <si>
    <t>w tym:</t>
  </si>
  <si>
    <t>miejsca</t>
  </si>
  <si>
    <t>Słowacja</t>
  </si>
  <si>
    <t>Tymczasowo aresztowani po wyroku sądu I instancji oraz skazani i ukarani,</t>
  </si>
  <si>
    <t>Miesiąc :</t>
  </si>
  <si>
    <t>OISW ŁÓDŹ</t>
  </si>
  <si>
    <t>OISW SZCZECIN</t>
  </si>
  <si>
    <t>TABL. 7</t>
  </si>
  <si>
    <t>- kontrahenci pozawięzienni</t>
  </si>
  <si>
    <t>Holandia</t>
  </si>
  <si>
    <t>( * )    - obiekty zakwaterowania osadzonych modernizowane/remontowane lub nie posiadające pozwolenia na ich użytkowanie</t>
  </si>
  <si>
    <t>z pojemności*</t>
  </si>
  <si>
    <t>szpital ( *** )</t>
  </si>
  <si>
    <t>Nigeria</t>
  </si>
  <si>
    <t xml:space="preserve"> - zatrudnienie odpłatne i nieodpłatne </t>
  </si>
  <si>
    <t>- umowa o pracę</t>
  </si>
  <si>
    <t>- umowa zlecenie, umowa o dzieło</t>
  </si>
  <si>
    <t>- inna podstawa prawna</t>
  </si>
  <si>
    <t>- prace porządkowe oraz pomocnicze wykonywane na rzecz</t>
  </si>
  <si>
    <t xml:space="preserve">  jednostek organizacyjnych SW</t>
  </si>
  <si>
    <t xml:space="preserve">- art.123a § 2 kkw </t>
  </si>
  <si>
    <t xml:space="preserve">  na rzecz jednostek organizacyjnych SW:</t>
  </si>
  <si>
    <t xml:space="preserve">- art.123a § 1 kkw </t>
  </si>
  <si>
    <t>umowa o pracę</t>
  </si>
  <si>
    <t>prace porząd. oraz pomocnicze na</t>
  </si>
  <si>
    <t>- art.123a § 1 kkw</t>
  </si>
  <si>
    <t>- art.123a § 2 kkw</t>
  </si>
  <si>
    <t>umowa o dzieło, umowa zlecenie</t>
  </si>
  <si>
    <t>inna podstawa prawna</t>
  </si>
  <si>
    <t>Serbia</t>
  </si>
  <si>
    <t>Izrael</t>
  </si>
  <si>
    <t>ZK Opole Lubelskie</t>
  </si>
  <si>
    <t>ZK Wierzchowo</t>
  </si>
  <si>
    <t>ZK Zaręba</t>
  </si>
  <si>
    <t>ZK Dubliny</t>
  </si>
  <si>
    <t>OISW KOSZALIN</t>
  </si>
  <si>
    <t>OISW RZESZÓW</t>
  </si>
  <si>
    <t>OISW WARSZAWA</t>
  </si>
  <si>
    <t>OZ Kalisz</t>
  </si>
  <si>
    <t>OISW LUBLIN</t>
  </si>
  <si>
    <t>OISW KRAKÓW</t>
  </si>
  <si>
    <t>OISW POZNAŃ</t>
  </si>
  <si>
    <t>OISW OPOLE</t>
  </si>
  <si>
    <t>OISW BYDGOSZCZ</t>
  </si>
  <si>
    <t>OISW OLSZTYN</t>
  </si>
  <si>
    <t xml:space="preserve">       </t>
  </si>
  <si>
    <t>% w dniu</t>
  </si>
  <si>
    <t>Stan w dniu</t>
  </si>
  <si>
    <t xml:space="preserve">Skazani i ukarani  według grup i podgrup klasyfikacyjnych </t>
  </si>
  <si>
    <t>TABL. 2.</t>
  </si>
  <si>
    <t>Osadzeni przebywający poza terenem**</t>
  </si>
  <si>
    <t>(4-7)</t>
  </si>
  <si>
    <t>( ** )  - osadzeni przebywający w zakładzie leczniczym poza AŚ lub ZK, w pomieszczeniach Policji, wydani do innego</t>
  </si>
  <si>
    <t>( *** )  - oddział ginekologiczno - położniczy filia szpitala AŚ w Bydgoszczy</t>
  </si>
  <si>
    <t>TABL. 4  Ogólne informacje o zaludnieniu aresztów śledczych i zakładów karnych</t>
  </si>
  <si>
    <t>Lp</t>
  </si>
  <si>
    <t>Pojemność w dniu</t>
  </si>
  <si>
    <t>Liczba osadzonych w dniu</t>
  </si>
  <si>
    <t>% zaludnienia w dniu</t>
  </si>
  <si>
    <t>Ewidencyjnie ogółem</t>
  </si>
  <si>
    <t>oddziały mieszkalne</t>
  </si>
  <si>
    <t>1)</t>
  </si>
  <si>
    <t>obiekty zakwaterowania osadzonych modernizowane / remontowane lub nie posiadajace pozwolenia na ich użytkowanie</t>
  </si>
  <si>
    <t>2)</t>
  </si>
  <si>
    <t>osadzeni przebywający w zakładzie leczniczym poza AŚ/ZK, w pomieszczeniach Policji, wydani w charakterze świadka do innego państwa</t>
  </si>
  <si>
    <t>oraz osadzeni, którzy nie powrócili do AŚ/ZK lub zbiegli</t>
  </si>
  <si>
    <t>3)</t>
  </si>
  <si>
    <t>4)</t>
  </si>
  <si>
    <t>izby chorych, cele izolacyjne, cele i oddziały dla "N", szpitale, domy dla matki i dziecka, oddziały tymczasowego zakwaterowania skazanych</t>
  </si>
  <si>
    <t>dodatkowe miejsca zakwaterowania, o których mowa w rozporządzeniu Ministra Sprawiedliwości z dnia 25 listopada 2009 r.</t>
  </si>
  <si>
    <t>Pojemność oddziału mieszkalnego</t>
  </si>
  <si>
    <t>Miejsca dodatkowe</t>
  </si>
  <si>
    <t>Liczba osadzonych w oddziale mieszkalnym</t>
  </si>
  <si>
    <t>% zaludnienia (4/(2+3)*100)</t>
  </si>
  <si>
    <t>TABL. 28</t>
  </si>
  <si>
    <t>TABL.14</t>
  </si>
  <si>
    <t>dla pojemności: wiersz 1 - wiersz 2; dla liczby osadzonych: wiersz 1 - wiersz 3</t>
  </si>
  <si>
    <t>Skazane</t>
  </si>
  <si>
    <t>Ukarane</t>
  </si>
  <si>
    <t xml:space="preserve">                                                            Spis treści</t>
  </si>
  <si>
    <t>strona</t>
  </si>
  <si>
    <t>TABL.   1</t>
  </si>
  <si>
    <t>Tymczasowo aresztowani , skazani i ukarani</t>
  </si>
  <si>
    <t>TABL.   2</t>
  </si>
  <si>
    <t>Osadzeni przebywający w poszczególnych okręgach - stan ewidencyjny</t>
  </si>
  <si>
    <t>TABL.   3</t>
  </si>
  <si>
    <t>Liczba tymczasowo aresztowanych, skazanych i ukaranych w poszczególnych</t>
  </si>
  <si>
    <t>AŚ i ZK i ruch osadzonych w miesiącu sprawozdawczym</t>
  </si>
  <si>
    <t>3 - 6</t>
  </si>
  <si>
    <t>TABL.   4</t>
  </si>
  <si>
    <t>Ogólne informacje o zaludnieniu aresztów śledczych i zakładów karnych</t>
  </si>
  <si>
    <t>7</t>
  </si>
  <si>
    <t>TABL.</t>
  </si>
  <si>
    <t>Zaludnienie oddziałów mieszkalnych w aresztach śledczych i zakładach karnych</t>
  </si>
  <si>
    <t>TABL.   5</t>
  </si>
  <si>
    <t>TABL.   6</t>
  </si>
  <si>
    <t xml:space="preserve">Osadzeni przebywający w oddziałach terapeutycznych i ośrodkach </t>
  </si>
  <si>
    <t>TABL.   7</t>
  </si>
  <si>
    <t>Skazani z grupy M według systemu wykonywania kary</t>
  </si>
  <si>
    <t>TABL.   8</t>
  </si>
  <si>
    <t>Skazani z grupy P według systemu wykonywania kary</t>
  </si>
  <si>
    <t>TABL.   9</t>
  </si>
  <si>
    <t>Skazani z grupy R według systemu wykonywania kary</t>
  </si>
  <si>
    <t>Tymczasowo aresztowani, skazani i ukarani zdjęci z ewidencji</t>
  </si>
  <si>
    <t>TABL. 29</t>
  </si>
  <si>
    <t>Cudzoziemcy przebywający w aresztach śledczych i zakładach karnych</t>
  </si>
  <si>
    <t>TABL. 30</t>
  </si>
  <si>
    <t xml:space="preserve">Skazani i ukarani przebywający na przerwie w wykonywaniu kary </t>
  </si>
  <si>
    <t>TABL. 31</t>
  </si>
  <si>
    <t xml:space="preserve">Tymczasowo aresztowani po wyroku sądu I instancji, oraz skazani i ukarani, </t>
  </si>
  <si>
    <t>Osadzeni zakwalifikowani jako wymagający osadzenia w wyznaczonym oddziale</t>
  </si>
  <si>
    <t>zapewniających wzmożoną ochronę społeczeństwa i bezpieczeństwa aresztu</t>
  </si>
  <si>
    <t>lub zakładu ("niebezpieczni")</t>
  </si>
  <si>
    <t>Skazani na karę dożywotniego pozbawienia wolności</t>
  </si>
  <si>
    <t>TABL. 32</t>
  </si>
  <si>
    <t>Zatrudnienie odpłatne osadzonych</t>
  </si>
  <si>
    <t>Skazani i ukarani niezatrudnieni oraz zatrudnieni  nieodpłatnie</t>
  </si>
  <si>
    <t>Osadzeni zobowiązani do świadczeń alimentacyjnych</t>
  </si>
  <si>
    <t>Powszechność zatrudnienienia i wskaźnik bezrobocia według okręgów</t>
  </si>
  <si>
    <t>Powszechność zatrudnienienia i wskaźnik bezrobocia skazanych i ukaranych</t>
  </si>
  <si>
    <t>Zatrudnienie osadzonych według okręgów</t>
  </si>
  <si>
    <t>Zatrudnienie osadzonych według miejsc zatrudnienia</t>
  </si>
  <si>
    <t>stanu bezpieczeństwa</t>
  </si>
  <si>
    <t xml:space="preserve">Osadzeni, którzy dokonali ucieczki, ujęci i nieujęci w okresie </t>
  </si>
  <si>
    <t>TABL. 42</t>
  </si>
  <si>
    <t>Przygotowanie ucieczki i usiłowanie jej dokonania</t>
  </si>
  <si>
    <t>TABL. 43</t>
  </si>
  <si>
    <t>TABL. 44</t>
  </si>
  <si>
    <t>TABL. 45</t>
  </si>
  <si>
    <t>Ucieczki z terenu jednostki typu otwartego</t>
  </si>
  <si>
    <t>TABL. 49</t>
  </si>
  <si>
    <t>TABL. 50</t>
  </si>
  <si>
    <t>Ucieczki z zatrudnienia zewnętrznego - w zmniejszonym systemie</t>
  </si>
  <si>
    <t>konwojowania</t>
  </si>
  <si>
    <t>TABL. 51</t>
  </si>
  <si>
    <t>MIESIĘCZNA</t>
  </si>
  <si>
    <t>INFORMACJA  STATYSTYCZNA</t>
  </si>
  <si>
    <t>Samowolne oddalenia z zatrudnienia zewnętrznego - bez konwojenta</t>
  </si>
  <si>
    <t>oddaleń</t>
  </si>
  <si>
    <t xml:space="preserve">WARSZAWA </t>
  </si>
  <si>
    <t>Opracowały:</t>
  </si>
  <si>
    <t xml:space="preserve">   - zagrożenia zewnętrzne i inne uznane przez Dyrektora</t>
  </si>
  <si>
    <t xml:space="preserve">   - samowolne oddalenie się osadzonego</t>
  </si>
  <si>
    <t>MINISTERSTWO  SPRAWIEDLIWOŚCI</t>
  </si>
  <si>
    <t>CENTRALNY ZARZĄD SŁUŻBY WIĘZIENNEJ</t>
  </si>
  <si>
    <t>Libia</t>
  </si>
  <si>
    <t>OZ Wałowice</t>
  </si>
  <si>
    <t>faktyczne zaludnienie oddziałów mieszkalnych po uwzględnieniu dodatkowych miejsc zakwaterowania</t>
  </si>
  <si>
    <t xml:space="preserve">*Osoby, które w aktualnym pobycie odbywają karę oraz osoby, które w aktualnym pobycie będą </t>
  </si>
  <si>
    <t>odbywać ją w przyszłości</t>
  </si>
  <si>
    <t>z tego</t>
  </si>
  <si>
    <t xml:space="preserve">- art. 153 § 1 w zw. z art. 150 § 1- </t>
  </si>
  <si>
    <t>TABL. 22</t>
  </si>
  <si>
    <t>Osadzeni na mocy Ustawy o przeciwdziałaniu narkomanii z 1997r. oraz 2005 r.</t>
  </si>
  <si>
    <t>Dorośli</t>
  </si>
  <si>
    <t>Młodociani</t>
  </si>
  <si>
    <t>Ustawa o przeciwdziałaniu narkomanii z 1997 r.</t>
  </si>
  <si>
    <t>Ustawa o przeciwdziałaniu narkomanii z 2005 r.</t>
  </si>
  <si>
    <t>Uwzglęniono osoby, wobec których aktualnie wykonywane są orzeczenia za popełnienie przestępstw określonych w ww. ustawach</t>
  </si>
  <si>
    <t>Skazani i ukarani według grup i podgrup klasyfikacyjnych</t>
  </si>
  <si>
    <t>według aktualnego statusu prawnego</t>
  </si>
  <si>
    <t>Pozostałe zdarzenia nadzwyczajne</t>
  </si>
  <si>
    <t>Zestawienie zdarzeń nadzwyczajnych najistotniejszych dla oceny</t>
  </si>
  <si>
    <t xml:space="preserve">                                                                                                                                                                                                                                 </t>
  </si>
  <si>
    <t>zdarzeń</t>
  </si>
  <si>
    <t>Wykres 1</t>
  </si>
  <si>
    <t>Wykres 2</t>
  </si>
  <si>
    <t xml:space="preserve">   - bójka lub pobicie </t>
  </si>
  <si>
    <t xml:space="preserve">   - ucieczka lub usiłowanie ucieczki:</t>
  </si>
  <si>
    <t>2. kpt. Agnieszka Zientarska</t>
  </si>
  <si>
    <t>TABL. 15 Liczba skazanych, którym udzielono zezwolenia na odbycie kary w systemie</t>
  </si>
  <si>
    <t xml:space="preserve">                dozoru elektronicznego wg okręgów w miesiącu sprawozdawczym</t>
  </si>
  <si>
    <t>TABL. 16 Odbywający karę w SDE oraz zwolnieni z systemu dozoru elektronicznego</t>
  </si>
  <si>
    <t>Nazwa sądu</t>
  </si>
  <si>
    <t xml:space="preserve">Odbywający karę w SDE </t>
  </si>
  <si>
    <t>Zwolnieni z SDE w miesiącu sprawozdawczym</t>
  </si>
  <si>
    <t>apelacyjnego</t>
  </si>
  <si>
    <t>Liczba skazanych odbywających karę w AŚ/ZK, którym udzielono zezwolenia na odbycie kary w systemie DE</t>
  </si>
  <si>
    <t>TABL. 23</t>
  </si>
  <si>
    <t>TABL. 24</t>
  </si>
  <si>
    <t xml:space="preserve">                      wg okręgów</t>
  </si>
  <si>
    <t>Skazani, którym udzielono zezwolenia na odbycie kary w systemie DE wg okręgów</t>
  </si>
  <si>
    <t>Odbywający karę w systemie DE oraz zwolnieni z systemu dozoru elektronicznego</t>
  </si>
  <si>
    <t>w miesiącu sprawozdawczym - wg obszarów właściwości sądów apelacyjnych</t>
  </si>
  <si>
    <r>
      <t>3</t>
    </r>
    <r>
      <rPr>
        <sz val="10"/>
        <rFont val="Arial"/>
        <family val="2"/>
        <charset val="238"/>
      </rPr>
      <t xml:space="preserve"> Dane prezentowane w tablicach nr 32 - 41 zostały przekazane przez Biuro Ochrony i Spraw Obronnych CZSW…</t>
    </r>
  </si>
  <si>
    <r>
      <t>Samowolne oddalenia z zatrudnienia zewnętrznego - bez konwojenta</t>
    </r>
    <r>
      <rPr>
        <vertAlign val="superscript"/>
        <sz val="10"/>
        <rFont val="Arial"/>
        <family val="2"/>
        <charset val="238"/>
      </rPr>
      <t xml:space="preserve">3 </t>
    </r>
    <r>
      <rPr>
        <sz val="10"/>
        <rFont val="Arial"/>
        <family val="2"/>
        <charset val="238"/>
      </rPr>
      <t>cd.</t>
    </r>
  </si>
  <si>
    <t>OZ Turawa</t>
  </si>
  <si>
    <t>OZ Stawiszyn</t>
  </si>
  <si>
    <t>- prace na cele charytatywne i OPP</t>
  </si>
  <si>
    <t>ZK Przytuły Stare</t>
  </si>
  <si>
    <t>OZ Zabłocie</t>
  </si>
  <si>
    <t>Nieustalone</t>
  </si>
  <si>
    <t>1. mjr Grażyna Mońka</t>
  </si>
  <si>
    <t>OZ Czersk</t>
  </si>
  <si>
    <t xml:space="preserve">o których mowa w rozporządzeniu Ministra Sprawiedliwości z dnia 25 listopada 2009 r. (Dz.U. Nr 202, poz.1564)*  </t>
  </si>
  <si>
    <t>inni*</t>
  </si>
  <si>
    <t>nieustalony*</t>
  </si>
  <si>
    <t xml:space="preserve">Osoby nowoprzyjęte i oczekujące na I - szą decyzję klasyfikacyjną </t>
  </si>
  <si>
    <t xml:space="preserve">* osoby nowoprzyjęte i oczekujące na I-szą decyzję klasyfikacyjną </t>
  </si>
  <si>
    <t>liczba osób, wobec których wydano decyzje przeludnieniowe w miesiącu sprawozdawczym</t>
  </si>
  <si>
    <t xml:space="preserve">   1. AŚ Grójec</t>
  </si>
  <si>
    <t>TABL.   22</t>
  </si>
  <si>
    <t>Estonia</t>
  </si>
  <si>
    <t>Kirgistan</t>
  </si>
  <si>
    <t>Egipt</t>
  </si>
  <si>
    <t>kontrahenci pozawięzienni</t>
  </si>
  <si>
    <t>OZ Grodków</t>
  </si>
  <si>
    <t xml:space="preserve">   - śmierć f-sza, prac., osadzonego lub ciężkie uszk. ciała</t>
  </si>
  <si>
    <t xml:space="preserve">    na skutek działania f-sza lub innej osoby albo psa służb.</t>
  </si>
  <si>
    <t xml:space="preserve">     za zdarzenia w tym:</t>
  </si>
  <si>
    <t xml:space="preserve">   - napaść na funkcjonariusza lub pracownika w służbie</t>
  </si>
  <si>
    <t xml:space="preserve">   - zachorowanie osadzonych</t>
  </si>
  <si>
    <t xml:space="preserve">   1. ZK Nr 1 Strzelce Op.</t>
  </si>
  <si>
    <t xml:space="preserve">   1. ZK Gorzów Wlkp.</t>
  </si>
  <si>
    <t xml:space="preserve">   2. OZ Choszczno</t>
  </si>
  <si>
    <t xml:space="preserve">o których mowa w rozporządzeniu Ministra Sprawiedliwości z dnia 25 listopada 2009 r. (Dz.U. Nr 202, poz.1564)  </t>
  </si>
  <si>
    <t>4. INNE ZDARZENIA</t>
  </si>
  <si>
    <t xml:space="preserve">   1. AŚ Szamotuły</t>
  </si>
  <si>
    <t xml:space="preserve">   1. ZK Nr 1 Wrocław</t>
  </si>
  <si>
    <t>Marzec 2014 r.</t>
  </si>
  <si>
    <t>01.01 - 31.03.14 r.</t>
  </si>
  <si>
    <t xml:space="preserve">   2. ZK Koziegłowy</t>
  </si>
  <si>
    <t xml:space="preserve">   2. OZ Bemowo</t>
  </si>
  <si>
    <t xml:space="preserve">   3.  OZ Grodzisk Maz.</t>
  </si>
  <si>
    <t xml:space="preserve">   2. ZK Nr 2 Wrocław</t>
  </si>
  <si>
    <t xml:space="preserve">   3. OZ Piława Dolna</t>
  </si>
  <si>
    <t>Warszawa, 11.04.2014 r.</t>
  </si>
  <si>
    <t>ZK Inowrocław</t>
  </si>
  <si>
    <t>Stany Zjednoczone Ameryki</t>
  </si>
  <si>
    <t>Włochy</t>
  </si>
  <si>
    <t>Francja</t>
  </si>
  <si>
    <t>Syria</t>
  </si>
  <si>
    <t>Portugalia</t>
  </si>
  <si>
    <t>Kazachstan</t>
  </si>
  <si>
    <t>2. BUNT</t>
  </si>
  <si>
    <t xml:space="preserve">       uniemożliwia zatrudnienie</t>
  </si>
  <si>
    <t>**  - skazani, przebywający w AŚ/ZK, którym zastosowanie tymczasowego aresztowania w drugiej sprawie</t>
  </si>
  <si>
    <t>Chiny</t>
  </si>
  <si>
    <t>Węgry</t>
  </si>
  <si>
    <t>Tymczasowo aresztowani i skazani stwarzający poważne zagrożenie społeczne</t>
  </si>
  <si>
    <t>albo poważne zagrożenie dla bezpieczeństwa zakładu, odbywający karę w wyznaczonym</t>
  </si>
  <si>
    <t xml:space="preserve">oddziale lub celi zakładu karnego typu zamkniętego w warunkach zapewnijących </t>
  </si>
  <si>
    <t>wzmożoną ochronę społeczeństwa i bezpieczeństwo tego zakładu (tzw. "niebezpieczni")</t>
  </si>
  <si>
    <t>oraz skazani na karę dożywotniego pozbawienia wolności w podziale na okręgi</t>
  </si>
  <si>
    <t>Osadzeni stwarzający poważne zagrożenie społeczne albo poważne zagrożenie dla</t>
  </si>
  <si>
    <t>bezpieczeństwa zakładu, odbywający karę w wyznaczonym oddziale lub celi zakładu</t>
  </si>
  <si>
    <t xml:space="preserve">karnego typu zamkniętego w warunkach zapewnijących wzmożoną ochronę  </t>
  </si>
  <si>
    <t>społeczeństwa i bezpieczeństwo tego zakładu (tzw. "niebezpieczni")</t>
  </si>
  <si>
    <t>Albania</t>
  </si>
  <si>
    <t>( Dz.U. 2015, poz. 467 )</t>
  </si>
  <si>
    <t>OZ Ciągowice</t>
  </si>
  <si>
    <t>Tunezja</t>
  </si>
  <si>
    <t>Maroko</t>
  </si>
  <si>
    <t>oddziale lub celi zakładu karnego typu zamkniętego w warunkach zapewniających</t>
  </si>
  <si>
    <t>wzmożoną ochronę społeczeństwa i bezpieczeństwo tego zakładu (tzw."niebezpieczni")</t>
  </si>
  <si>
    <t xml:space="preserve">       Stan w dniu</t>
  </si>
  <si>
    <t xml:space="preserve">  na podstawie art. 123a§3 kkw</t>
  </si>
  <si>
    <t xml:space="preserve">- instytucje gospodarki budżetowej podstawie </t>
  </si>
  <si>
    <t xml:space="preserve">  art. 123a§3 kkw</t>
  </si>
  <si>
    <t>Skazani i ukarani zdolni do pracy****</t>
  </si>
  <si>
    <t xml:space="preserve">**** - skazani i ukarani zatrudnieni odpłatnie i nieodpłatnie oraz skazani i ukarani niezatrudnieni ze względu </t>
  </si>
  <si>
    <t xml:space="preserve">      na brak pracy - dane gromadzone od stycznia 2017 r.</t>
  </si>
  <si>
    <t>ZATRUDNIENIE      ODPŁATNE</t>
  </si>
  <si>
    <t>ZATRUDNIENIE       NIEODPŁATNE</t>
  </si>
  <si>
    <t>prace porządk. oraz pomoc. na rzecz jednostek org. SW</t>
  </si>
  <si>
    <t>prace publiczne oraz porządkowe na rzecz samorządu terytorialnego</t>
  </si>
  <si>
    <t>- art.123a § 3 kkw</t>
  </si>
  <si>
    <t>instytucje gospodarki budżetowej</t>
  </si>
  <si>
    <t>INNE  FORMY  ZATRUDNIENIA  ODPŁATNEGO</t>
  </si>
  <si>
    <t>Palestyna</t>
  </si>
  <si>
    <t>rzecz jednostek organizacyjnych SW</t>
  </si>
  <si>
    <t>- art. 123a§1 kkw</t>
  </si>
  <si>
    <t>prace na cele charytatywne i na rzecz OPP</t>
  </si>
  <si>
    <t xml:space="preserve">instytucje gospodarki budżetowej     </t>
  </si>
  <si>
    <t>OZ Opole</t>
  </si>
  <si>
    <t>Brazylia</t>
  </si>
  <si>
    <t>" Niebezpieczni "</t>
  </si>
  <si>
    <t xml:space="preserve">  jednostek organizacyjnych SW w przeliczeniu na pełnozatrudnionych</t>
  </si>
  <si>
    <t>3. NARUSZENIE PORZĄDKU</t>
  </si>
  <si>
    <t>OZ Giżycko</t>
  </si>
  <si>
    <t xml:space="preserve">OZ Toruń </t>
  </si>
  <si>
    <t>OZ Chojnice</t>
  </si>
  <si>
    <t>OZ Braniewo</t>
  </si>
  <si>
    <t>OZ Bielsko Biała</t>
  </si>
  <si>
    <t>OZ Szczecinek</t>
  </si>
  <si>
    <t>OZ Złotów</t>
  </si>
  <si>
    <t>OZ Kędzierzyn Koźle</t>
  </si>
  <si>
    <t>OZ Płońsk</t>
  </si>
  <si>
    <t>Belgia</t>
  </si>
  <si>
    <t>Hiszpania</t>
  </si>
  <si>
    <t>Indie</t>
  </si>
  <si>
    <t>Tanzania</t>
  </si>
  <si>
    <t>w tym tymczasowo aresztowani</t>
  </si>
  <si>
    <t xml:space="preserve">- przywięzienne przedsiębiorstwa państwowe </t>
  </si>
  <si>
    <t>OZ Lubliniec</t>
  </si>
  <si>
    <t>OZ Szczytno</t>
  </si>
  <si>
    <t>OZ Działdowo</t>
  </si>
  <si>
    <t>OZ Prudnik</t>
  </si>
  <si>
    <t xml:space="preserve">OZ Pobiedziska </t>
  </si>
  <si>
    <t>OZ Środa Wielkopolska</t>
  </si>
  <si>
    <t>OZ Lubsko</t>
  </si>
  <si>
    <t>OZ Szamotuły</t>
  </si>
  <si>
    <t xml:space="preserve">OZ Popowo </t>
  </si>
  <si>
    <t>OZ Oleśnica</t>
  </si>
  <si>
    <t xml:space="preserve">   1. AŚ Wrocław</t>
  </si>
  <si>
    <t xml:space="preserve">   2. ZK Głogów</t>
  </si>
  <si>
    <t xml:space="preserve">   3. ZK Kłodzko</t>
  </si>
  <si>
    <t>Kanada</t>
  </si>
  <si>
    <t>Uzbekistan</t>
  </si>
  <si>
    <t>Wielka Brytania</t>
  </si>
  <si>
    <t>Bangladesz</t>
  </si>
  <si>
    <t xml:space="preserve">   4. ZK Strzelin</t>
  </si>
  <si>
    <t>Iran</t>
  </si>
  <si>
    <t xml:space="preserve">   - napaść na jednostkę organizacyjną lub konwój SW</t>
  </si>
  <si>
    <t xml:space="preserve">   - zgwałcenie osadzonego</t>
  </si>
  <si>
    <t xml:space="preserve">   - znęcanie się nad osadzonym</t>
  </si>
  <si>
    <t xml:space="preserve">   - ujawnienie przedmiotu niedozwolonego</t>
  </si>
  <si>
    <t xml:space="preserve">   - usiłowanie popełnienia samobójstwa przez osadzonego</t>
  </si>
  <si>
    <t xml:space="preserve">   - zgon osadzonego </t>
  </si>
  <si>
    <t xml:space="preserve">      - z konwoju innych służb </t>
  </si>
  <si>
    <t xml:space="preserve">   - samobójstwo osadzonego   </t>
  </si>
  <si>
    <t xml:space="preserve"> - nieuzbrojonego</t>
  </si>
  <si>
    <t>Kolumbia</t>
  </si>
  <si>
    <t>Norwegia</t>
  </si>
  <si>
    <t xml:space="preserve">   </t>
  </si>
  <si>
    <t>Turkmenistan</t>
  </si>
  <si>
    <t>Kamerun</t>
  </si>
  <si>
    <t>Irak</t>
  </si>
  <si>
    <t>Opracowała:</t>
  </si>
  <si>
    <r>
      <rPr>
        <b/>
        <u/>
        <sz val="11"/>
        <rFont val="Calibri"/>
        <family val="2"/>
        <charset val="238"/>
        <scheme val="minor"/>
      </rPr>
      <t>Wykres  6</t>
    </r>
    <r>
      <rPr>
        <b/>
        <sz val="11"/>
        <rFont val="Calibri"/>
        <family val="2"/>
        <charset val="238"/>
        <scheme val="minor"/>
      </rPr>
      <t xml:space="preserve">   Struktura populacji osadzonych kobiet i mężczyzn w podziale na dorosłych i młodocianych</t>
    </r>
  </si>
  <si>
    <r>
      <rPr>
        <b/>
        <u/>
        <sz val="11"/>
        <rFont val="Calibri"/>
        <family val="2"/>
        <charset val="238"/>
        <scheme val="minor"/>
      </rPr>
      <t xml:space="preserve">Wykres  7 </t>
    </r>
    <r>
      <rPr>
        <b/>
        <sz val="11"/>
        <rFont val="Calibri"/>
        <family val="2"/>
        <charset val="238"/>
        <scheme val="minor"/>
      </rPr>
      <t xml:space="preserve">  Skazani i ukarani (mężczyźni i kobiety) wg systemu wykonywania kary</t>
    </r>
  </si>
  <si>
    <r>
      <t>TABL.11  Skazani i ukarani z grupy klasyfikacyjnej</t>
    </r>
    <r>
      <rPr>
        <b/>
        <sz val="10"/>
        <rFont val="Calibri"/>
        <family val="2"/>
        <charset val="238"/>
        <scheme val="minor"/>
      </rPr>
      <t xml:space="preserve"> M</t>
    </r>
    <r>
      <rPr>
        <sz val="10"/>
        <rFont val="Calibri"/>
        <family val="2"/>
        <charset val="238"/>
        <scheme val="minor"/>
      </rPr>
      <t xml:space="preserve"> według systemu wykonywania kary</t>
    </r>
  </si>
  <si>
    <r>
      <t xml:space="preserve">TABL.12  Skazani i ukarani z grupy klasyfikacyjnej </t>
    </r>
    <r>
      <rPr>
        <b/>
        <sz val="10"/>
        <rFont val="Calibri"/>
        <family val="2"/>
        <charset val="238"/>
        <scheme val="minor"/>
      </rPr>
      <t>P</t>
    </r>
    <r>
      <rPr>
        <sz val="10"/>
        <rFont val="Calibri"/>
        <family val="2"/>
        <charset val="238"/>
        <scheme val="minor"/>
      </rPr>
      <t xml:space="preserve"> według systemu wykonywania kary</t>
    </r>
  </si>
  <si>
    <r>
      <t>TABL. 13  Skazani i ukarani z grupy klasyfikacyjnej</t>
    </r>
    <r>
      <rPr>
        <b/>
        <sz val="10"/>
        <rFont val="Calibri"/>
        <family val="2"/>
        <charset val="238"/>
        <scheme val="minor"/>
      </rPr>
      <t xml:space="preserve"> R</t>
    </r>
    <r>
      <rPr>
        <sz val="10"/>
        <rFont val="Calibri"/>
        <family val="2"/>
        <charset val="238"/>
        <scheme val="minor"/>
      </rPr>
      <t xml:space="preserve"> według systemu wykonywania kary</t>
    </r>
  </si>
  <si>
    <r>
      <rPr>
        <b/>
        <u/>
        <sz val="11"/>
        <rFont val="Calibri"/>
        <family val="2"/>
        <charset val="238"/>
        <scheme val="minor"/>
      </rPr>
      <t xml:space="preserve">Wykres  8 </t>
    </r>
    <r>
      <rPr>
        <b/>
        <sz val="11"/>
        <rFont val="Calibri"/>
        <family val="2"/>
        <charset val="238"/>
        <scheme val="minor"/>
      </rPr>
      <t xml:space="preserve">  Skazani i ukarani (mężczyźni i kobiety) wg grup klasyfikacyjnych</t>
    </r>
  </si>
  <si>
    <r>
      <rPr>
        <b/>
        <u/>
        <sz val="10"/>
        <rFont val="Calibri"/>
        <family val="2"/>
        <charset val="238"/>
        <scheme val="minor"/>
      </rPr>
      <t xml:space="preserve">Wykres  10  </t>
    </r>
    <r>
      <rPr>
        <b/>
        <sz val="10"/>
        <rFont val="Calibri"/>
        <family val="2"/>
        <charset val="238"/>
        <scheme val="minor"/>
      </rPr>
      <t xml:space="preserve"> Skazani,którym udzielono zezwolenia na odbycie kary w systemie DE w okresie </t>
    </r>
  </si>
  <si>
    <r>
      <t xml:space="preserve">                w miesiącu sprawozdawczym - </t>
    </r>
    <r>
      <rPr>
        <u/>
        <sz val="11"/>
        <rFont val="Calibri"/>
        <family val="2"/>
        <charset val="238"/>
        <scheme val="minor"/>
      </rPr>
      <t>wg obszarów właściwości sądów apelacyjnych</t>
    </r>
    <r>
      <rPr>
        <u/>
        <vertAlign val="superscript"/>
        <sz val="11"/>
        <rFont val="Calibri"/>
        <family val="2"/>
        <charset val="238"/>
        <scheme val="minor"/>
      </rPr>
      <t>1</t>
    </r>
  </si>
  <si>
    <t>przyw. przedsięb. państwowe</t>
  </si>
  <si>
    <r>
      <t>Ucieczki z terenu jednostki typu zamkniętego</t>
    </r>
    <r>
      <rPr>
        <vertAlign val="superscript"/>
        <sz val="10"/>
        <rFont val="Calibri"/>
        <family val="2"/>
        <charset val="238"/>
        <scheme val="minor"/>
      </rPr>
      <t>3</t>
    </r>
  </si>
  <si>
    <r>
      <t>Ucieczki z terenu jednostki typu półotwartego</t>
    </r>
    <r>
      <rPr>
        <vertAlign val="superscript"/>
        <sz val="10"/>
        <rFont val="Calibri"/>
        <family val="2"/>
        <charset val="238"/>
        <scheme val="minor"/>
      </rPr>
      <t>3</t>
    </r>
  </si>
  <si>
    <r>
      <t>Ucieczki z terenu jednostki typu otwartego</t>
    </r>
    <r>
      <rPr>
        <vertAlign val="superscript"/>
        <sz val="10"/>
        <rFont val="Calibri"/>
        <family val="2"/>
        <charset val="238"/>
        <scheme val="minor"/>
      </rPr>
      <t>3</t>
    </r>
    <r>
      <rPr>
        <sz val="10"/>
        <rFont val="Calibri"/>
        <family val="2"/>
        <charset val="238"/>
        <scheme val="minor"/>
      </rPr>
      <t xml:space="preserve"> </t>
    </r>
  </si>
  <si>
    <r>
      <t>Ucieczki z zatrudnienia zewnętrznego - w pełnym systemie konwojowania</t>
    </r>
    <r>
      <rPr>
        <vertAlign val="superscript"/>
        <sz val="10"/>
        <rFont val="Calibri"/>
        <family val="2"/>
        <charset val="238"/>
        <scheme val="minor"/>
      </rPr>
      <t>3</t>
    </r>
  </si>
  <si>
    <r>
      <t>Ucieczki z zatrudnienia zewnętrznego  - w zmniejszonym systemie konwojowania</t>
    </r>
    <r>
      <rPr>
        <vertAlign val="superscript"/>
        <sz val="10"/>
        <rFont val="Calibri"/>
        <family val="2"/>
        <charset val="238"/>
        <scheme val="minor"/>
      </rPr>
      <t>3</t>
    </r>
  </si>
  <si>
    <r>
      <t>Samowolne oddalenia z zatrudnienia zewnętrznego - bez konwojenta</t>
    </r>
    <r>
      <rPr>
        <vertAlign val="superscript"/>
        <sz val="10"/>
        <rFont val="Calibri"/>
        <family val="2"/>
        <charset val="238"/>
        <scheme val="minor"/>
      </rPr>
      <t>3</t>
    </r>
  </si>
  <si>
    <r>
      <t>Samowolne oddalenia z zatrudnienia zewnętrznego - bez konwojenta</t>
    </r>
    <r>
      <rPr>
        <vertAlign val="superscript"/>
        <sz val="10"/>
        <rFont val="Calibri"/>
        <family val="2"/>
        <charset val="238"/>
        <scheme val="minor"/>
      </rPr>
      <t xml:space="preserve">3 </t>
    </r>
    <r>
      <rPr>
        <b/>
        <sz val="10"/>
        <rFont val="Calibri"/>
        <family val="2"/>
        <charset val="238"/>
        <scheme val="minor"/>
      </rPr>
      <t>cd.</t>
    </r>
  </si>
  <si>
    <t>Tadżykistan</t>
  </si>
  <si>
    <t>Zimbabwe</t>
  </si>
  <si>
    <t>"Sąd penitencjarny może udzielić przerwy w wykonaniu kary, jeżeli przemawiają za tym ważne względy, rodzinne lub osobiste…"</t>
  </si>
  <si>
    <t xml:space="preserve">"Sąd penitencjarny udziela przerwy w wykonaniu kary w wypadku określonym w art. 150 § 1 (choroba psychiczna lub inna ciężka choroba) do czasu ustania przeszkody" </t>
  </si>
  <si>
    <t>Dania</t>
  </si>
  <si>
    <t xml:space="preserve">   1. ZK Gębarzewo</t>
  </si>
  <si>
    <t>Szwecja</t>
  </si>
  <si>
    <t>OZ Białystok</t>
  </si>
  <si>
    <t>OZ Grądy - Woniecko</t>
  </si>
  <si>
    <t>OZ Bydgoszcz Fordon</t>
  </si>
  <si>
    <t xml:space="preserve">OZ  Grudziądz </t>
  </si>
  <si>
    <t>OZ Gdańsk Przeróbka</t>
  </si>
  <si>
    <t>OZ Malbork</t>
  </si>
  <si>
    <t>OZ Zabrze</t>
  </si>
  <si>
    <t>OZ Koszalin</t>
  </si>
  <si>
    <t>OZ Kraków Nowa Huta</t>
  </si>
  <si>
    <t>OZ Tarnów Mościce</t>
  </si>
  <si>
    <t xml:space="preserve">OZ  Łódź </t>
  </si>
  <si>
    <t>OZ Sieraków Śląski</t>
  </si>
  <si>
    <t xml:space="preserve">OZ Strzelce Opolskie </t>
  </si>
  <si>
    <t>OZ Koziegłowy</t>
  </si>
  <si>
    <t>OZ Medyka</t>
  </si>
  <si>
    <t>OZ Stargard</t>
  </si>
  <si>
    <t xml:space="preserve">OZ Wrocław </t>
  </si>
  <si>
    <t>TABL. 5  Zaludnienie oddziałów mieszkalnych w aresztach śledczych i zakładach karnych w dn. 31.12.2021 r.,</t>
  </si>
  <si>
    <t>Malta</t>
  </si>
  <si>
    <t>8 - 10</t>
  </si>
  <si>
    <t xml:space="preserve">   1. ZK Gorzów Wielkopolski</t>
  </si>
  <si>
    <t>Kongo</t>
  </si>
  <si>
    <t xml:space="preserve">   1. AŚ Gdańsk</t>
  </si>
  <si>
    <r>
      <t>miejsca wyłączone z pojemności</t>
    </r>
    <r>
      <rPr>
        <vertAlign val="superscript"/>
        <sz val="11"/>
        <rFont val="Calibri"/>
        <family val="2"/>
        <charset val="238"/>
        <scheme val="minor"/>
      </rPr>
      <t>1)</t>
    </r>
  </si>
  <si>
    <r>
      <t>przebywający poza terenem</t>
    </r>
    <r>
      <rPr>
        <vertAlign val="superscript"/>
        <sz val="11"/>
        <rFont val="Calibri"/>
        <family val="2"/>
        <charset val="238"/>
        <scheme val="minor"/>
      </rPr>
      <t>2)</t>
    </r>
  </si>
  <si>
    <r>
      <t>Faktycznie ogółem</t>
    </r>
    <r>
      <rPr>
        <b/>
        <vertAlign val="superscript"/>
        <sz val="11"/>
        <rFont val="Calibri"/>
        <family val="2"/>
        <charset val="238"/>
        <scheme val="minor"/>
      </rPr>
      <t>3)</t>
    </r>
  </si>
  <si>
    <r>
      <t>pozostałe oddziały</t>
    </r>
    <r>
      <rPr>
        <vertAlign val="superscript"/>
        <sz val="11"/>
        <rFont val="Calibri"/>
        <family val="2"/>
        <charset val="238"/>
        <scheme val="minor"/>
      </rPr>
      <t>4)</t>
    </r>
  </si>
  <si>
    <r>
      <t>- przywięzienne przedsiębiorstwa państwowe (</t>
    </r>
    <r>
      <rPr>
        <sz val="8"/>
        <rFont val="Calibri"/>
        <family val="2"/>
        <charset val="238"/>
        <scheme val="minor"/>
      </rPr>
      <t>d.przywięzienne przedsięb. przem.)</t>
    </r>
  </si>
  <si>
    <r>
      <t>- instytucje gospodarki budżetowej (</t>
    </r>
    <r>
      <rPr>
        <sz val="8"/>
        <rFont val="Calibri"/>
        <family val="2"/>
        <charset val="238"/>
        <scheme val="minor"/>
      </rPr>
      <t>d.przywięzienne gosp. pom.)</t>
    </r>
  </si>
  <si>
    <t xml:space="preserve">   1. ZK Tarnów</t>
  </si>
  <si>
    <t xml:space="preserve">   2. ZK Trzebinia</t>
  </si>
  <si>
    <t xml:space="preserve">   3. ZK Wojkowice</t>
  </si>
  <si>
    <t xml:space="preserve">   1. AŚ Krasnystaw</t>
  </si>
  <si>
    <t xml:space="preserve">   2. AŚ Lublin</t>
  </si>
  <si>
    <t>Liban</t>
  </si>
  <si>
    <t xml:space="preserve">   1. AŚ Sosnowiec</t>
  </si>
  <si>
    <t xml:space="preserve">   2. AŚ Tarnowskie Góry</t>
  </si>
  <si>
    <t xml:space="preserve">   3. AŚ Radom</t>
  </si>
  <si>
    <t xml:space="preserve">   1. AŚ Ostrów Wielkopolski</t>
  </si>
  <si>
    <t xml:space="preserve">   2. ZK Garbalin</t>
  </si>
  <si>
    <t xml:space="preserve">   2. ZK Brzeg</t>
  </si>
  <si>
    <t xml:space="preserve">   1. AŚ Warszawa - Białołęka</t>
  </si>
  <si>
    <t xml:space="preserve">   2. AŚ Warszawa - Grochów</t>
  </si>
  <si>
    <t xml:space="preserve">   1. AŚ Kielce</t>
  </si>
  <si>
    <t xml:space="preserve">   2. ZK Dębica</t>
  </si>
  <si>
    <t>Mongolia</t>
  </si>
  <si>
    <t xml:space="preserve">   3. ZK Rawicz</t>
  </si>
  <si>
    <t xml:space="preserve">   4. OZ Koziegłowy</t>
  </si>
  <si>
    <t xml:space="preserve">   3. AŚ Warszawa - Służewiec</t>
  </si>
  <si>
    <t xml:space="preserve">   4. ZK Przytuły Stare</t>
  </si>
  <si>
    <t>Jordania</t>
  </si>
  <si>
    <t>Szwajcaria</t>
  </si>
  <si>
    <t xml:space="preserve">   3. ZK Łowicz</t>
  </si>
  <si>
    <t xml:space="preserve">   4. ZK Włocławek</t>
  </si>
  <si>
    <t xml:space="preserve">   5. OZ Golesze</t>
  </si>
  <si>
    <t>Rwanda</t>
  </si>
  <si>
    <t>Wiek</t>
  </si>
  <si>
    <t xml:space="preserve">w tym mężczyźni </t>
  </si>
  <si>
    <t>17-21</t>
  </si>
  <si>
    <t>22-26</t>
  </si>
  <si>
    <t>27-31</t>
  </si>
  <si>
    <t>32-36</t>
  </si>
  <si>
    <t>37-41</t>
  </si>
  <si>
    <t>42-46</t>
  </si>
  <si>
    <t>47-51</t>
  </si>
  <si>
    <t>52-56</t>
  </si>
  <si>
    <t>57-61</t>
  </si>
  <si>
    <t>62-66</t>
  </si>
  <si>
    <t>67-71</t>
  </si>
  <si>
    <t>72-76</t>
  </si>
  <si>
    <t>pow. 77</t>
  </si>
  <si>
    <r>
      <t xml:space="preserve">1 </t>
    </r>
    <r>
      <rPr>
        <sz val="10"/>
        <rFont val="Calibri"/>
        <family val="2"/>
        <charset val="238"/>
        <scheme val="minor"/>
      </rPr>
      <t>Dane prezentowane w tablicach nr 16 i 16a zostały przekazane przez Biuro Dozoru Elektronicznego CZSW.</t>
    </r>
  </si>
  <si>
    <t xml:space="preserve">                          w miesiącu sprawozdawczym</t>
  </si>
  <si>
    <t>Wykres  12    Liczba skazanych odbywających karę w SDE  oraz zwolnionych z SDE</t>
  </si>
  <si>
    <t>'Powszechność zatrudnienia i wskaźnik bezrobocia,powszechność zatrudnienia w populacji kwalifikujących się do pracy,</t>
  </si>
  <si>
    <t>Powszechność zatrudnienia w populacji kwalifikujących się do pracy</t>
  </si>
  <si>
    <t>Udział zatrudnienia odpłatnego w ogólnej populacji zatrudnionych</t>
  </si>
  <si>
    <t>[(3+4)/(3+4+6)]</t>
  </si>
  <si>
    <t>[3/(3+4)]</t>
  </si>
  <si>
    <t xml:space="preserve">  % powszechności zatrudnienia w populacji</t>
  </si>
  <si>
    <t xml:space="preserve">   kwalifikujących się do pracy</t>
  </si>
  <si>
    <t>TABL. 20</t>
  </si>
  <si>
    <t>TABL.21</t>
  </si>
  <si>
    <t>TABL. 25</t>
  </si>
  <si>
    <r>
      <t>TABL. 26  Zatrudnienie odpłatne osadzonych</t>
    </r>
    <r>
      <rPr>
        <vertAlign val="superscript"/>
        <sz val="10"/>
        <rFont val="Calibri"/>
        <family val="2"/>
        <charset val="238"/>
        <scheme val="minor"/>
      </rPr>
      <t>2</t>
    </r>
  </si>
  <si>
    <r>
      <t>TABL. 27  Skazani i ukarani zatrudnieni nieodpłatnie oraz niezatrudnieni</t>
    </r>
    <r>
      <rPr>
        <vertAlign val="superscript"/>
        <sz val="10"/>
        <rFont val="Calibri"/>
        <family val="2"/>
        <charset val="238"/>
        <scheme val="minor"/>
      </rPr>
      <t>2</t>
    </r>
  </si>
  <si>
    <r>
      <t>TABL.  30  Powszechność zatrudnienia i wskaźnik bezrobocia skazanych i ukaranych</t>
    </r>
    <r>
      <rPr>
        <vertAlign val="superscript"/>
        <sz val="11"/>
        <rFont val="Calibri"/>
        <family val="2"/>
        <charset val="238"/>
        <scheme val="minor"/>
      </rPr>
      <t>2</t>
    </r>
  </si>
  <si>
    <r>
      <t>TABL. 33    Zestawienie zdarzeń nadzwyczajnych najistotniejszych dla oceny stanu bezpieczeństwa</t>
    </r>
    <r>
      <rPr>
        <vertAlign val="superscript"/>
        <sz val="10"/>
        <rFont val="Calibri"/>
        <family val="2"/>
        <charset val="238"/>
        <scheme val="minor"/>
      </rPr>
      <t>3</t>
    </r>
  </si>
  <si>
    <r>
      <t>TABL.  34   Pozostałe zdarzenia nadzwyczajne</t>
    </r>
    <r>
      <rPr>
        <vertAlign val="superscript"/>
        <sz val="10"/>
        <rFont val="Calibri"/>
        <family val="2"/>
        <charset val="238"/>
        <scheme val="minor"/>
      </rPr>
      <t>3</t>
    </r>
  </si>
  <si>
    <r>
      <t>TABL. 36  Przygotowanie ucieczki i usiłowanie jej dokonania</t>
    </r>
    <r>
      <rPr>
        <vertAlign val="superscript"/>
        <sz val="10"/>
        <rFont val="Calibri"/>
        <family val="2"/>
        <charset val="238"/>
        <scheme val="minor"/>
      </rPr>
      <t>3</t>
    </r>
  </si>
  <si>
    <r>
      <rPr>
        <b/>
        <u/>
        <sz val="10"/>
        <rFont val="Calibri"/>
        <family val="2"/>
        <charset val="238"/>
        <scheme val="minor"/>
      </rPr>
      <t xml:space="preserve">Wykres 15   </t>
    </r>
    <r>
      <rPr>
        <b/>
        <sz val="10"/>
        <rFont val="Calibri"/>
        <family val="2"/>
        <charset val="238"/>
        <scheme val="minor"/>
      </rPr>
      <t xml:space="preserve">Powszechność zatrudnienia oraz powszechność zatrudnienia w populacji kwalifikujących się do pracy </t>
    </r>
  </si>
  <si>
    <t>Odbywający karę w sysemie DE wg wieku i płci</t>
  </si>
  <si>
    <t>TABL. 17  Odbywający karę w SDE wg wieku i płci</t>
  </si>
  <si>
    <r>
      <t>3</t>
    </r>
    <r>
      <rPr>
        <sz val="10"/>
        <rFont val="Calibri"/>
        <family val="2"/>
        <charset val="238"/>
        <scheme val="minor"/>
      </rPr>
      <t xml:space="preserve"> Dane prezentowane w tablicach nr 33 - 42 zostały przekazane przez Biuro Ochrony i Spraw Obronnych CZSW…</t>
    </r>
  </si>
  <si>
    <r>
      <rPr>
        <vertAlign val="superscript"/>
        <sz val="10"/>
        <rFont val="Calibri"/>
        <family val="2"/>
        <charset val="238"/>
        <scheme val="minor"/>
      </rPr>
      <t>1</t>
    </r>
    <r>
      <rPr>
        <sz val="10"/>
        <rFont val="Calibri"/>
        <family val="2"/>
        <charset val="238"/>
        <scheme val="minor"/>
      </rPr>
      <t>Dane prezentowane w tablicach  26 - 32 zostały przekazane przez Biuro Penitencjarne CZSW.</t>
    </r>
  </si>
  <si>
    <r>
      <t>2</t>
    </r>
    <r>
      <rPr>
        <sz val="10"/>
        <rFont val="Calibri"/>
        <family val="2"/>
        <charset val="238"/>
        <scheme val="minor"/>
      </rPr>
      <t xml:space="preserve"> Dane prezentowane w tablicach nr 26 - 32 zostały przekazane przez Biuro Penitencjarne CZSW.</t>
    </r>
  </si>
  <si>
    <r>
      <t>3</t>
    </r>
    <r>
      <rPr>
        <sz val="10"/>
        <rFont val="Calibri"/>
        <family val="2"/>
        <charset val="238"/>
        <scheme val="minor"/>
      </rPr>
      <t xml:space="preserve"> Dane prezentowane w tablicach nr 33 - 42 zostały przekazane przez Biuro Ochrony i Spraw Obronnych CZSW w oparciu o meldunki o zdarzeniach nadzwyczajnych przesłane przez jednostki penitencjarne. </t>
    </r>
  </si>
  <si>
    <r>
      <t>3</t>
    </r>
    <r>
      <rPr>
        <sz val="9"/>
        <rFont val="Calibri"/>
        <family val="2"/>
        <charset val="238"/>
        <scheme val="minor"/>
      </rPr>
      <t xml:space="preserve"> Dane prezentowane w tablicach nr 33 - 42 zostały przekazane przez Biuro Ochrony i Spraw Obronnych CZSW…</t>
    </r>
  </si>
  <si>
    <t>w tym wyznaczono termin stawienia, który upłynął</t>
  </si>
  <si>
    <t xml:space="preserve">liczba </t>
  </si>
  <si>
    <t xml:space="preserve">w dniu </t>
  </si>
  <si>
    <t xml:space="preserve">zakwalifikowań </t>
  </si>
  <si>
    <t xml:space="preserve">   2. OZ Koszlin</t>
  </si>
  <si>
    <t xml:space="preserve">   6. OZ Kalisz</t>
  </si>
  <si>
    <t xml:space="preserve">   7. OZ Sieraków Śląski</t>
  </si>
  <si>
    <t>liczba wyroków</t>
  </si>
  <si>
    <t>dotyczy osób</t>
  </si>
  <si>
    <t>zarejestrowane</t>
  </si>
  <si>
    <t>zwrócone do organu zarządzającego wykonanie</t>
  </si>
  <si>
    <t xml:space="preserve">wprowadzone do wykonania </t>
  </si>
  <si>
    <t xml:space="preserve">Wyroki przesłane przez sąd w trybie art. 79 kodeksu karnego wykonawczego </t>
  </si>
  <si>
    <t xml:space="preserve">   5. OZ Stawiszyn   </t>
  </si>
  <si>
    <t xml:space="preserve">   6. OZ Płońsk</t>
  </si>
  <si>
    <t>Irlandia</t>
  </si>
  <si>
    <t xml:space="preserve">   2. AŚ Starogard Gdański</t>
  </si>
  <si>
    <t xml:space="preserve">   3. AŚ Wejherowo</t>
  </si>
  <si>
    <t xml:space="preserve">   4. ZK Nr 1 Grudziądz</t>
  </si>
  <si>
    <t xml:space="preserve">   5. ZK Inowrocław</t>
  </si>
  <si>
    <t xml:space="preserve">   6. ZK Koronowo</t>
  </si>
  <si>
    <t xml:space="preserve">   7. ZK Kwidzyń</t>
  </si>
  <si>
    <t xml:space="preserve">   8. OZ Bydgoszcz - Fordon</t>
  </si>
  <si>
    <t xml:space="preserve">   9. OZ Gdańsk - Przeróbka</t>
  </si>
  <si>
    <t xml:space="preserve">   3. ZK Głupczyce</t>
  </si>
  <si>
    <t xml:space="preserve">   4. ZK Jastrzębie - Zdrój</t>
  </si>
  <si>
    <t xml:space="preserve">   4. ZK Nowy Sącz</t>
  </si>
  <si>
    <t xml:space="preserve">   5. ZK Nowy Wiśnicz</t>
  </si>
  <si>
    <t xml:space="preserve">   6. OZ Ciągowice</t>
  </si>
  <si>
    <t xml:space="preserve">   7. OZ Kraków Nowa - Huta </t>
  </si>
  <si>
    <t xml:space="preserve">   8. OZ Tarnów - Mościce</t>
  </si>
  <si>
    <t xml:space="preserve">   1. AŚ Hajnówka</t>
  </si>
  <si>
    <t xml:space="preserve">   3. ZK Łupków</t>
  </si>
  <si>
    <t>31-32</t>
  </si>
  <si>
    <t xml:space="preserve">   3. OZ Opatówek</t>
  </si>
  <si>
    <t xml:space="preserve">   4. OZ Płoty</t>
  </si>
  <si>
    <t xml:space="preserve">   5. OZ Szczecinek</t>
  </si>
  <si>
    <t xml:space="preserve">   6. OZ Słońsk</t>
  </si>
  <si>
    <t xml:space="preserve">   7. OZ Ustka</t>
  </si>
  <si>
    <t xml:space="preserve">   8. OZ Złotów</t>
  </si>
  <si>
    <t xml:space="preserve">   4. ZK Biała Podlaska</t>
  </si>
  <si>
    <t xml:space="preserve">   5. ZK Hrubieszów</t>
  </si>
  <si>
    <t xml:space="preserve">   6. ZK Opole Lubelskie</t>
  </si>
  <si>
    <t xml:space="preserve">   8. ZK Żytkowice</t>
  </si>
  <si>
    <t>Etiopia</t>
  </si>
  <si>
    <t>Korea Południowa</t>
  </si>
  <si>
    <t xml:space="preserve">   1. ZK Chełm    </t>
  </si>
  <si>
    <t xml:space="preserve">   10. OZ Malbork</t>
  </si>
  <si>
    <t xml:space="preserve">   11. OZ Toruń</t>
  </si>
  <si>
    <t xml:space="preserve">   4. ZK Uherce Mineralne</t>
  </si>
  <si>
    <t>Afganistan</t>
  </si>
  <si>
    <t>Austria</t>
  </si>
  <si>
    <t>Peru</t>
  </si>
  <si>
    <t xml:space="preserve">   5. ZK Racibórz</t>
  </si>
  <si>
    <t xml:space="preserve">   6. ZK Nr 1 Strzelce Opolskie</t>
  </si>
  <si>
    <t xml:space="preserve">   7. OZ Kędzierzyn - Koźle</t>
  </si>
  <si>
    <t xml:space="preserve">   8. OZ Wąsosz Górny</t>
  </si>
  <si>
    <t xml:space="preserve">   9. OZ Zabrze</t>
  </si>
  <si>
    <t xml:space="preserve">   9. OZ Pionki</t>
  </si>
  <si>
    <t xml:space="preserve">   10. OZ Zabłocie</t>
  </si>
  <si>
    <t xml:space="preserve">   11. OZ Zamość</t>
  </si>
  <si>
    <t>Kosowo</t>
  </si>
  <si>
    <t>Paragwaj</t>
  </si>
  <si>
    <t>Republika Południowej Afryki</t>
  </si>
  <si>
    <t xml:space="preserve">   7. ZK Włodawa</t>
  </si>
  <si>
    <t xml:space="preserve">   2. AŚ Elbląg</t>
  </si>
  <si>
    <t xml:space="preserve">   3. ZK Czerwony Bór</t>
  </si>
  <si>
    <t xml:space="preserve">   4. ZK Iława</t>
  </si>
  <si>
    <t xml:space="preserve">   5. OZ Białystok</t>
  </si>
  <si>
    <t xml:space="preserve"> w kodeksie karnym wykonawczym z 1997 roku</t>
  </si>
  <si>
    <t>wrzesień</t>
  </si>
  <si>
    <t>Indonezja</t>
  </si>
  <si>
    <t>Republika Bośni i Hercegowiny</t>
  </si>
  <si>
    <t xml:space="preserve">   6. OZ Braniewo</t>
  </si>
  <si>
    <t xml:space="preserve">   7. OZ Grądy Woniecko</t>
  </si>
  <si>
    <t xml:space="preserve">   8. OZ Olsztyn</t>
  </si>
  <si>
    <t>Struktura populacji osadzonych kobiet i mężczyzn w dniu 31.10.2023 r.</t>
  </si>
  <si>
    <t>Struktura populacji osadzonych kobiet w dniu 31.10.2023 r.</t>
  </si>
  <si>
    <r>
      <rPr>
        <b/>
        <u/>
        <sz val="11"/>
        <rFont val="Calibri"/>
        <family val="2"/>
        <charset val="238"/>
        <scheme val="minor"/>
      </rPr>
      <t xml:space="preserve">Wykres 3 </t>
    </r>
    <r>
      <rPr>
        <b/>
        <sz val="11"/>
        <rFont val="Calibri"/>
        <family val="2"/>
        <charset val="238"/>
        <scheme val="minor"/>
      </rPr>
      <t xml:space="preserve">  Ewidencyjna liczba osadzonych w okresie od 31.10.2022 do 31.10.2023</t>
    </r>
  </si>
  <si>
    <t>Osadzeni przebywający w poszczególnych okręgach - stan ewidencyjny w dniu 31.10.2023 r.</t>
  </si>
  <si>
    <t>Zaludnienie aresztów śledczych i zakładów karnych w dniu 31 października 2023 r. (bez miejsc dodatkowych)</t>
  </si>
  <si>
    <t>TABL. 5  Zaludnienie oddziałów mieszkalnych w aresztach śledczych i zakładach karnych w dn. 31.10.2023 r.,</t>
  </si>
  <si>
    <t>październik</t>
  </si>
  <si>
    <r>
      <rPr>
        <b/>
        <u/>
        <sz val="11"/>
        <rFont val="Calibri"/>
        <family val="2"/>
        <charset val="238"/>
        <scheme val="minor"/>
      </rPr>
      <t>Wykres  4</t>
    </r>
    <r>
      <rPr>
        <b/>
        <sz val="11"/>
        <rFont val="Calibri"/>
        <family val="2"/>
        <charset val="238"/>
        <scheme val="minor"/>
      </rPr>
      <t xml:space="preserve">   Ruch osadzonych w okresie od 01.10.2022 do 31.10.2023 r.</t>
    </r>
  </si>
  <si>
    <r>
      <rPr>
        <b/>
        <u/>
        <sz val="11"/>
        <rFont val="Calibri"/>
        <family val="2"/>
        <charset val="238"/>
        <scheme val="minor"/>
      </rPr>
      <t>Wykres  5</t>
    </r>
    <r>
      <rPr>
        <b/>
        <sz val="11"/>
        <rFont val="Calibri"/>
        <family val="2"/>
        <charset val="238"/>
        <scheme val="minor"/>
      </rPr>
      <t xml:space="preserve">   Transporty osadzonych w okresie od 31.10.2022 do 31.10.2023</t>
    </r>
  </si>
  <si>
    <t xml:space="preserve">    stan w dniu 31.10.2023 r.</t>
  </si>
  <si>
    <r>
      <rPr>
        <b/>
        <u/>
        <sz val="10"/>
        <rFont val="Calibri"/>
        <family val="2"/>
        <charset val="238"/>
        <scheme val="minor"/>
      </rPr>
      <t>Wykres  9</t>
    </r>
    <r>
      <rPr>
        <b/>
        <sz val="10"/>
        <rFont val="Calibri"/>
        <family val="2"/>
        <charset val="238"/>
        <scheme val="minor"/>
      </rPr>
      <t xml:space="preserve">  Skazani zdjęci z ewidencji wg wybranych przyczyn w okresie od 31.10.2022 do 31.10.2023</t>
    </r>
  </si>
  <si>
    <t xml:space="preserve">                      od 01.10.2022 do 31.10.2023</t>
  </si>
  <si>
    <r>
      <rPr>
        <b/>
        <u/>
        <sz val="10"/>
        <rFont val="Calibri"/>
        <family val="2"/>
        <charset val="238"/>
        <scheme val="minor"/>
      </rPr>
      <t>Wykres  11</t>
    </r>
    <r>
      <rPr>
        <b/>
        <sz val="10"/>
        <rFont val="Calibri"/>
        <family val="2"/>
        <charset val="238"/>
        <scheme val="minor"/>
      </rPr>
      <t xml:space="preserve">   Skazani, którym udzielono zezwolenia na odbycie kary w systemie DE w październiku 2023 r. </t>
    </r>
  </si>
  <si>
    <t>Finlandia</t>
  </si>
  <si>
    <t>Islandia</t>
  </si>
  <si>
    <t>Tajwan</t>
  </si>
  <si>
    <t>TABL. 18 Cudzoziemcy przebywający w AŚ i ZK w dniu 31.10.2023 r.</t>
  </si>
  <si>
    <r>
      <rPr>
        <b/>
        <u/>
        <sz val="10"/>
        <rFont val="Calibri"/>
        <family val="2"/>
        <charset val="238"/>
        <scheme val="minor"/>
      </rPr>
      <t>Wykres  13</t>
    </r>
    <r>
      <rPr>
        <b/>
        <sz val="10"/>
        <rFont val="Calibri"/>
        <family val="2"/>
        <charset val="238"/>
        <scheme val="minor"/>
      </rPr>
      <t xml:space="preserve">  Cudzoziemcy przebywający w AŚ i ZK w okresie od 31.10.2022 do 31.10.2023</t>
    </r>
  </si>
  <si>
    <t>31.10.2023r</t>
  </si>
  <si>
    <t>Skazani na karę dożywotniego pozbawienia wolności wg stanu w dniu  31.10.2023r.*</t>
  </si>
  <si>
    <t>wg aktualnego statusu prawnego (stan w dniu 31.10.2023 r.)</t>
  </si>
  <si>
    <t xml:space="preserve">      Październik 2023 r.</t>
  </si>
  <si>
    <t xml:space="preserve">   01.01 - 31.10.23 r.</t>
  </si>
  <si>
    <t xml:space="preserve">     Październik 2023 r.</t>
  </si>
  <si>
    <r>
      <t>TABL.  35   Osadzeni, którzy dokonali ucieczki, ujęci i nieujęci w okresie od 01.01.23 r. do 31.10.2023 r.</t>
    </r>
    <r>
      <rPr>
        <vertAlign val="superscript"/>
        <sz val="10"/>
        <rFont val="Calibri"/>
        <family val="2"/>
        <charset val="238"/>
        <scheme val="minor"/>
      </rPr>
      <t>3</t>
    </r>
  </si>
  <si>
    <r>
      <rPr>
        <b/>
        <u/>
        <sz val="12"/>
        <rFont val="Calibri"/>
        <family val="2"/>
        <charset val="238"/>
        <scheme val="minor"/>
      </rPr>
      <t xml:space="preserve">Wykres  17 </t>
    </r>
    <r>
      <rPr>
        <b/>
        <sz val="12"/>
        <rFont val="Calibri"/>
        <family val="2"/>
        <charset val="238"/>
        <scheme val="minor"/>
      </rPr>
      <t xml:space="preserve">  Liczba uczestników ucieczek z terenu i zatrudnienia w okresie 01.10.22 do 31.10.2023</t>
    </r>
  </si>
  <si>
    <t xml:space="preserve">                   Październik 2023 r.</t>
  </si>
  <si>
    <t xml:space="preserve">              01.01 - 31.10.23 r.</t>
  </si>
  <si>
    <t xml:space="preserve">                  Październik 2023 r.</t>
  </si>
  <si>
    <t xml:space="preserve">                01.01 - 31.10.23 r.</t>
  </si>
  <si>
    <t xml:space="preserve">                  Październik 2023 r. </t>
  </si>
  <si>
    <t xml:space="preserve">                 01.01 - 31.10.23 r.</t>
  </si>
  <si>
    <t xml:space="preserve">   5. ZK Wołów</t>
  </si>
  <si>
    <t xml:space="preserve">   6. ZK Nr 1 Wrocław</t>
  </si>
  <si>
    <t xml:space="preserve">   7. ZK Zaręba</t>
  </si>
  <si>
    <t xml:space="preserve">   8. OZ Grodków</t>
  </si>
  <si>
    <t xml:space="preserve">   9. OZ Piława Dolna</t>
  </si>
  <si>
    <t xml:space="preserve">   10. OZ Wrocław</t>
  </si>
  <si>
    <t xml:space="preserve">   5. OZ Medyka</t>
  </si>
  <si>
    <t xml:space="preserve">   6.OZ Moszczaniec</t>
  </si>
  <si>
    <t xml:space="preserve">   7. OZ Średnia Wieś</t>
  </si>
  <si>
    <t>1. ppłk Maja Milewska</t>
  </si>
  <si>
    <t>Warszawa, 16.11.2023 r.</t>
  </si>
  <si>
    <t>październik 2023 r.</t>
  </si>
  <si>
    <t xml:space="preserve">TABL.  3  Liczba tymczasowo aresztowanych, skazanych i ukaranych w poszczególnych aresztach śledczych i zakładach karnych w dniu 31.10.2023 r. </t>
  </si>
  <si>
    <t xml:space="preserve">               i ruch osadzonych w październiku 2023 r.</t>
  </si>
  <si>
    <t>TABL. 5  Zaludnienie oddziałów mieszkalnych w aresztach śledczych i zakładach karnych w dn. 31.10.2023r.,</t>
  </si>
  <si>
    <t xml:space="preserve">     BIS.0332.13.2023.MM                                                                                   </t>
  </si>
  <si>
    <t>Osadzeni zobowiązani do świadczeń alimentacyjnych we wrześniu 2023 r.</t>
  </si>
  <si>
    <r>
      <t xml:space="preserve"> udział zatrudnienia odpłatnego w ogólnej populacji zatrudnionych wg okręgów, stan ewidencyjnyna dzień 31.10.2023 r. </t>
    </r>
    <r>
      <rPr>
        <vertAlign val="superscript"/>
        <sz val="11"/>
        <rFont val="Calibri"/>
        <family val="2"/>
        <charset val="238"/>
        <scheme val="minor"/>
      </rPr>
      <t>2</t>
    </r>
  </si>
  <si>
    <r>
      <rPr>
        <b/>
        <u/>
        <sz val="11"/>
        <rFont val="Calibri"/>
        <family val="2"/>
        <charset val="238"/>
        <scheme val="minor"/>
      </rPr>
      <t>Wykres 14</t>
    </r>
    <r>
      <rPr>
        <b/>
        <sz val="11"/>
        <rFont val="Calibri"/>
        <family val="2"/>
        <charset val="238"/>
        <scheme val="minor"/>
      </rPr>
      <t xml:space="preserve">   Zatrudnienie odpłatne osadzonych w okresie od 31.10.2022 do 31.10.2023</t>
    </r>
  </si>
  <si>
    <r>
      <t xml:space="preserve">     </t>
    </r>
    <r>
      <rPr>
        <b/>
        <sz val="10"/>
        <rFont val="Calibri"/>
        <family val="2"/>
        <charset val="238"/>
        <scheme val="minor"/>
      </rPr>
      <t xml:space="preserve">                skazanych i ukaranych w okresie od 31.10.2022 do 31.10.2023</t>
    </r>
  </si>
  <si>
    <r>
      <rPr>
        <b/>
        <u/>
        <sz val="10"/>
        <rFont val="Calibri"/>
        <family val="2"/>
        <charset val="238"/>
        <scheme val="minor"/>
      </rPr>
      <t xml:space="preserve">Wykres  16 </t>
    </r>
    <r>
      <rPr>
        <b/>
        <sz val="10"/>
        <rFont val="Calibri"/>
        <family val="2"/>
        <charset val="238"/>
        <scheme val="minor"/>
      </rPr>
      <t xml:space="preserve">  Wskaźnik bezrobocia skazanych w okresie od 31.10.2022 do 31.10.2023</t>
    </r>
  </si>
  <si>
    <r>
      <t>Zatrudnienie odpłatne osadzonych we wrześniu 2023 r. według okręgów</t>
    </r>
    <r>
      <rPr>
        <vertAlign val="superscript"/>
        <sz val="11"/>
        <rFont val="Calibri"/>
        <family val="2"/>
        <charset val="238"/>
        <scheme val="minor"/>
      </rPr>
      <t>1</t>
    </r>
  </si>
  <si>
    <r>
      <t xml:space="preserve">   </t>
    </r>
    <r>
      <rPr>
        <sz val="8"/>
        <rFont val="Calibri"/>
        <family val="2"/>
        <charset val="238"/>
        <scheme val="minor"/>
      </rPr>
      <t xml:space="preserve">    powinien przepracować w ciągu miesiąca                   normatyw  za wrzesień =     168 godzin</t>
    </r>
  </si>
  <si>
    <t xml:space="preserve">       powinien przepracować w ciągu miesiąca                   normatyw  za wrzesień =   168 godzin</t>
  </si>
  <si>
    <r>
      <t>Zatrudnienie osadzonych we wrześniu 2023 r. według miejsc zatrudnienia</t>
    </r>
    <r>
      <rPr>
        <vertAlign val="superscript"/>
        <sz val="11"/>
        <rFont val="Calibri"/>
        <family val="2"/>
        <charset val="238"/>
        <scheme val="minor"/>
      </rPr>
      <t>1</t>
    </r>
  </si>
  <si>
    <t>od 01.01.2023 r. do 31.10.2023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</si>
</sst>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z_ł_-;\-* #,##0.00\ _z_ł_-;_-* &quot;-&quot;??\ _z_ł_-;_-@_-"/>
    <numFmt numFmtId="164" formatCode="0.0%"/>
    <numFmt numFmtId="165" formatCode="0.0"/>
    <numFmt numFmtId="166" formatCode="0.000"/>
  </numFmts>
  <fonts count="51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u/>
      <sz val="10"/>
      <color theme="10"/>
      <name val="Arial CE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u/>
      <vertAlign val="superscript"/>
      <sz val="11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3"/>
      <name val="Calibri"/>
      <family val="2"/>
      <charset val="238"/>
      <scheme val="minor"/>
    </font>
    <font>
      <b/>
      <sz val="3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10"/>
      <name val="Arial CE"/>
      <family val="2"/>
      <charset val="238"/>
    </font>
    <font>
      <u/>
      <sz val="8"/>
      <name val="Calibri"/>
      <family val="2"/>
      <charset val="238"/>
      <scheme val="minor"/>
    </font>
    <font>
      <sz val="9"/>
      <name val="Arial CE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22"/>
      </patternFill>
    </fill>
    <fill>
      <patternFill patternType="solid">
        <fgColor theme="3" tint="0.59999389629810485"/>
        <bgColor indexed="9"/>
      </patternFill>
    </fill>
    <fill>
      <patternFill patternType="solid">
        <fgColor theme="3" tint="0.59999389629810485"/>
        <bgColor indexed="5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100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applyFont="1" applyBorder="1"/>
    <xf numFmtId="0" fontId="6" fillId="3" borderId="19" xfId="0" applyFont="1" applyFill="1" applyBorder="1" applyAlignment="1">
      <alignment horizontal="centerContinuous"/>
    </xf>
    <xf numFmtId="0" fontId="3" fillId="3" borderId="12" xfId="0" applyFont="1" applyFill="1" applyBorder="1" applyAlignment="1">
      <alignment horizontal="centerContinuous"/>
    </xf>
    <xf numFmtId="0" fontId="3" fillId="3" borderId="19" xfId="0" applyFont="1" applyFill="1" applyBorder="1" applyAlignment="1">
      <alignment horizontal="centerContinuous"/>
    </xf>
    <xf numFmtId="0" fontId="6" fillId="3" borderId="20" xfId="0" applyFont="1" applyFill="1" applyBorder="1" applyAlignment="1">
      <alignment horizontal="centerContinuous"/>
    </xf>
    <xf numFmtId="0" fontId="6" fillId="3" borderId="0" xfId="0" applyFont="1" applyFill="1" applyBorder="1" applyAlignment="1">
      <alignment horizontal="centerContinuous"/>
    </xf>
    <xf numFmtId="0" fontId="3" fillId="3" borderId="10" xfId="0" applyFont="1" applyFill="1" applyBorder="1" applyAlignment="1">
      <alignment horizontal="centerContinuous"/>
    </xf>
    <xf numFmtId="0" fontId="3" fillId="3" borderId="0" xfId="0" applyFont="1" applyFill="1" applyBorder="1" applyAlignment="1">
      <alignment horizontal="centerContinuous"/>
    </xf>
    <xf numFmtId="0" fontId="6" fillId="3" borderId="18" xfId="0" applyFont="1" applyFill="1" applyBorder="1" applyAlignment="1">
      <alignment horizontal="centerContinuous"/>
    </xf>
    <xf numFmtId="0" fontId="6" fillId="0" borderId="0" xfId="0" applyFont="1"/>
    <xf numFmtId="0" fontId="8" fillId="2" borderId="10" xfId="0" applyFont="1" applyFill="1" applyBorder="1"/>
    <xf numFmtId="0" fontId="3" fillId="0" borderId="0" xfId="0" quotePrefix="1" applyFont="1" applyBorder="1" applyAlignment="1">
      <alignment horizontal="left"/>
    </xf>
    <xf numFmtId="0" fontId="3" fillId="0" borderId="0" xfId="0" applyFont="1" applyBorder="1" applyProtection="1">
      <protection locked="0"/>
    </xf>
    <xf numFmtId="0" fontId="8" fillId="2" borderId="0" xfId="0" applyFont="1" applyFill="1" applyBorder="1"/>
    <xf numFmtId="0" fontId="8" fillId="2" borderId="0" xfId="0" applyFont="1" applyFill="1" applyBorder="1" applyAlignment="1">
      <alignment horizontal="left"/>
    </xf>
    <xf numFmtId="0" fontId="8" fillId="0" borderId="0" xfId="0" applyFont="1" applyBorder="1" applyAlignment="1">
      <alignment horizontal="right"/>
    </xf>
    <xf numFmtId="0" fontId="0" fillId="0" borderId="0" xfId="0"/>
    <xf numFmtId="0" fontId="4" fillId="8" borderId="25" xfId="0" applyFont="1" applyFill="1" applyBorder="1" applyAlignment="1">
      <alignment horizontal="centerContinuous"/>
    </xf>
    <xf numFmtId="0" fontId="4" fillId="8" borderId="27" xfId="0" applyFont="1" applyFill="1" applyBorder="1" applyAlignment="1">
      <alignment horizontal="centerContinuous"/>
    </xf>
    <xf numFmtId="0" fontId="8" fillId="5" borderId="0" xfId="0" applyFont="1" applyFill="1" applyBorder="1" applyAlignment="1">
      <alignment horizontal="left"/>
    </xf>
    <xf numFmtId="0" fontId="8" fillId="5" borderId="10" xfId="0" applyFont="1" applyFill="1" applyBorder="1" applyAlignment="1">
      <alignment horizontal="right"/>
    </xf>
    <xf numFmtId="0" fontId="8" fillId="5" borderId="18" xfId="0" applyFont="1" applyFill="1" applyBorder="1" applyAlignment="1">
      <alignment horizontal="left"/>
    </xf>
    <xf numFmtId="0" fontId="3" fillId="5" borderId="2" xfId="0" applyFont="1" applyFill="1" applyBorder="1"/>
    <xf numFmtId="0" fontId="3" fillId="5" borderId="26" xfId="0" applyFont="1" applyFill="1" applyBorder="1"/>
    <xf numFmtId="0" fontId="8" fillId="5" borderId="15" xfId="0" applyFont="1" applyFill="1" applyBorder="1" applyAlignment="1">
      <alignment horizontal="right"/>
    </xf>
    <xf numFmtId="0" fontId="8" fillId="5" borderId="14" xfId="0" applyFont="1" applyFill="1" applyBorder="1" applyAlignment="1">
      <alignment horizontal="left"/>
    </xf>
    <xf numFmtId="0" fontId="8" fillId="5" borderId="16" xfId="0" applyFont="1" applyFill="1" applyBorder="1" applyAlignment="1">
      <alignment horizontal="left"/>
    </xf>
    <xf numFmtId="0" fontId="4" fillId="8" borderId="28" xfId="0" applyFont="1" applyFill="1" applyBorder="1" applyAlignment="1">
      <alignment horizontal="centerContinuous"/>
    </xf>
    <xf numFmtId="0" fontId="8" fillId="2" borderId="1" xfId="0" applyFont="1" applyFill="1" applyBorder="1"/>
    <xf numFmtId="0" fontId="8" fillId="0" borderId="10" xfId="0" applyFont="1" applyBorder="1"/>
    <xf numFmtId="0" fontId="3" fillId="5" borderId="24" xfId="0" applyFont="1" applyFill="1" applyBorder="1"/>
    <xf numFmtId="0" fontId="8" fillId="0" borderId="15" xfId="0" applyFont="1" applyBorder="1"/>
    <xf numFmtId="0" fontId="8" fillId="0" borderId="10" xfId="0" applyFont="1" applyBorder="1" applyAlignment="1">
      <alignment horizontal="right"/>
    </xf>
    <xf numFmtId="0" fontId="8" fillId="0" borderId="14" xfId="0" applyFont="1" applyBorder="1"/>
    <xf numFmtId="0" fontId="7" fillId="0" borderId="0" xfId="0" applyFont="1"/>
    <xf numFmtId="0" fontId="3" fillId="0" borderId="0" xfId="0" applyFont="1" applyAlignment="1">
      <alignment horizontal="center"/>
    </xf>
    <xf numFmtId="16" fontId="3" fillId="0" borderId="0" xfId="0" quotePrefix="1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4" fillId="0" borderId="0" xfId="0" applyFont="1"/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4" quotePrefix="1" applyAlignment="1" applyProtection="1">
      <alignment horizontal="left"/>
    </xf>
    <xf numFmtId="0" fontId="13" fillId="0" borderId="0" xfId="4" applyAlignment="1" applyProtection="1"/>
    <xf numFmtId="16" fontId="13" fillId="0" borderId="0" xfId="4" quotePrefix="1" applyNumberFormat="1" applyAlignment="1" applyProtection="1">
      <alignment horizontal="right"/>
    </xf>
    <xf numFmtId="0" fontId="13" fillId="0" borderId="0" xfId="4" applyAlignment="1" applyProtection="1">
      <alignment horizontal="left"/>
    </xf>
    <xf numFmtId="0" fontId="8" fillId="0" borderId="60" xfId="0" applyFont="1" applyBorder="1"/>
    <xf numFmtId="0" fontId="8" fillId="0" borderId="8" xfId="0" applyFont="1" applyBorder="1"/>
    <xf numFmtId="0" fontId="17" fillId="0" borderId="0" xfId="0" applyFont="1"/>
    <xf numFmtId="0" fontId="19" fillId="0" borderId="0" xfId="0" applyFont="1"/>
    <xf numFmtId="0" fontId="17" fillId="0" borderId="0" xfId="3" applyFont="1" applyAlignment="1">
      <alignment horizontal="left"/>
    </xf>
    <xf numFmtId="0" fontId="19" fillId="0" borderId="0" xfId="3" applyFont="1"/>
    <xf numFmtId="0" fontId="17" fillId="0" borderId="0" xfId="3" applyFont="1"/>
    <xf numFmtId="0" fontId="17" fillId="0" borderId="0" xfId="3" quotePrefix="1" applyFont="1" applyAlignment="1">
      <alignment horizontal="left"/>
    </xf>
    <xf numFmtId="0" fontId="22" fillId="0" borderId="0" xfId="3" applyFont="1"/>
    <xf numFmtId="0" fontId="23" fillId="0" borderId="0" xfId="3" quotePrefix="1" applyFont="1" applyAlignment="1">
      <alignment horizontal="left"/>
    </xf>
    <xf numFmtId="0" fontId="24" fillId="0" borderId="0" xfId="0" quotePrefix="1" applyFont="1" applyAlignment="1">
      <alignment horizontal="left"/>
    </xf>
    <xf numFmtId="43" fontId="17" fillId="0" borderId="0" xfId="1" applyFont="1"/>
    <xf numFmtId="0" fontId="17" fillId="0" borderId="8" xfId="0" applyFont="1" applyFill="1" applyBorder="1"/>
    <xf numFmtId="0" fontId="25" fillId="0" borderId="0" xfId="0" applyFont="1" applyBorder="1"/>
    <xf numFmtId="164" fontId="17" fillId="0" borderId="0" xfId="2" applyNumberFormat="1" applyFont="1"/>
    <xf numFmtId="0" fontId="17" fillId="0" borderId="0" xfId="0" applyFont="1" applyBorder="1"/>
    <xf numFmtId="0" fontId="17" fillId="0" borderId="1" xfId="0" applyFont="1" applyFill="1" applyBorder="1"/>
    <xf numFmtId="0" fontId="26" fillId="0" borderId="0" xfId="0" applyFont="1"/>
    <xf numFmtId="0" fontId="27" fillId="0" borderId="0" xfId="0" applyFont="1"/>
    <xf numFmtId="0" fontId="28" fillId="0" borderId="0" xfId="0" applyFont="1" applyAlignment="1">
      <alignment horizontal="center"/>
    </xf>
    <xf numFmtId="0" fontId="17" fillId="0" borderId="1" xfId="0" applyFont="1" applyBorder="1"/>
    <xf numFmtId="0" fontId="17" fillId="0" borderId="7" xfId="0" applyFont="1" applyBorder="1"/>
    <xf numFmtId="0" fontId="17" fillId="0" borderId="8" xfId="0" applyFont="1" applyBorder="1"/>
    <xf numFmtId="0" fontId="17" fillId="0" borderId="9" xfId="0" applyFont="1" applyBorder="1"/>
    <xf numFmtId="0" fontId="24" fillId="0" borderId="0" xfId="0" applyFont="1"/>
    <xf numFmtId="0" fontId="28" fillId="0" borderId="0" xfId="0" applyFont="1" applyAlignment="1">
      <alignment vertical="center" wrapText="1"/>
    </xf>
    <xf numFmtId="0" fontId="28" fillId="0" borderId="0" xfId="0" applyFont="1" applyAlignment="1">
      <alignment wrapText="1"/>
    </xf>
    <xf numFmtId="0" fontId="17" fillId="0" borderId="0" xfId="0" quotePrefix="1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Alignment="1">
      <alignment readingOrder="1"/>
    </xf>
    <xf numFmtId="0" fontId="17" fillId="0" borderId="3" xfId="0" applyFont="1" applyFill="1" applyBorder="1"/>
    <xf numFmtId="0" fontId="17" fillId="0" borderId="24" xfId="0" applyFont="1" applyBorder="1"/>
    <xf numFmtId="1" fontId="17" fillId="0" borderId="24" xfId="0" applyNumberFormat="1" applyFont="1" applyBorder="1"/>
    <xf numFmtId="1" fontId="17" fillId="0" borderId="8" xfId="0" applyNumberFormat="1" applyFont="1" applyBorder="1"/>
    <xf numFmtId="1" fontId="17" fillId="0" borderId="9" xfId="0" applyNumberFormat="1" applyFont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left"/>
    </xf>
    <xf numFmtId="0" fontId="17" fillId="0" borderId="9" xfId="0" applyFont="1" applyFill="1" applyBorder="1"/>
    <xf numFmtId="0" fontId="29" fillId="0" borderId="0" xfId="0" applyFont="1"/>
    <xf numFmtId="0" fontId="33" fillId="0" borderId="0" xfId="0" applyFont="1"/>
    <xf numFmtId="0" fontId="34" fillId="0" borderId="0" xfId="0" applyFont="1"/>
    <xf numFmtId="0" fontId="17" fillId="0" borderId="3" xfId="0" applyFont="1" applyBorder="1"/>
    <xf numFmtId="0" fontId="12" fillId="0" borderId="0" xfId="0" quotePrefix="1" applyFont="1" applyAlignment="1">
      <alignment vertical="center"/>
    </xf>
    <xf numFmtId="0" fontId="31" fillId="0" borderId="0" xfId="0" applyFont="1"/>
    <xf numFmtId="0" fontId="12" fillId="0" borderId="0" xfId="0" applyFont="1" applyAlignment="1">
      <alignment vertical="center"/>
    </xf>
    <xf numFmtId="3" fontId="17" fillId="0" borderId="3" xfId="0" applyNumberFormat="1" applyFont="1" applyBorder="1"/>
    <xf numFmtId="0" fontId="25" fillId="0" borderId="0" xfId="0" applyFont="1"/>
    <xf numFmtId="164" fontId="17" fillId="0" borderId="9" xfId="0" applyNumberFormat="1" applyFont="1" applyBorder="1"/>
    <xf numFmtId="3" fontId="17" fillId="0" borderId="9" xfId="0" applyNumberFormat="1" applyFont="1" applyBorder="1"/>
    <xf numFmtId="0" fontId="17" fillId="0" borderId="0" xfId="0" applyFont="1" applyFill="1"/>
    <xf numFmtId="0" fontId="27" fillId="0" borderId="0" xfId="0" applyFont="1" applyFill="1"/>
    <xf numFmtId="0" fontId="17" fillId="0" borderId="8" xfId="0" applyFont="1" applyBorder="1" applyAlignment="1">
      <alignment horizontal="right"/>
    </xf>
    <xf numFmtId="165" fontId="17" fillId="0" borderId="7" xfId="0" applyNumberFormat="1" applyFont="1" applyBorder="1" applyAlignment="1">
      <alignment horizontal="right"/>
    </xf>
    <xf numFmtId="0" fontId="17" fillId="0" borderId="5" xfId="0" applyFont="1" applyBorder="1"/>
    <xf numFmtId="0" fontId="17" fillId="0" borderId="0" xfId="0" applyFont="1" applyAlignment="1">
      <alignment horizontal="right"/>
    </xf>
    <xf numFmtId="0" fontId="25" fillId="0" borderId="7" xfId="0" applyFont="1" applyFill="1" applyBorder="1"/>
    <xf numFmtId="0" fontId="25" fillId="0" borderId="8" xfId="0" applyFont="1" applyFill="1" applyBorder="1"/>
    <xf numFmtId="0" fontId="25" fillId="0" borderId="9" xfId="0" applyFont="1" applyFill="1" applyBorder="1"/>
    <xf numFmtId="0" fontId="27" fillId="0" borderId="0" xfId="0" applyFont="1" applyFill="1" applyBorder="1"/>
    <xf numFmtId="0" fontId="25" fillId="0" borderId="3" xfId="0" applyFont="1" applyFill="1" applyBorder="1"/>
    <xf numFmtId="0" fontId="35" fillId="0" borderId="0" xfId="0" applyFont="1"/>
    <xf numFmtId="0" fontId="24" fillId="0" borderId="0" xfId="0" applyFont="1" applyFill="1" applyBorder="1"/>
    <xf numFmtId="0" fontId="17" fillId="0" borderId="14" xfId="0" applyFont="1" applyFill="1" applyBorder="1"/>
    <xf numFmtId="0" fontId="24" fillId="0" borderId="0" xfId="0" quotePrefix="1" applyFont="1" applyFill="1" applyAlignment="1">
      <alignment horizontal="left"/>
    </xf>
    <xf numFmtId="0" fontId="25" fillId="0" borderId="0" xfId="0" applyFont="1" applyFill="1" applyBorder="1"/>
    <xf numFmtId="0" fontId="39" fillId="0" borderId="0" xfId="0" applyFont="1"/>
    <xf numFmtId="0" fontId="19" fillId="0" borderId="0" xfId="0" quotePrefix="1" applyFont="1" applyAlignment="1">
      <alignment horizontal="left"/>
    </xf>
    <xf numFmtId="0" fontId="25" fillId="0" borderId="0" xfId="0" applyFont="1" applyAlignment="1">
      <alignment horizontal="center"/>
    </xf>
    <xf numFmtId="0" fontId="35" fillId="0" borderId="0" xfId="0" quotePrefix="1" applyFont="1" applyBorder="1" applyAlignment="1">
      <alignment horizontal="center"/>
    </xf>
    <xf numFmtId="0" fontId="17" fillId="0" borderId="0" xfId="0" quotePrefix="1" applyFont="1" applyBorder="1" applyAlignment="1">
      <alignment horizontal="left"/>
    </xf>
    <xf numFmtId="0" fontId="25" fillId="0" borderId="0" xfId="0" applyFont="1" applyBorder="1" applyAlignment="1">
      <alignment horizontal="center"/>
    </xf>
    <xf numFmtId="0" fontId="25" fillId="7" borderId="3" xfId="0" applyFont="1" applyFill="1" applyBorder="1" applyAlignment="1">
      <alignment horizontal="center"/>
    </xf>
    <xf numFmtId="0" fontId="25" fillId="0" borderId="54" xfId="0" applyFont="1" applyFill="1" applyBorder="1"/>
    <xf numFmtId="0" fontId="25" fillId="0" borderId="14" xfId="0" applyFont="1" applyFill="1" applyBorder="1"/>
    <xf numFmtId="0" fontId="25" fillId="7" borderId="7" xfId="0" applyFont="1" applyFill="1" applyBorder="1" applyAlignment="1">
      <alignment horizontal="center"/>
    </xf>
    <xf numFmtId="0" fontId="17" fillId="0" borderId="17" xfId="0" applyFont="1" applyBorder="1"/>
    <xf numFmtId="0" fontId="25" fillId="7" borderId="9" xfId="0" applyFont="1" applyFill="1" applyBorder="1" applyAlignment="1">
      <alignment horizontal="center"/>
    </xf>
    <xf numFmtId="0" fontId="17" fillId="0" borderId="60" xfId="0" applyFont="1" applyBorder="1"/>
    <xf numFmtId="0" fontId="17" fillId="0" borderId="15" xfId="0" applyFont="1" applyBorder="1"/>
    <xf numFmtId="0" fontId="25" fillId="0" borderId="0" xfId="0" applyFont="1" applyFill="1"/>
    <xf numFmtId="0" fontId="24" fillId="0" borderId="0" xfId="0" applyFont="1" applyFill="1"/>
    <xf numFmtId="0" fontId="25" fillId="0" borderId="15" xfId="0" applyFont="1" applyFill="1" applyBorder="1" applyAlignment="1">
      <alignment vertical="center"/>
    </xf>
    <xf numFmtId="0" fontId="24" fillId="0" borderId="10" xfId="0" applyFont="1" applyFill="1" applyBorder="1"/>
    <xf numFmtId="0" fontId="19" fillId="0" borderId="8" xfId="0" applyFont="1" applyFill="1" applyBorder="1"/>
    <xf numFmtId="0" fontId="25" fillId="0" borderId="14" xfId="0" applyFont="1" applyFill="1" applyBorder="1" applyAlignment="1">
      <alignment vertical="center"/>
    </xf>
    <xf numFmtId="0" fontId="17" fillId="0" borderId="14" xfId="0" applyFont="1" applyBorder="1"/>
    <xf numFmtId="0" fontId="25" fillId="0" borderId="15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0" fontId="28" fillId="0" borderId="0" xfId="0" applyFont="1"/>
    <xf numFmtId="0" fontId="25" fillId="7" borderId="1" xfId="0" applyFont="1" applyFill="1" applyBorder="1" applyAlignment="1">
      <alignment vertical="center"/>
    </xf>
    <xf numFmtId="0" fontId="17" fillId="7" borderId="0" xfId="0" applyFont="1" applyFill="1" applyBorder="1" applyAlignment="1">
      <alignment vertical="center"/>
    </xf>
    <xf numFmtId="0" fontId="17" fillId="7" borderId="10" xfId="0" applyFont="1" applyFill="1" applyBorder="1" applyAlignment="1">
      <alignment vertical="center"/>
    </xf>
    <xf numFmtId="0" fontId="25" fillId="7" borderId="5" xfId="0" applyFont="1" applyFill="1" applyBorder="1" applyAlignment="1">
      <alignment horizontal="center" vertical="center"/>
    </xf>
    <xf numFmtId="0" fontId="17" fillId="7" borderId="5" xfId="0" applyFont="1" applyFill="1" applyBorder="1"/>
    <xf numFmtId="0" fontId="17" fillId="7" borderId="3" xfId="0" applyFont="1" applyFill="1" applyBorder="1"/>
    <xf numFmtId="0" fontId="28" fillId="0" borderId="0" xfId="0" applyFont="1" applyFill="1" applyBorder="1" applyAlignment="1">
      <alignment horizontal="left"/>
    </xf>
    <xf numFmtId="0" fontId="29" fillId="0" borderId="0" xfId="0" applyFont="1" applyFill="1" applyBorder="1" applyAlignment="1">
      <alignment horizontal="left"/>
    </xf>
    <xf numFmtId="0" fontId="17" fillId="0" borderId="0" xfId="0" quotePrefix="1" applyFont="1" applyFill="1" applyBorder="1" applyAlignment="1">
      <alignment horizontal="left"/>
    </xf>
    <xf numFmtId="0" fontId="17" fillId="0" borderId="0" xfId="0" quotePrefix="1" applyFont="1" applyFill="1" applyAlignment="1">
      <alignment horizontal="left"/>
    </xf>
    <xf numFmtId="0" fontId="17" fillId="0" borderId="24" xfId="0" applyFont="1" applyFill="1" applyBorder="1"/>
    <xf numFmtId="2" fontId="17" fillId="0" borderId="24" xfId="0" applyNumberFormat="1" applyFont="1" applyFill="1" applyBorder="1"/>
    <xf numFmtId="2" fontId="17" fillId="0" borderId="3" xfId="1" applyNumberFormat="1" applyFont="1" applyFill="1" applyBorder="1"/>
    <xf numFmtId="0" fontId="24" fillId="0" borderId="0" xfId="0" applyFont="1" applyAlignment="1">
      <alignment horizontal="left"/>
    </xf>
    <xf numFmtId="164" fontId="17" fillId="0" borderId="7" xfId="2" applyNumberFormat="1" applyFont="1" applyFill="1" applyBorder="1"/>
    <xf numFmtId="164" fontId="17" fillId="0" borderId="7" xfId="2" applyNumberFormat="1" applyFont="1" applyBorder="1"/>
    <xf numFmtId="164" fontId="17" fillId="0" borderId="9" xfId="2" applyNumberFormat="1" applyFont="1" applyFill="1" applyBorder="1"/>
    <xf numFmtId="164" fontId="17" fillId="0" borderId="9" xfId="2" applyNumberFormat="1" applyFont="1" applyBorder="1"/>
    <xf numFmtId="0" fontId="36" fillId="0" borderId="0" xfId="0" applyFont="1"/>
    <xf numFmtId="0" fontId="19" fillId="0" borderId="0" xfId="0" applyFont="1" applyFill="1"/>
    <xf numFmtId="0" fontId="32" fillId="0" borderId="8" xfId="0" applyFont="1" applyBorder="1"/>
    <xf numFmtId="166" fontId="32" fillId="0" borderId="8" xfId="0" applyNumberFormat="1" applyFont="1" applyBorder="1"/>
    <xf numFmtId="2" fontId="32" fillId="0" borderId="8" xfId="0" applyNumberFormat="1" applyFont="1" applyBorder="1"/>
    <xf numFmtId="1" fontId="32" fillId="0" borderId="8" xfId="0" applyNumberFormat="1" applyFont="1" applyBorder="1"/>
    <xf numFmtId="2" fontId="32" fillId="0" borderId="9" xfId="0" applyNumberFormat="1" applyFont="1" applyBorder="1"/>
    <xf numFmtId="0" fontId="28" fillId="0" borderId="1" xfId="0" applyFont="1" applyFill="1" applyBorder="1"/>
    <xf numFmtId="0" fontId="28" fillId="0" borderId="1" xfId="0" applyFont="1" applyBorder="1"/>
    <xf numFmtId="166" fontId="28" fillId="0" borderId="1" xfId="0" applyNumberFormat="1" applyFont="1" applyBorder="1"/>
    <xf numFmtId="2" fontId="28" fillId="0" borderId="1" xfId="2" applyNumberFormat="1" applyFont="1" applyBorder="1"/>
    <xf numFmtId="1" fontId="28" fillId="0" borderId="1" xfId="2" applyNumberFormat="1" applyFont="1" applyBorder="1"/>
    <xf numFmtId="2" fontId="28" fillId="0" borderId="1" xfId="0" applyNumberFormat="1" applyFont="1" applyBorder="1"/>
    <xf numFmtId="2" fontId="28" fillId="0" borderId="7" xfId="0" applyNumberFormat="1" applyFont="1" applyBorder="1"/>
    <xf numFmtId="2" fontId="28" fillId="0" borderId="1" xfId="2" applyNumberFormat="1" applyFont="1" applyFill="1" applyBorder="1"/>
    <xf numFmtId="0" fontId="28" fillId="0" borderId="8" xfId="0" applyFont="1" applyFill="1" applyBorder="1"/>
    <xf numFmtId="0" fontId="28" fillId="0" borderId="8" xfId="0" applyFont="1" applyBorder="1"/>
    <xf numFmtId="166" fontId="28" fillId="0" borderId="8" xfId="0" applyNumberFormat="1" applyFont="1" applyBorder="1"/>
    <xf numFmtId="2" fontId="28" fillId="0" borderId="8" xfId="2" applyNumberFormat="1" applyFont="1" applyBorder="1"/>
    <xf numFmtId="1" fontId="28" fillId="0" borderId="8" xfId="2" applyNumberFormat="1" applyFont="1" applyBorder="1"/>
    <xf numFmtId="2" fontId="28" fillId="0" borderId="8" xfId="0" applyNumberFormat="1" applyFont="1" applyBorder="1"/>
    <xf numFmtId="2" fontId="28" fillId="0" borderId="9" xfId="0" applyNumberFormat="1" applyFont="1" applyBorder="1"/>
    <xf numFmtId="2" fontId="17" fillId="0" borderId="0" xfId="0" applyNumberFormat="1" applyFont="1"/>
    <xf numFmtId="1" fontId="17" fillId="0" borderId="0" xfId="0" applyNumberFormat="1" applyFont="1"/>
    <xf numFmtId="0" fontId="41" fillId="0" borderId="0" xfId="0" quotePrefix="1" applyFont="1" applyAlignment="1">
      <alignment horizontal="left"/>
    </xf>
    <xf numFmtId="165" fontId="17" fillId="0" borderId="0" xfId="0" applyNumberFormat="1" applyFont="1"/>
    <xf numFmtId="1" fontId="28" fillId="0" borderId="1" xfId="0" applyNumberFormat="1" applyFont="1" applyBorder="1"/>
    <xf numFmtId="0" fontId="28" fillId="0" borderId="1" xfId="0" applyFont="1" applyBorder="1" applyAlignment="1">
      <alignment vertical="center"/>
    </xf>
    <xf numFmtId="166" fontId="28" fillId="0" borderId="1" xfId="0" applyNumberFormat="1" applyFont="1" applyBorder="1" applyAlignment="1">
      <alignment vertical="center"/>
    </xf>
    <xf numFmtId="2" fontId="28" fillId="0" borderId="1" xfId="0" applyNumberFormat="1" applyFont="1" applyBorder="1" applyAlignment="1">
      <alignment vertical="center"/>
    </xf>
    <xf numFmtId="1" fontId="28" fillId="0" borderId="1" xfId="0" applyNumberFormat="1" applyFont="1" applyBorder="1" applyAlignment="1">
      <alignment vertical="center"/>
    </xf>
    <xf numFmtId="2" fontId="28" fillId="0" borderId="7" xfId="0" applyNumberFormat="1" applyFont="1" applyBorder="1" applyAlignment="1">
      <alignment vertical="center"/>
    </xf>
    <xf numFmtId="2" fontId="28" fillId="0" borderId="1" xfId="0" applyNumberFormat="1" applyFont="1" applyBorder="1" applyAlignment="1">
      <alignment horizontal="right"/>
    </xf>
    <xf numFmtId="165" fontId="32" fillId="0" borderId="15" xfId="0" applyNumberFormat="1" applyFont="1" applyBorder="1"/>
    <xf numFmtId="165" fontId="28" fillId="0" borderId="10" xfId="0" applyNumberFormat="1" applyFont="1" applyBorder="1"/>
    <xf numFmtId="1" fontId="28" fillId="0" borderId="7" xfId="0" applyNumberFormat="1" applyFont="1" applyBorder="1"/>
    <xf numFmtId="165" fontId="28" fillId="0" borderId="7" xfId="0" applyNumberFormat="1" applyFont="1" applyBorder="1"/>
    <xf numFmtId="0" fontId="28" fillId="0" borderId="7" xfId="0" applyFont="1" applyFill="1" applyBorder="1"/>
    <xf numFmtId="0" fontId="28" fillId="0" borderId="7" xfId="0" applyFont="1" applyBorder="1"/>
    <xf numFmtId="0" fontId="28" fillId="0" borderId="9" xfId="0" applyFont="1" applyBorder="1"/>
    <xf numFmtId="0" fontId="28" fillId="0" borderId="0" xfId="0" quotePrefix="1" applyFont="1" applyFill="1" applyBorder="1"/>
    <xf numFmtId="0" fontId="28" fillId="0" borderId="0" xfId="0" applyFont="1" applyFill="1" applyBorder="1"/>
    <xf numFmtId="0" fontId="28" fillId="0" borderId="0" xfId="0" quotePrefix="1" applyFont="1" applyAlignment="1">
      <alignment horizontal="left"/>
    </xf>
    <xf numFmtId="0" fontId="17" fillId="2" borderId="61" xfId="0" applyFont="1" applyFill="1" applyBorder="1"/>
    <xf numFmtId="0" fontId="17" fillId="2" borderId="62" xfId="0" applyFont="1" applyFill="1" applyBorder="1"/>
    <xf numFmtId="0" fontId="17" fillId="2" borderId="53" xfId="0" applyFont="1" applyFill="1" applyBorder="1"/>
    <xf numFmtId="0" fontId="12" fillId="2" borderId="63" xfId="0" applyFont="1" applyFill="1" applyBorder="1" applyAlignment="1"/>
    <xf numFmtId="0" fontId="12" fillId="2" borderId="65" xfId="0" applyFont="1" applyFill="1" applyBorder="1" applyAlignment="1"/>
    <xf numFmtId="0" fontId="12" fillId="2" borderId="64" xfId="0" quotePrefix="1" applyFont="1" applyFill="1" applyBorder="1" applyAlignment="1"/>
    <xf numFmtId="0" fontId="12" fillId="2" borderId="67" xfId="0" quotePrefix="1" applyFont="1" applyFill="1" applyBorder="1" applyAlignment="1"/>
    <xf numFmtId="0" fontId="42" fillId="2" borderId="68" xfId="0" applyFont="1" applyFill="1" applyBorder="1" applyAlignment="1">
      <alignment horizontal="centerContinuous"/>
    </xf>
    <xf numFmtId="0" fontId="12" fillId="2" borderId="0" xfId="0" applyFont="1" applyFill="1" applyBorder="1" applyAlignment="1">
      <alignment horizontal="centerContinuous"/>
    </xf>
    <xf numFmtId="0" fontId="17" fillId="2" borderId="10" xfId="0" applyFont="1" applyFill="1" applyBorder="1" applyAlignment="1">
      <alignment horizontal="centerContinuous"/>
    </xf>
    <xf numFmtId="0" fontId="25" fillId="2" borderId="5" xfId="0" applyFont="1" applyFill="1" applyBorder="1" applyAlignment="1">
      <alignment horizontal="center"/>
    </xf>
    <xf numFmtId="0" fontId="25" fillId="2" borderId="11" xfId="0" applyFont="1" applyFill="1" applyBorder="1" applyAlignment="1">
      <alignment horizontal="center"/>
    </xf>
    <xf numFmtId="0" fontId="25" fillId="2" borderId="12" xfId="0" applyFont="1" applyFill="1" applyBorder="1" applyAlignment="1">
      <alignment horizontal="center"/>
    </xf>
    <xf numFmtId="0" fontId="25" fillId="2" borderId="69" xfId="0" applyFont="1" applyFill="1" applyBorder="1" applyAlignment="1">
      <alignment horizontal="center"/>
    </xf>
    <xf numFmtId="0" fontId="17" fillId="2" borderId="68" xfId="0" applyFont="1" applyFill="1" applyBorder="1"/>
    <xf numFmtId="0" fontId="17" fillId="2" borderId="0" xfId="0" applyFont="1" applyFill="1" applyBorder="1"/>
    <xf numFmtId="0" fontId="17" fillId="2" borderId="10" xfId="0" applyFont="1" applyFill="1" applyBorder="1"/>
    <xf numFmtId="0" fontId="25" fillId="2" borderId="7" xfId="0" applyFont="1" applyFill="1" applyBorder="1" applyAlignment="1">
      <alignment horizontal="center"/>
    </xf>
    <xf numFmtId="0" fontId="25" fillId="2" borderId="13" xfId="0" applyFont="1" applyFill="1" applyBorder="1" applyAlignment="1">
      <alignment horizontal="center"/>
    </xf>
    <xf numFmtId="0" fontId="25" fillId="2" borderId="10" xfId="0" applyFont="1" applyFill="1" applyBorder="1" applyAlignment="1">
      <alignment horizontal="center"/>
    </xf>
    <xf numFmtId="0" fontId="25" fillId="2" borderId="70" xfId="0" applyFont="1" applyFill="1" applyBorder="1" applyAlignment="1">
      <alignment horizontal="center"/>
    </xf>
    <xf numFmtId="0" fontId="43" fillId="2" borderId="68" xfId="0" applyFont="1" applyFill="1" applyBorder="1"/>
    <xf numFmtId="0" fontId="43" fillId="2" borderId="0" xfId="0" applyFont="1" applyFill="1" applyBorder="1"/>
    <xf numFmtId="0" fontId="43" fillId="2" borderId="10" xfId="0" applyFont="1" applyFill="1" applyBorder="1"/>
    <xf numFmtId="0" fontId="44" fillId="2" borderId="7" xfId="0" applyFont="1" applyFill="1" applyBorder="1" applyAlignment="1">
      <alignment horizontal="center"/>
    </xf>
    <xf numFmtId="0" fontId="44" fillId="2" borderId="13" xfId="0" applyFont="1" applyFill="1" applyBorder="1" applyAlignment="1">
      <alignment horizontal="center"/>
    </xf>
    <xf numFmtId="0" fontId="44" fillId="2" borderId="10" xfId="0" applyFont="1" applyFill="1" applyBorder="1" applyAlignment="1">
      <alignment horizontal="center"/>
    </xf>
    <xf numFmtId="0" fontId="44" fillId="2" borderId="70" xfId="0" applyFont="1" applyFill="1" applyBorder="1" applyAlignment="1">
      <alignment horizontal="center"/>
    </xf>
    <xf numFmtId="0" fontId="12" fillId="8" borderId="73" xfId="0" applyFont="1" applyFill="1" applyBorder="1"/>
    <xf numFmtId="0" fontId="36" fillId="8" borderId="6" xfId="0" applyFont="1" applyFill="1" applyBorder="1"/>
    <xf numFmtId="0" fontId="36" fillId="8" borderId="35" xfId="0" applyFont="1" applyFill="1" applyBorder="1"/>
    <xf numFmtId="0" fontId="12" fillId="8" borderId="33" xfId="0" applyFont="1" applyFill="1" applyBorder="1" applyAlignment="1">
      <alignment horizontal="center"/>
    </xf>
    <xf numFmtId="0" fontId="12" fillId="8" borderId="55" xfId="0" applyFont="1" applyFill="1" applyBorder="1" applyAlignment="1">
      <alignment horizontal="center"/>
    </xf>
    <xf numFmtId="0" fontId="12" fillId="8" borderId="35" xfId="0" applyFont="1" applyFill="1" applyBorder="1" applyAlignment="1">
      <alignment horizontal="center"/>
    </xf>
    <xf numFmtId="0" fontId="12" fillId="8" borderId="85" xfId="0" applyFont="1" applyFill="1" applyBorder="1" applyAlignment="1">
      <alignment horizontal="center"/>
    </xf>
    <xf numFmtId="0" fontId="17" fillId="2" borderId="13" xfId="0" applyFont="1" applyFill="1" applyBorder="1" applyAlignment="1">
      <alignment horizontal="left"/>
    </xf>
    <xf numFmtId="0" fontId="17" fillId="2" borderId="70" xfId="0" applyFont="1" applyFill="1" applyBorder="1" applyAlignment="1">
      <alignment horizontal="left"/>
    </xf>
    <xf numFmtId="0" fontId="17" fillId="3" borderId="13" xfId="0" applyFont="1" applyFill="1" applyBorder="1" applyAlignment="1">
      <alignment horizontal="right"/>
    </xf>
    <xf numFmtId="0" fontId="17" fillId="3" borderId="13" xfId="0" applyFont="1" applyFill="1" applyBorder="1" applyAlignment="1">
      <alignment horizontal="left"/>
    </xf>
    <xf numFmtId="0" fontId="17" fillId="2" borderId="70" xfId="0" applyFont="1" applyFill="1" applyBorder="1" applyAlignment="1">
      <alignment horizontal="right"/>
    </xf>
    <xf numFmtId="0" fontId="12" fillId="9" borderId="71" xfId="0" applyFont="1" applyFill="1" applyBorder="1"/>
    <xf numFmtId="0" fontId="36" fillId="9" borderId="25" xfId="0" applyFont="1" applyFill="1" applyBorder="1"/>
    <xf numFmtId="0" fontId="12" fillId="9" borderId="29" xfId="0" applyFont="1" applyFill="1" applyBorder="1" applyAlignment="1">
      <alignment horizontal="center"/>
    </xf>
    <xf numFmtId="0" fontId="12" fillId="9" borderId="39" xfId="0" applyFont="1" applyFill="1" applyBorder="1" applyAlignment="1">
      <alignment horizontal="center"/>
    </xf>
    <xf numFmtId="0" fontId="12" fillId="9" borderId="27" xfId="0" applyFont="1" applyFill="1" applyBorder="1" applyAlignment="1">
      <alignment horizontal="center"/>
    </xf>
    <xf numFmtId="0" fontId="12" fillId="9" borderId="72" xfId="0" applyFont="1" applyFill="1" applyBorder="1" applyAlignment="1">
      <alignment horizontal="center"/>
    </xf>
    <xf numFmtId="0" fontId="12" fillId="9" borderId="79" xfId="0" applyFont="1" applyFill="1" applyBorder="1"/>
    <xf numFmtId="0" fontId="36" fillId="9" borderId="14" xfId="0" applyFont="1" applyFill="1" applyBorder="1"/>
    <xf numFmtId="0" fontId="12" fillId="9" borderId="9" xfId="0" applyFont="1" applyFill="1" applyBorder="1" applyAlignment="1">
      <alignment horizontal="center"/>
    </xf>
    <xf numFmtId="0" fontId="12" fillId="9" borderId="44" xfId="0" applyFont="1" applyFill="1" applyBorder="1" applyAlignment="1">
      <alignment horizontal="center"/>
    </xf>
    <xf numFmtId="0" fontId="12" fillId="9" borderId="15" xfId="0" applyFont="1" applyFill="1" applyBorder="1" applyAlignment="1">
      <alignment horizontal="center"/>
    </xf>
    <xf numFmtId="0" fontId="12" fillId="9" borderId="86" xfId="0" applyFont="1" applyFill="1" applyBorder="1" applyAlignment="1">
      <alignment horizontal="center"/>
    </xf>
    <xf numFmtId="0" fontId="17" fillId="2" borderId="13" xfId="0" applyFont="1" applyFill="1" applyBorder="1" applyAlignment="1">
      <alignment horizontal="right"/>
    </xf>
    <xf numFmtId="0" fontId="12" fillId="8" borderId="89" xfId="0" applyFont="1" applyFill="1" applyBorder="1" applyAlignment="1">
      <alignment horizontal="centerContinuous"/>
    </xf>
    <xf numFmtId="0" fontId="36" fillId="8" borderId="90" xfId="0" applyFont="1" applyFill="1" applyBorder="1" applyAlignment="1">
      <alignment horizontal="centerContinuous"/>
    </xf>
    <xf numFmtId="0" fontId="22" fillId="8" borderId="90" xfId="0" applyFont="1" applyFill="1" applyBorder="1" applyAlignment="1">
      <alignment horizontal="centerContinuous"/>
    </xf>
    <xf numFmtId="0" fontId="12" fillId="8" borderId="91" xfId="0" applyFont="1" applyFill="1" applyBorder="1" applyAlignment="1">
      <alignment horizontal="center"/>
    </xf>
    <xf numFmtId="0" fontId="12" fillId="8" borderId="92" xfId="0" applyFont="1" applyFill="1" applyBorder="1" applyAlignment="1">
      <alignment horizontal="center"/>
    </xf>
    <xf numFmtId="0" fontId="12" fillId="8" borderId="93" xfId="0" applyFont="1" applyFill="1" applyBorder="1" applyAlignment="1">
      <alignment horizontal="center"/>
    </xf>
    <xf numFmtId="0" fontId="12" fillId="8" borderId="94" xfId="0" applyFont="1" applyFill="1" applyBorder="1" applyAlignment="1">
      <alignment horizontal="center"/>
    </xf>
    <xf numFmtId="0" fontId="39" fillId="0" borderId="0" xfId="0" applyFont="1" applyAlignment="1">
      <alignment horizontal="left" wrapText="1"/>
    </xf>
    <xf numFmtId="0" fontId="12" fillId="2" borderId="66" xfId="0" quotePrefix="1" applyFont="1" applyFill="1" applyBorder="1" applyAlignment="1"/>
    <xf numFmtId="0" fontId="12" fillId="8" borderId="71" xfId="0" applyFont="1" applyFill="1" applyBorder="1" applyAlignment="1">
      <alignment horizontal="centerContinuous"/>
    </xf>
    <xf numFmtId="0" fontId="36" fillId="8" borderId="25" xfId="0" applyFont="1" applyFill="1" applyBorder="1" applyAlignment="1">
      <alignment horizontal="centerContinuous"/>
    </xf>
    <xf numFmtId="0" fontId="36" fillId="8" borderId="27" xfId="0" applyFont="1" applyFill="1" applyBorder="1" applyAlignment="1">
      <alignment horizontal="centerContinuous"/>
    </xf>
    <xf numFmtId="0" fontId="12" fillId="8" borderId="29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right"/>
    </xf>
    <xf numFmtId="0" fontId="25" fillId="2" borderId="68" xfId="0" applyFont="1" applyFill="1" applyBorder="1"/>
    <xf numFmtId="0" fontId="25" fillId="2" borderId="0" xfId="0" applyFont="1" applyFill="1" applyBorder="1"/>
    <xf numFmtId="0" fontId="25" fillId="2" borderId="0" xfId="0" applyFont="1" applyFill="1" applyBorder="1" applyAlignment="1">
      <alignment horizontal="right"/>
    </xf>
    <xf numFmtId="0" fontId="25" fillId="2" borderId="0" xfId="0" applyFont="1" applyFill="1" applyBorder="1" applyAlignment="1">
      <alignment horizontal="left"/>
    </xf>
    <xf numFmtId="0" fontId="25" fillId="2" borderId="70" xfId="0" applyFont="1" applyFill="1" applyBorder="1" applyAlignment="1">
      <alignment horizontal="left"/>
    </xf>
    <xf numFmtId="0" fontId="17" fillId="0" borderId="68" xfId="0" applyFont="1" applyBorder="1"/>
    <xf numFmtId="0" fontId="17" fillId="0" borderId="95" xfId="0" applyFont="1" applyBorder="1"/>
    <xf numFmtId="0" fontId="17" fillId="2" borderId="58" xfId="0" applyFont="1" applyFill="1" applyBorder="1"/>
    <xf numFmtId="0" fontId="17" fillId="2" borderId="57" xfId="0" applyFont="1" applyFill="1" applyBorder="1"/>
    <xf numFmtId="0" fontId="17" fillId="2" borderId="102" xfId="0" applyFont="1" applyFill="1" applyBorder="1" applyAlignment="1">
      <alignment horizontal="left"/>
    </xf>
    <xf numFmtId="0" fontId="17" fillId="2" borderId="100" xfId="0" applyFont="1" applyFill="1" applyBorder="1" applyAlignment="1">
      <alignment horizontal="left"/>
    </xf>
    <xf numFmtId="0" fontId="42" fillId="2" borderId="61" xfId="0" applyFont="1" applyFill="1" applyBorder="1" applyAlignment="1">
      <alignment horizontal="centerContinuous" vertical="center"/>
    </xf>
    <xf numFmtId="0" fontId="17" fillId="2" borderId="62" xfId="0" applyFont="1" applyFill="1" applyBorder="1" applyAlignment="1">
      <alignment horizontal="centerContinuous" vertical="center"/>
    </xf>
    <xf numFmtId="0" fontId="25" fillId="2" borderId="50" xfId="0" applyFont="1" applyFill="1" applyBorder="1" applyAlignment="1">
      <alignment horizontal="center"/>
    </xf>
    <xf numFmtId="0" fontId="25" fillId="2" borderId="64" xfId="0" applyFont="1" applyFill="1" applyBorder="1" applyAlignment="1">
      <alignment horizontal="centerContinuous"/>
    </xf>
    <xf numFmtId="0" fontId="25" fillId="2" borderId="64" xfId="0" applyFont="1" applyFill="1" applyBorder="1" applyAlignment="1">
      <alignment horizontal="centerContinuous" vertical="center"/>
    </xf>
    <xf numFmtId="0" fontId="25" fillId="2" borderId="98" xfId="0" applyFont="1" applyFill="1" applyBorder="1" applyAlignment="1">
      <alignment horizontal="center"/>
    </xf>
    <xf numFmtId="0" fontId="42" fillId="2" borderId="68" xfId="0" applyFont="1" applyFill="1" applyBorder="1" applyAlignment="1">
      <alignment horizontal="centerContinuous" vertical="center"/>
    </xf>
    <xf numFmtId="0" fontId="17" fillId="2" borderId="0" xfId="0" applyFont="1" applyFill="1" applyBorder="1" applyAlignment="1">
      <alignment horizontal="centerContinuous" vertical="center"/>
    </xf>
    <xf numFmtId="0" fontId="25" fillId="2" borderId="0" xfId="0" applyFont="1" applyFill="1" applyBorder="1" applyAlignment="1">
      <alignment horizontal="center"/>
    </xf>
    <xf numFmtId="0" fontId="25" fillId="2" borderId="88" xfId="0" applyFont="1" applyFill="1" applyBorder="1" applyAlignment="1">
      <alignment horizontal="center"/>
    </xf>
    <xf numFmtId="0" fontId="43" fillId="2" borderId="68" xfId="0" applyFont="1" applyFill="1" applyBorder="1" applyAlignment="1">
      <alignment horizontal="centerContinuous" vertical="center"/>
    </xf>
    <xf numFmtId="0" fontId="43" fillId="2" borderId="0" xfId="0" applyFont="1" applyFill="1" applyBorder="1" applyAlignment="1">
      <alignment horizontal="centerContinuous" vertical="center"/>
    </xf>
    <xf numFmtId="0" fontId="44" fillId="2" borderId="0" xfId="0" applyFont="1" applyFill="1" applyBorder="1" applyAlignment="1">
      <alignment horizontal="center"/>
    </xf>
    <xf numFmtId="0" fontId="44" fillId="2" borderId="88" xfId="0" applyFont="1" applyFill="1" applyBorder="1" applyAlignment="1">
      <alignment horizontal="center"/>
    </xf>
    <xf numFmtId="0" fontId="12" fillId="8" borderId="99" xfId="0" applyFont="1" applyFill="1" applyBorder="1" applyAlignment="1">
      <alignment horizontal="center"/>
    </xf>
    <xf numFmtId="0" fontId="17" fillId="2" borderId="68" xfId="0" quotePrefix="1" applyFont="1" applyFill="1" applyBorder="1"/>
    <xf numFmtId="0" fontId="17" fillId="2" borderId="7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2" borderId="88" xfId="0" applyFont="1" applyFill="1" applyBorder="1" applyAlignment="1">
      <alignment horizontal="left"/>
    </xf>
    <xf numFmtId="49" fontId="17" fillId="2" borderId="68" xfId="0" applyNumberFormat="1" applyFont="1" applyFill="1" applyBorder="1"/>
    <xf numFmtId="0" fontId="17" fillId="2" borderId="95" xfId="0" quotePrefix="1" applyFont="1" applyFill="1" applyBorder="1"/>
    <xf numFmtId="0" fontId="17" fillId="2" borderId="59" xfId="0" applyFont="1" applyFill="1" applyBorder="1" applyAlignment="1">
      <alignment horizontal="right"/>
    </xf>
    <xf numFmtId="0" fontId="17" fillId="2" borderId="58" xfId="0" applyFont="1" applyFill="1" applyBorder="1" applyAlignment="1">
      <alignment horizontal="right"/>
    </xf>
    <xf numFmtId="0" fontId="17" fillId="2" borderId="100" xfId="0" applyFont="1" applyFill="1" applyBorder="1" applyAlignment="1">
      <alignment horizontal="right"/>
    </xf>
    <xf numFmtId="0" fontId="46" fillId="0" borderId="0" xfId="0" applyFont="1"/>
    <xf numFmtId="0" fontId="28" fillId="2" borderId="61" xfId="0" applyFont="1" applyFill="1" applyBorder="1"/>
    <xf numFmtId="0" fontId="28" fillId="2" borderId="62" xfId="0" applyFont="1" applyFill="1" applyBorder="1"/>
    <xf numFmtId="0" fontId="28" fillId="2" borderId="53" xfId="0" applyFont="1" applyFill="1" applyBorder="1"/>
    <xf numFmtId="0" fontId="12" fillId="2" borderId="64" xfId="0" applyFont="1" applyFill="1" applyBorder="1" applyAlignment="1"/>
    <xf numFmtId="0" fontId="28" fillId="2" borderId="0" xfId="0" applyFont="1" applyFill="1" applyAlignment="1">
      <alignment horizontal="centerContinuous"/>
    </xf>
    <xf numFmtId="0" fontId="28" fillId="2" borderId="10" xfId="0" applyFont="1" applyFill="1" applyBorder="1" applyAlignment="1">
      <alignment horizontal="centerContinuous"/>
    </xf>
    <xf numFmtId="0" fontId="31" fillId="2" borderId="14" xfId="0" applyFont="1" applyFill="1" applyBorder="1" applyAlignment="1">
      <alignment horizontal="centerContinuous"/>
    </xf>
    <xf numFmtId="0" fontId="29" fillId="2" borderId="15" xfId="0" applyFont="1" applyFill="1" applyBorder="1" applyAlignment="1">
      <alignment horizontal="centerContinuous"/>
    </xf>
    <xf numFmtId="0" fontId="29" fillId="2" borderId="14" xfId="0" applyFont="1" applyFill="1" applyBorder="1" applyAlignment="1">
      <alignment horizontal="centerContinuous"/>
    </xf>
    <xf numFmtId="0" fontId="31" fillId="2" borderId="16" xfId="0" applyFont="1" applyFill="1" applyBorder="1" applyAlignment="1">
      <alignment horizontal="centerContinuous"/>
    </xf>
    <xf numFmtId="0" fontId="29" fillId="2" borderId="76" xfId="0" applyFont="1" applyFill="1" applyBorder="1" applyAlignment="1">
      <alignment horizontal="centerContinuous"/>
    </xf>
    <xf numFmtId="0" fontId="42" fillId="2" borderId="68" xfId="0" applyFont="1" applyFill="1" applyBorder="1" applyAlignment="1">
      <alignment horizontal="centerContinuous" vertical="top"/>
    </xf>
    <xf numFmtId="0" fontId="31" fillId="2" borderId="0" xfId="0" applyFont="1" applyFill="1" applyAlignment="1">
      <alignment horizontal="center"/>
    </xf>
    <xf numFmtId="0" fontId="31" fillId="2" borderId="7" xfId="0" applyFont="1" applyFill="1" applyBorder="1" applyAlignment="1">
      <alignment horizontal="center"/>
    </xf>
    <xf numFmtId="0" fontId="31" fillId="2" borderId="17" xfId="0" applyFont="1" applyFill="1" applyBorder="1" applyAlignment="1">
      <alignment horizontal="center"/>
    </xf>
    <xf numFmtId="0" fontId="31" fillId="2" borderId="88" xfId="0" applyFont="1" applyFill="1" applyBorder="1" applyAlignment="1">
      <alignment horizontal="center"/>
    </xf>
    <xf numFmtId="0" fontId="31" fillId="2" borderId="10" xfId="0" applyFont="1" applyFill="1" applyBorder="1" applyAlignment="1">
      <alignment horizontal="center"/>
    </xf>
    <xf numFmtId="0" fontId="43" fillId="2" borderId="7" xfId="0" applyFont="1" applyFill="1" applyBorder="1"/>
    <xf numFmtId="0" fontId="43" fillId="2" borderId="10" xfId="0" applyFont="1" applyFill="1" applyBorder="1" applyAlignment="1">
      <alignment horizontal="center"/>
    </xf>
    <xf numFmtId="0" fontId="43" fillId="2" borderId="0" xfId="0" applyFont="1" applyFill="1" applyBorder="1" applyAlignment="1">
      <alignment horizontal="center"/>
    </xf>
    <xf numFmtId="0" fontId="43" fillId="2" borderId="18" xfId="0" applyFont="1" applyFill="1" applyBorder="1"/>
    <xf numFmtId="0" fontId="43" fillId="2" borderId="70" xfId="0" applyFont="1" applyFill="1" applyBorder="1" applyAlignment="1">
      <alignment horizontal="center"/>
    </xf>
    <xf numFmtId="0" fontId="17" fillId="0" borderId="68" xfId="0" quotePrefix="1" applyFont="1" applyBorder="1"/>
    <xf numFmtId="0" fontId="17" fillId="3" borderId="0" xfId="0" applyFont="1" applyFill="1" applyAlignment="1">
      <alignment horizontal="left"/>
    </xf>
    <xf numFmtId="0" fontId="17" fillId="3" borderId="7" xfId="0" applyFont="1" applyFill="1" applyBorder="1" applyAlignment="1">
      <alignment horizontal="left"/>
    </xf>
    <xf numFmtId="0" fontId="17" fillId="3" borderId="70" xfId="0" applyFont="1" applyFill="1" applyBorder="1" applyAlignment="1">
      <alignment horizontal="left"/>
    </xf>
    <xf numFmtId="0" fontId="25" fillId="2" borderId="0" xfId="0" applyFont="1" applyFill="1" applyAlignment="1">
      <alignment horizontal="center"/>
    </xf>
    <xf numFmtId="0" fontId="25" fillId="2" borderId="14" xfId="0" applyFont="1" applyFill="1" applyBorder="1" applyAlignment="1">
      <alignment horizontal="centerContinuous"/>
    </xf>
    <xf numFmtId="0" fontId="32" fillId="2" borderId="14" xfId="0" applyFont="1" applyFill="1" applyBorder="1" applyAlignment="1">
      <alignment horizontal="centerContinuous"/>
    </xf>
    <xf numFmtId="0" fontId="25" fillId="2" borderId="18" xfId="0" applyFont="1" applyFill="1" applyBorder="1" applyAlignment="1">
      <alignment horizontal="center"/>
    </xf>
    <xf numFmtId="0" fontId="32" fillId="2" borderId="76" xfId="0" applyFont="1" applyFill="1" applyBorder="1" applyAlignment="1">
      <alignment horizontal="centerContinuous"/>
    </xf>
    <xf numFmtId="0" fontId="32" fillId="2" borderId="0" xfId="0" applyFont="1" applyFill="1" applyAlignment="1">
      <alignment horizontal="center"/>
    </xf>
    <xf numFmtId="0" fontId="32" fillId="2" borderId="18" xfId="0" applyFont="1" applyFill="1" applyBorder="1" applyAlignment="1">
      <alignment horizontal="center"/>
    </xf>
    <xf numFmtId="0" fontId="44" fillId="2" borderId="0" xfId="0" applyFont="1" applyFill="1" applyBorder="1"/>
    <xf numFmtId="0" fontId="44" fillId="2" borderId="7" xfId="0" applyFont="1" applyFill="1" applyBorder="1"/>
    <xf numFmtId="0" fontId="44" fillId="2" borderId="18" xfId="0" applyFont="1" applyFill="1" applyBorder="1"/>
    <xf numFmtId="0" fontId="28" fillId="2" borderId="75" xfId="0" applyFont="1" applyFill="1" applyBorder="1"/>
    <xf numFmtId="0" fontId="28" fillId="2" borderId="2" xfId="0" applyFont="1" applyFill="1" applyBorder="1"/>
    <xf numFmtId="0" fontId="28" fillId="2" borderId="26" xfId="0" applyFont="1" applyFill="1" applyBorder="1"/>
    <xf numFmtId="0" fontId="28" fillId="2" borderId="2" xfId="0" applyFont="1" applyFill="1" applyBorder="1" applyAlignment="1">
      <alignment horizontal="right"/>
    </xf>
    <xf numFmtId="0" fontId="28" fillId="2" borderId="26" xfId="0" applyFont="1" applyFill="1" applyBorder="1" applyAlignment="1">
      <alignment horizontal="right"/>
    </xf>
    <xf numFmtId="0" fontId="28" fillId="2" borderId="41" xfId="0" applyFont="1" applyFill="1" applyBorder="1" applyAlignment="1">
      <alignment horizontal="right"/>
    </xf>
    <xf numFmtId="0" fontId="28" fillId="2" borderId="77" xfId="0" applyFont="1" applyFill="1" applyBorder="1" applyAlignment="1">
      <alignment horizontal="right"/>
    </xf>
    <xf numFmtId="0" fontId="17" fillId="2" borderId="0" xfId="0" applyFont="1" applyFill="1" applyBorder="1" applyAlignment="1">
      <alignment horizontal="centerContinuous"/>
    </xf>
    <xf numFmtId="0" fontId="25" fillId="3" borderId="19" xfId="0" applyFont="1" applyFill="1" applyBorder="1" applyAlignment="1">
      <alignment horizontal="centerContinuous"/>
    </xf>
    <xf numFmtId="0" fontId="17" fillId="3" borderId="12" xfId="0" applyFont="1" applyFill="1" applyBorder="1" applyAlignment="1">
      <alignment horizontal="centerContinuous"/>
    </xf>
    <xf numFmtId="0" fontId="17" fillId="3" borderId="19" xfId="0" applyFont="1" applyFill="1" applyBorder="1" applyAlignment="1">
      <alignment horizontal="centerContinuous"/>
    </xf>
    <xf numFmtId="0" fontId="25" fillId="3" borderId="20" xfId="0" applyFont="1" applyFill="1" applyBorder="1" applyAlignment="1">
      <alignment horizontal="centerContinuous"/>
    </xf>
    <xf numFmtId="0" fontId="17" fillId="3" borderId="69" xfId="0" applyFont="1" applyFill="1" applyBorder="1" applyAlignment="1">
      <alignment horizontal="centerContinuous"/>
    </xf>
    <xf numFmtId="0" fontId="17" fillId="2" borderId="101" xfId="0" applyFont="1" applyFill="1" applyBorder="1"/>
    <xf numFmtId="0" fontId="17" fillId="2" borderId="21" xfId="0" applyFont="1" applyFill="1" applyBorder="1"/>
    <xf numFmtId="0" fontId="17" fillId="2" borderId="22" xfId="0" applyFont="1" applyFill="1" applyBorder="1"/>
    <xf numFmtId="0" fontId="25" fillId="3" borderId="0" xfId="0" applyFont="1" applyFill="1" applyBorder="1" applyAlignment="1">
      <alignment horizontal="centerContinuous"/>
    </xf>
    <xf numFmtId="0" fontId="17" fillId="3" borderId="10" xfId="0" applyFont="1" applyFill="1" applyBorder="1" applyAlignment="1">
      <alignment horizontal="centerContinuous"/>
    </xf>
    <xf numFmtId="0" fontId="17" fillId="3" borderId="0" xfId="0" applyFont="1" applyFill="1" applyBorder="1" applyAlignment="1">
      <alignment horizontal="centerContinuous"/>
    </xf>
    <xf numFmtId="0" fontId="25" fillId="3" borderId="18" xfId="0" applyFont="1" applyFill="1" applyBorder="1" applyAlignment="1">
      <alignment horizontal="centerContinuous"/>
    </xf>
    <xf numFmtId="0" fontId="17" fillId="3" borderId="70" xfId="0" applyFont="1" applyFill="1" applyBorder="1" applyAlignment="1">
      <alignment horizontal="centerContinuous"/>
    </xf>
    <xf numFmtId="0" fontId="12" fillId="8" borderId="101" xfId="0" applyFont="1" applyFill="1" applyBorder="1" applyAlignment="1">
      <alignment horizontal="centerContinuous"/>
    </xf>
    <xf numFmtId="0" fontId="36" fillId="8" borderId="21" xfId="0" applyFont="1" applyFill="1" applyBorder="1" applyAlignment="1">
      <alignment horizontal="centerContinuous"/>
    </xf>
    <xf numFmtId="0" fontId="36" fillId="8" borderId="22" xfId="0" applyFont="1" applyFill="1" applyBorder="1" applyAlignment="1">
      <alignment horizontal="centerContinuous"/>
    </xf>
    <xf numFmtId="0" fontId="28" fillId="2" borderId="80" xfId="0" applyFont="1" applyFill="1" applyBorder="1"/>
    <xf numFmtId="0" fontId="28" fillId="2" borderId="81" xfId="0" applyFont="1" applyFill="1" applyBorder="1"/>
    <xf numFmtId="0" fontId="28" fillId="2" borderId="82" xfId="0" applyFont="1" applyFill="1" applyBorder="1"/>
    <xf numFmtId="0" fontId="28" fillId="2" borderId="81" xfId="0" applyFont="1" applyFill="1" applyBorder="1" applyAlignment="1">
      <alignment horizontal="left"/>
    </xf>
    <xf numFmtId="0" fontId="28" fillId="0" borderId="81" xfId="0" applyFont="1" applyBorder="1" applyAlignment="1">
      <alignment horizontal="right"/>
    </xf>
    <xf numFmtId="0" fontId="28" fillId="0" borderId="84" xfId="0" applyFont="1" applyBorder="1" applyAlignment="1">
      <alignment horizontal="right"/>
    </xf>
    <xf numFmtId="0" fontId="28" fillId="2" borderId="80" xfId="0" applyFont="1" applyFill="1" applyBorder="1" applyAlignment="1"/>
    <xf numFmtId="0" fontId="28" fillId="2" borderId="81" xfId="0" applyFont="1" applyFill="1" applyBorder="1" applyAlignment="1"/>
    <xf numFmtId="0" fontId="28" fillId="2" borderId="82" xfId="0" applyFont="1" applyFill="1" applyBorder="1" applyAlignment="1"/>
    <xf numFmtId="0" fontId="28" fillId="2" borderId="103" xfId="0" applyFont="1" applyFill="1" applyBorder="1" applyAlignment="1"/>
    <xf numFmtId="0" fontId="28" fillId="2" borderId="84" xfId="0" applyFont="1" applyFill="1" applyBorder="1" applyAlignment="1"/>
    <xf numFmtId="0" fontId="12" fillId="8" borderId="25" xfId="0" applyFont="1" applyFill="1" applyBorder="1" applyAlignment="1">
      <alignment horizontal="centerContinuous"/>
    </xf>
    <xf numFmtId="0" fontId="12" fillId="8" borderId="27" xfId="0" applyFont="1" applyFill="1" applyBorder="1" applyAlignment="1">
      <alignment horizontal="centerContinuous"/>
    </xf>
    <xf numFmtId="0" fontId="28" fillId="2" borderId="95" xfId="0" applyFont="1" applyFill="1" applyBorder="1"/>
    <xf numFmtId="0" fontId="28" fillId="2" borderId="58" xfId="0" applyFont="1" applyFill="1" applyBorder="1"/>
    <xf numFmtId="0" fontId="28" fillId="2" borderId="57" xfId="0" applyFont="1" applyFill="1" applyBorder="1"/>
    <xf numFmtId="0" fontId="28" fillId="2" borderId="58" xfId="0" applyFont="1" applyFill="1" applyBorder="1" applyAlignment="1">
      <alignment horizontal="left"/>
    </xf>
    <xf numFmtId="0" fontId="28" fillId="0" borderId="58" xfId="0" applyFont="1" applyBorder="1"/>
    <xf numFmtId="0" fontId="28" fillId="0" borderId="97" xfId="0" applyFont="1" applyBorder="1"/>
    <xf numFmtId="0" fontId="17" fillId="0" borderId="0" xfId="0" applyFont="1" applyBorder="1" applyProtection="1">
      <protection locked="0"/>
    </xf>
    <xf numFmtId="0" fontId="12" fillId="2" borderId="66" xfId="0" applyFont="1" applyFill="1" applyBorder="1" applyAlignment="1"/>
    <xf numFmtId="0" fontId="28" fillId="2" borderId="68" xfId="0" applyFont="1" applyFill="1" applyBorder="1"/>
    <xf numFmtId="0" fontId="28" fillId="2" borderId="0" xfId="0" applyFont="1" applyFill="1" applyBorder="1"/>
    <xf numFmtId="0" fontId="28" fillId="2" borderId="10" xfId="0" applyFont="1" applyFill="1" applyBorder="1"/>
    <xf numFmtId="0" fontId="28" fillId="2" borderId="0" xfId="0" applyFont="1" applyFill="1" applyBorder="1" applyAlignment="1">
      <alignment horizontal="left"/>
    </xf>
    <xf numFmtId="0" fontId="28" fillId="0" borderId="0" xfId="0" applyFont="1" applyBorder="1" applyAlignment="1">
      <alignment horizontal="right"/>
    </xf>
    <xf numFmtId="0" fontId="28" fillId="0" borderId="70" xfId="0" applyFont="1" applyBorder="1"/>
    <xf numFmtId="0" fontId="28" fillId="2" borderId="24" xfId="0" applyFont="1" applyFill="1" applyBorder="1" applyAlignment="1">
      <alignment horizontal="left"/>
    </xf>
    <xf numFmtId="0" fontId="28" fillId="0" borderId="37" xfId="0" applyFont="1" applyBorder="1" applyAlignment="1">
      <alignment horizontal="right"/>
    </xf>
    <xf numFmtId="0" fontId="28" fillId="0" borderId="77" xfId="0" applyFont="1" applyBorder="1"/>
    <xf numFmtId="0" fontId="28" fillId="0" borderId="11" xfId="0" applyFont="1" applyBorder="1" applyAlignment="1">
      <alignment horizontal="right"/>
    </xf>
    <xf numFmtId="0" fontId="28" fillId="0" borderId="69" xfId="0" applyFont="1" applyBorder="1"/>
    <xf numFmtId="0" fontId="28" fillId="2" borderId="78" xfId="0" applyFont="1" applyFill="1" applyBorder="1"/>
    <xf numFmtId="0" fontId="28" fillId="2" borderId="19" xfId="0" applyFont="1" applyFill="1" applyBorder="1" applyAlignment="1">
      <alignment horizontal="left"/>
    </xf>
    <xf numFmtId="0" fontId="28" fillId="2" borderId="12" xfId="0" applyFont="1" applyFill="1" applyBorder="1"/>
    <xf numFmtId="0" fontId="28" fillId="0" borderId="13" xfId="0" applyFont="1" applyBorder="1" applyAlignment="1">
      <alignment horizontal="right"/>
    </xf>
    <xf numFmtId="0" fontId="28" fillId="0" borderId="70" xfId="0" applyFont="1" applyBorder="1" applyAlignment="1">
      <alignment horizontal="right"/>
    </xf>
    <xf numFmtId="0" fontId="28" fillId="0" borderId="77" xfId="0" applyFont="1" applyBorder="1" applyAlignment="1">
      <alignment horizontal="right"/>
    </xf>
    <xf numFmtId="0" fontId="28" fillId="0" borderId="69" xfId="0" applyFont="1" applyBorder="1" applyAlignment="1">
      <alignment horizontal="right"/>
    </xf>
    <xf numFmtId="0" fontId="28" fillId="2" borderId="19" xfId="0" applyFont="1" applyFill="1" applyBorder="1"/>
    <xf numFmtId="0" fontId="28" fillId="2" borderId="4" xfId="0" applyFont="1" applyFill="1" applyBorder="1" applyAlignment="1">
      <alignment horizontal="left"/>
    </xf>
    <xf numFmtId="0" fontId="2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4" fillId="11" borderId="4" xfId="0" applyFont="1" applyFill="1" applyBorder="1"/>
    <xf numFmtId="0" fontId="17" fillId="11" borderId="19" xfId="0" applyFont="1" applyFill="1" applyBorder="1"/>
    <xf numFmtId="0" fontId="17" fillId="11" borderId="12" xfId="0" applyFont="1" applyFill="1" applyBorder="1"/>
    <xf numFmtId="0" fontId="17" fillId="11" borderId="14" xfId="0" applyFont="1" applyFill="1" applyBorder="1"/>
    <xf numFmtId="0" fontId="17" fillId="11" borderId="15" xfId="0" applyFont="1" applyFill="1" applyBorder="1"/>
    <xf numFmtId="0" fontId="17" fillId="11" borderId="24" xfId="0" applyFont="1" applyFill="1" applyBorder="1"/>
    <xf numFmtId="0" fontId="17" fillId="11" borderId="2" xfId="0" applyFont="1" applyFill="1" applyBorder="1"/>
    <xf numFmtId="0" fontId="17" fillId="11" borderId="26" xfId="0" applyFont="1" applyFill="1" applyBorder="1"/>
    <xf numFmtId="0" fontId="17" fillId="11" borderId="1" xfId="0" applyFont="1" applyFill="1" applyBorder="1"/>
    <xf numFmtId="0" fontId="17" fillId="11" borderId="0" xfId="0" applyFont="1" applyFill="1" applyBorder="1"/>
    <xf numFmtId="0" fontId="17" fillId="11" borderId="10" xfId="0" applyFont="1" applyFill="1" applyBorder="1"/>
    <xf numFmtId="0" fontId="17" fillId="11" borderId="8" xfId="0" applyFont="1" applyFill="1" applyBorder="1"/>
    <xf numFmtId="0" fontId="17" fillId="0" borderId="0" xfId="0" applyFont="1" applyFill="1" applyBorder="1" applyAlignment="1">
      <alignment horizontal="left" wrapText="1"/>
    </xf>
    <xf numFmtId="0" fontId="17" fillId="11" borderId="3" xfId="0" applyFont="1" applyFill="1" applyBorder="1" applyAlignment="1">
      <alignment horizontal="center"/>
    </xf>
    <xf numFmtId="0" fontId="17" fillId="11" borderId="4" xfId="0" applyFont="1" applyFill="1" applyBorder="1"/>
    <xf numFmtId="0" fontId="17" fillId="11" borderId="4" xfId="0" quotePrefix="1" applyFont="1" applyFill="1" applyBorder="1" applyAlignment="1">
      <alignment horizontal="center"/>
    </xf>
    <xf numFmtId="0" fontId="17" fillId="11" borderId="8" xfId="0" applyFont="1" applyFill="1" applyBorder="1" applyAlignment="1">
      <alignment horizontal="center"/>
    </xf>
    <xf numFmtId="0" fontId="17" fillId="11" borderId="4" xfId="0" quotePrefix="1" applyFont="1" applyFill="1" applyBorder="1" applyAlignment="1">
      <alignment horizontal="left"/>
    </xf>
    <xf numFmtId="0" fontId="17" fillId="11" borderId="1" xfId="0" quotePrefix="1" applyFont="1" applyFill="1" applyBorder="1" applyAlignment="1">
      <alignment horizontal="left"/>
    </xf>
    <xf numFmtId="0" fontId="17" fillId="11" borderId="4" xfId="0" applyFont="1" applyFill="1" applyBorder="1" applyAlignment="1">
      <alignment horizontal="center"/>
    </xf>
    <xf numFmtId="0" fontId="17" fillId="11" borderId="9" xfId="0" applyFont="1" applyFill="1" applyBorder="1" applyAlignment="1">
      <alignment horizontal="center"/>
    </xf>
    <xf numFmtId="0" fontId="25" fillId="11" borderId="8" xfId="0" applyFont="1" applyFill="1" applyBorder="1"/>
    <xf numFmtId="0" fontId="25" fillId="11" borderId="9" xfId="0" applyFont="1" applyFill="1" applyBorder="1"/>
    <xf numFmtId="0" fontId="29" fillId="11" borderId="5" xfId="0" applyFont="1" applyFill="1" applyBorder="1"/>
    <xf numFmtId="0" fontId="29" fillId="11" borderId="4" xfId="0" applyFont="1" applyFill="1" applyBorder="1" applyAlignment="1">
      <alignment horizontal="center"/>
    </xf>
    <xf numFmtId="0" fontId="17" fillId="11" borderId="24" xfId="0" quotePrefix="1" applyFont="1" applyFill="1" applyBorder="1" applyAlignment="1">
      <alignment horizontal="left"/>
    </xf>
    <xf numFmtId="0" fontId="29" fillId="11" borderId="7" xfId="0" applyFont="1" applyFill="1" applyBorder="1"/>
    <xf numFmtId="0" fontId="29" fillId="11" borderId="1" xfId="0" applyFont="1" applyFill="1" applyBorder="1" applyAlignment="1">
      <alignment horizontal="center"/>
    </xf>
    <xf numFmtId="0" fontId="28" fillId="11" borderId="5" xfId="0" applyFont="1" applyFill="1" applyBorder="1" applyAlignment="1">
      <alignment horizontal="center"/>
    </xf>
    <xf numFmtId="0" fontId="29" fillId="11" borderId="1" xfId="0" applyFont="1" applyFill="1" applyBorder="1"/>
    <xf numFmtId="0" fontId="17" fillId="11" borderId="1" xfId="0" applyFont="1" applyFill="1" applyBorder="1" applyAlignment="1">
      <alignment horizontal="center"/>
    </xf>
    <xf numFmtId="0" fontId="17" fillId="11" borderId="7" xfId="0" applyFont="1" applyFill="1" applyBorder="1" applyAlignment="1">
      <alignment horizontal="center"/>
    </xf>
    <xf numFmtId="0" fontId="28" fillId="11" borderId="1" xfId="0" applyFont="1" applyFill="1" applyBorder="1" applyAlignment="1">
      <alignment horizontal="center"/>
    </xf>
    <xf numFmtId="0" fontId="28" fillId="11" borderId="5" xfId="0" applyFont="1" applyFill="1" applyBorder="1" applyAlignment="1">
      <alignment horizontal="left"/>
    </xf>
    <xf numFmtId="0" fontId="28" fillId="11" borderId="8" xfId="0" applyFont="1" applyFill="1" applyBorder="1" applyAlignment="1">
      <alignment horizontal="center"/>
    </xf>
    <xf numFmtId="0" fontId="28" fillId="11" borderId="9" xfId="0" applyFont="1" applyFill="1" applyBorder="1" applyAlignment="1">
      <alignment horizontal="left"/>
    </xf>
    <xf numFmtId="0" fontId="17" fillId="11" borderId="24" xfId="0" applyFont="1" applyFill="1" applyBorder="1" applyAlignment="1">
      <alignment horizontal="center"/>
    </xf>
    <xf numFmtId="0" fontId="17" fillId="11" borderId="7" xfId="0" quotePrefix="1" applyFont="1" applyFill="1" applyBorder="1" applyAlignment="1">
      <alignment horizontal="left"/>
    </xf>
    <xf numFmtId="0" fontId="17" fillId="11" borderId="7" xfId="0" applyFont="1" applyFill="1" applyBorder="1"/>
    <xf numFmtId="0" fontId="17" fillId="11" borderId="7" xfId="0" applyFont="1" applyFill="1" applyBorder="1" applyAlignment="1">
      <alignment horizontal="left"/>
    </xf>
    <xf numFmtId="0" fontId="17" fillId="11" borderId="9" xfId="0" applyFont="1" applyFill="1" applyBorder="1"/>
    <xf numFmtId="0" fontId="17" fillId="11" borderId="3" xfId="0" applyFont="1" applyFill="1" applyBorder="1" applyAlignment="1">
      <alignment vertical="center"/>
    </xf>
    <xf numFmtId="0" fontId="17" fillId="11" borderId="3" xfId="0" applyFont="1" applyFill="1" applyBorder="1" applyAlignment="1">
      <alignment horizontal="center" vertical="center" wrapText="1"/>
    </xf>
    <xf numFmtId="0" fontId="25" fillId="11" borderId="2" xfId="0" applyFont="1" applyFill="1" applyBorder="1"/>
    <xf numFmtId="0" fontId="17" fillId="11" borderId="15" xfId="0" applyFont="1" applyFill="1" applyBorder="1" applyAlignment="1">
      <alignment vertical="center"/>
    </xf>
    <xf numFmtId="0" fontId="24" fillId="11" borderId="1" xfId="0" applyFont="1" applyFill="1" applyBorder="1"/>
    <xf numFmtId="0" fontId="24" fillId="11" borderId="14" xfId="0" applyFont="1" applyFill="1" applyBorder="1"/>
    <xf numFmtId="0" fontId="24" fillId="11" borderId="0" xfId="0" applyFont="1" applyFill="1" applyBorder="1"/>
    <xf numFmtId="0" fontId="25" fillId="11" borderId="1" xfId="0" applyFont="1" applyFill="1" applyBorder="1" applyAlignment="1">
      <alignment horizontal="center"/>
    </xf>
    <xf numFmtId="0" fontId="17" fillId="11" borderId="1" xfId="0" quotePrefix="1" applyFont="1" applyFill="1" applyBorder="1" applyAlignment="1">
      <alignment horizontal="center"/>
    </xf>
    <xf numFmtId="0" fontId="17" fillId="11" borderId="17" xfId="0" applyFont="1" applyFill="1" applyBorder="1" applyAlignment="1">
      <alignment horizontal="center"/>
    </xf>
    <xf numFmtId="0" fontId="25" fillId="11" borderId="0" xfId="0" applyFont="1" applyFill="1" applyBorder="1" applyAlignment="1">
      <alignment horizontal="center"/>
    </xf>
    <xf numFmtId="0" fontId="17" fillId="11" borderId="8" xfId="0" quotePrefix="1" applyFont="1" applyFill="1" applyBorder="1" applyAlignment="1">
      <alignment horizontal="center"/>
    </xf>
    <xf numFmtId="0" fontId="17" fillId="11" borderId="44" xfId="0" applyFont="1" applyFill="1" applyBorder="1" applyAlignment="1">
      <alignment horizontal="center"/>
    </xf>
    <xf numFmtId="0" fontId="17" fillId="11" borderId="14" xfId="0" applyFont="1" applyFill="1" applyBorder="1" applyAlignment="1">
      <alignment horizontal="center"/>
    </xf>
    <xf numFmtId="0" fontId="24" fillId="11" borderId="19" xfId="0" applyFont="1" applyFill="1" applyBorder="1"/>
    <xf numFmtId="0" fontId="24" fillId="11" borderId="0" xfId="0" quotePrefix="1" applyFont="1" applyFill="1" applyBorder="1"/>
    <xf numFmtId="0" fontId="29" fillId="11" borderId="0" xfId="0" applyFont="1" applyFill="1" applyBorder="1"/>
    <xf numFmtId="0" fontId="29" fillId="11" borderId="10" xfId="0" applyFont="1" applyFill="1" applyBorder="1"/>
    <xf numFmtId="0" fontId="29" fillId="11" borderId="8" xfId="0" applyFont="1" applyFill="1" applyBorder="1"/>
    <xf numFmtId="0" fontId="29" fillId="11" borderId="15" xfId="0" applyFont="1" applyFill="1" applyBorder="1"/>
    <xf numFmtId="0" fontId="27" fillId="11" borderId="24" xfId="0" applyFont="1" applyFill="1" applyBorder="1"/>
    <xf numFmtId="0" fontId="17" fillId="11" borderId="3" xfId="0" quotePrefix="1" applyFont="1" applyFill="1" applyBorder="1" applyAlignment="1">
      <alignment vertical="center"/>
    </xf>
    <xf numFmtId="0" fontId="24" fillId="11" borderId="15" xfId="0" applyFont="1" applyFill="1" applyBorder="1"/>
    <xf numFmtId="0" fontId="36" fillId="11" borderId="4" xfId="0" applyFont="1" applyFill="1" applyBorder="1"/>
    <xf numFmtId="0" fontId="36" fillId="11" borderId="26" xfId="0" applyFont="1" applyFill="1" applyBorder="1"/>
    <xf numFmtId="0" fontId="17" fillId="11" borderId="4" xfId="0" applyFont="1" applyFill="1" applyBorder="1" applyAlignment="1">
      <alignment vertical="center"/>
    </xf>
    <xf numFmtId="0" fontId="17" fillId="11" borderId="19" xfId="0" applyFont="1" applyFill="1" applyBorder="1" applyAlignment="1">
      <alignment vertical="center"/>
    </xf>
    <xf numFmtId="0" fontId="17" fillId="11" borderId="12" xfId="0" applyFont="1" applyFill="1" applyBorder="1" applyAlignment="1">
      <alignment vertical="center"/>
    </xf>
    <xf numFmtId="0" fontId="25" fillId="11" borderId="5" xfId="0" applyFont="1" applyFill="1" applyBorder="1" applyAlignment="1">
      <alignment horizontal="center" vertical="center"/>
    </xf>
    <xf numFmtId="0" fontId="25" fillId="11" borderId="8" xfId="0" applyFont="1" applyFill="1" applyBorder="1" applyAlignment="1">
      <alignment vertical="center"/>
    </xf>
    <xf numFmtId="0" fontId="17" fillId="11" borderId="14" xfId="0" applyFont="1" applyFill="1" applyBorder="1" applyAlignment="1">
      <alignment vertical="center"/>
    </xf>
    <xf numFmtId="0" fontId="17" fillId="11" borderId="9" xfId="0" applyFont="1" applyFill="1" applyBorder="1" applyAlignment="1">
      <alignment vertical="center"/>
    </xf>
    <xf numFmtId="0" fontId="25" fillId="11" borderId="19" xfId="0" applyFont="1" applyFill="1" applyBorder="1" applyAlignment="1">
      <alignment vertical="center"/>
    </xf>
    <xf numFmtId="0" fontId="25" fillId="11" borderId="0" xfId="0" applyFont="1" applyFill="1" applyBorder="1" applyAlignment="1">
      <alignment vertical="center"/>
    </xf>
    <xf numFmtId="0" fontId="25" fillId="11" borderId="5" xfId="0" applyFont="1" applyFill="1" applyBorder="1" applyAlignment="1">
      <alignment horizontal="center"/>
    </xf>
    <xf numFmtId="0" fontId="17" fillId="11" borderId="2" xfId="0" quotePrefix="1" applyFont="1" applyFill="1" applyBorder="1" applyAlignment="1">
      <alignment horizontal="left"/>
    </xf>
    <xf numFmtId="0" fontId="17" fillId="11" borderId="8" xfId="0" applyFont="1" applyFill="1" applyBorder="1" applyAlignment="1">
      <alignment horizontal="left"/>
    </xf>
    <xf numFmtId="16" fontId="17" fillId="11" borderId="9" xfId="0" applyNumberFormat="1" applyFont="1" applyFill="1" applyBorder="1" applyAlignment="1">
      <alignment horizontal="center"/>
    </xf>
    <xf numFmtId="0" fontId="17" fillId="11" borderId="9" xfId="0" applyNumberFormat="1" applyFont="1" applyFill="1" applyBorder="1" applyAlignment="1">
      <alignment horizontal="center"/>
    </xf>
    <xf numFmtId="164" fontId="17" fillId="11" borderId="3" xfId="2" applyNumberFormat="1" applyFont="1" applyFill="1" applyBorder="1"/>
    <xf numFmtId="164" fontId="17" fillId="11" borderId="9" xfId="2" applyNumberFormat="1" applyFont="1" applyFill="1" applyBorder="1"/>
    <xf numFmtId="0" fontId="28" fillId="11" borderId="1" xfId="0" quotePrefix="1" applyFont="1" applyFill="1" applyBorder="1"/>
    <xf numFmtId="0" fontId="28" fillId="11" borderId="10" xfId="0" applyFont="1" applyFill="1" applyBorder="1"/>
    <xf numFmtId="0" fontId="28" fillId="11" borderId="8" xfId="0" quotePrefix="1" applyFont="1" applyFill="1" applyBorder="1"/>
    <xf numFmtId="0" fontId="28" fillId="11" borderId="15" xfId="0" applyFont="1" applyFill="1" applyBorder="1"/>
    <xf numFmtId="0" fontId="32" fillId="11" borderId="8" xfId="0" applyFont="1" applyFill="1" applyBorder="1"/>
    <xf numFmtId="0" fontId="32" fillId="11" borderId="14" xfId="0" applyFont="1" applyFill="1" applyBorder="1"/>
    <xf numFmtId="0" fontId="28" fillId="11" borderId="1" xfId="0" applyFont="1" applyFill="1" applyBorder="1"/>
    <xf numFmtId="0" fontId="28" fillId="11" borderId="0" xfId="0" applyFont="1" applyFill="1" applyBorder="1"/>
    <xf numFmtId="0" fontId="28" fillId="11" borderId="1" xfId="0" applyFont="1" applyFill="1" applyBorder="1" applyAlignment="1">
      <alignment horizontal="left"/>
    </xf>
    <xf numFmtId="0" fontId="28" fillId="11" borderId="4" xfId="0" applyFont="1" applyFill="1" applyBorder="1"/>
    <xf numFmtId="0" fontId="28" fillId="11" borderId="19" xfId="0" applyFont="1" applyFill="1" applyBorder="1"/>
    <xf numFmtId="0" fontId="28" fillId="11" borderId="24" xfId="0" quotePrefix="1" applyFont="1" applyFill="1" applyBorder="1" applyAlignment="1">
      <alignment horizontal="left"/>
    </xf>
    <xf numFmtId="0" fontId="28" fillId="11" borderId="2" xfId="0" applyFont="1" applyFill="1" applyBorder="1"/>
    <xf numFmtId="0" fontId="28" fillId="11" borderId="4" xfId="0" applyFont="1" applyFill="1" applyBorder="1" applyAlignment="1">
      <alignment horizontal="center"/>
    </xf>
    <xf numFmtId="0" fontId="28" fillId="11" borderId="8" xfId="0" quotePrefix="1" applyFont="1" applyFill="1" applyBorder="1" applyAlignment="1">
      <alignment horizontal="center"/>
    </xf>
    <xf numFmtId="0" fontId="28" fillId="11" borderId="14" xfId="0" applyFont="1" applyFill="1" applyBorder="1"/>
    <xf numFmtId="0" fontId="28" fillId="11" borderId="7" xfId="0" applyFont="1" applyFill="1" applyBorder="1" applyAlignment="1">
      <alignment horizontal="center"/>
    </xf>
    <xf numFmtId="0" fontId="28" fillId="11" borderId="1" xfId="0" quotePrefix="1" applyFont="1" applyFill="1" applyBorder="1" applyAlignment="1">
      <alignment horizontal="center"/>
    </xf>
    <xf numFmtId="16" fontId="28" fillId="11" borderId="1" xfId="0" applyNumberFormat="1" applyFont="1" applyFill="1" applyBorder="1" applyAlignment="1">
      <alignment horizontal="center"/>
    </xf>
    <xf numFmtId="0" fontId="28" fillId="11" borderId="8" xfId="0" applyFont="1" applyFill="1" applyBorder="1"/>
    <xf numFmtId="16" fontId="28" fillId="11" borderId="8" xfId="0" applyNumberFormat="1" applyFont="1" applyFill="1" applyBorder="1" applyAlignment="1">
      <alignment horizontal="center"/>
    </xf>
    <xf numFmtId="0" fontId="28" fillId="11" borderId="9" xfId="0" applyFont="1" applyFill="1" applyBorder="1" applyAlignment="1">
      <alignment horizontal="center"/>
    </xf>
    <xf numFmtId="0" fontId="28" fillId="11" borderId="1" xfId="0" applyNumberFormat="1" applyFont="1" applyFill="1" applyBorder="1" applyAlignment="1">
      <alignment horizontal="center"/>
    </xf>
    <xf numFmtId="0" fontId="28" fillId="11" borderId="52" xfId="0" applyFont="1" applyFill="1" applyBorder="1"/>
    <xf numFmtId="0" fontId="28" fillId="11" borderId="53" xfId="0" applyFont="1" applyFill="1" applyBorder="1"/>
    <xf numFmtId="0" fontId="28" fillId="11" borderId="57" xfId="0" applyFont="1" applyFill="1" applyBorder="1"/>
    <xf numFmtId="0" fontId="28" fillId="11" borderId="50" xfId="0" applyFont="1" applyFill="1" applyBorder="1"/>
    <xf numFmtId="0" fontId="28" fillId="11" borderId="7" xfId="0" applyFont="1" applyFill="1" applyBorder="1"/>
    <xf numFmtId="0" fontId="28" fillId="11" borderId="8" xfId="0" applyNumberFormat="1" applyFont="1" applyFill="1" applyBorder="1" applyAlignment="1">
      <alignment horizontal="center"/>
    </xf>
    <xf numFmtId="0" fontId="17" fillId="12" borderId="79" xfId="0" applyFont="1" applyFill="1" applyBorder="1"/>
    <xf numFmtId="0" fontId="17" fillId="12" borderId="14" xfId="0" applyFont="1" applyFill="1" applyBorder="1"/>
    <xf numFmtId="0" fontId="17" fillId="12" borderId="15" xfId="0" applyFont="1" applyFill="1" applyBorder="1"/>
    <xf numFmtId="0" fontId="17" fillId="12" borderId="9" xfId="0" applyFont="1" applyFill="1" applyBorder="1" applyAlignment="1">
      <alignment horizontal="center"/>
    </xf>
    <xf numFmtId="0" fontId="17" fillId="12" borderId="44" xfId="0" applyFont="1" applyFill="1" applyBorder="1" applyAlignment="1">
      <alignment horizontal="center"/>
    </xf>
    <xf numFmtId="0" fontId="17" fillId="12" borderId="15" xfId="0" applyFont="1" applyFill="1" applyBorder="1" applyAlignment="1">
      <alignment horizontal="center"/>
    </xf>
    <xf numFmtId="0" fontId="17" fillId="12" borderId="86" xfId="0" applyFont="1" applyFill="1" applyBorder="1" applyAlignment="1">
      <alignment horizontal="center"/>
    </xf>
    <xf numFmtId="0" fontId="17" fillId="11" borderId="10" xfId="0" applyFont="1" applyFill="1" applyBorder="1" applyAlignment="1">
      <alignment horizontal="left"/>
    </xf>
    <xf numFmtId="0" fontId="17" fillId="13" borderId="26" xfId="0" applyFont="1" applyFill="1" applyBorder="1" applyAlignment="1">
      <alignment horizontal="center"/>
    </xf>
    <xf numFmtId="0" fontId="17" fillId="11" borderId="10" xfId="0" applyFont="1" applyFill="1" applyBorder="1" applyAlignment="1">
      <alignment horizontal="right"/>
    </xf>
    <xf numFmtId="0" fontId="17" fillId="13" borderId="3" xfId="0" applyFont="1" applyFill="1" applyBorder="1" applyAlignment="1">
      <alignment horizontal="center"/>
    </xf>
    <xf numFmtId="0" fontId="17" fillId="13" borderId="75" xfId="0" applyFont="1" applyFill="1" applyBorder="1"/>
    <xf numFmtId="0" fontId="17" fillId="13" borderId="2" xfId="0" applyFont="1" applyFill="1" applyBorder="1"/>
    <xf numFmtId="0" fontId="17" fillId="13" borderId="26" xfId="0" applyFont="1" applyFill="1" applyBorder="1"/>
    <xf numFmtId="0" fontId="17" fillId="13" borderId="54" xfId="0" applyFont="1" applyFill="1" applyBorder="1" applyAlignment="1">
      <alignment horizontal="center"/>
    </xf>
    <xf numFmtId="0" fontId="17" fillId="13" borderId="87" xfId="0" applyFont="1" applyFill="1" applyBorder="1" applyAlignment="1">
      <alignment horizontal="center"/>
    </xf>
    <xf numFmtId="0" fontId="17" fillId="11" borderId="75" xfId="0" applyFont="1" applyFill="1" applyBorder="1"/>
    <xf numFmtId="0" fontId="17" fillId="11" borderId="87" xfId="0" applyFont="1" applyFill="1" applyBorder="1" applyAlignment="1">
      <alignment horizontal="center"/>
    </xf>
    <xf numFmtId="0" fontId="17" fillId="11" borderId="0" xfId="0" applyFont="1" applyFill="1" applyAlignment="1">
      <alignment horizontal="left"/>
    </xf>
    <xf numFmtId="0" fontId="17" fillId="11" borderId="58" xfId="0" applyFont="1" applyFill="1" applyBorder="1" applyAlignment="1">
      <alignment horizontal="right"/>
    </xf>
    <xf numFmtId="0" fontId="25" fillId="11" borderId="38" xfId="0" applyFont="1" applyFill="1" applyBorder="1" applyAlignment="1">
      <alignment horizontal="left"/>
    </xf>
    <xf numFmtId="0" fontId="17" fillId="11" borderId="96" xfId="0" applyFont="1" applyFill="1" applyBorder="1" applyAlignment="1">
      <alignment horizontal="left"/>
    </xf>
    <xf numFmtId="0" fontId="25" fillId="11" borderId="7" xfId="0" applyFont="1" applyFill="1" applyBorder="1" applyAlignment="1">
      <alignment horizontal="left"/>
    </xf>
    <xf numFmtId="0" fontId="17" fillId="11" borderId="59" xfId="0" applyFont="1" applyFill="1" applyBorder="1" applyAlignment="1">
      <alignment horizontal="left"/>
    </xf>
    <xf numFmtId="0" fontId="36" fillId="11" borderId="3" xfId="0" applyFont="1" applyFill="1" applyBorder="1" applyAlignment="1">
      <alignment horizontal="center" vertical="center"/>
    </xf>
    <xf numFmtId="0" fontId="36" fillId="11" borderId="2" xfId="0" applyFont="1" applyFill="1" applyBorder="1" applyAlignment="1">
      <alignment horizontal="center" vertical="center"/>
    </xf>
    <xf numFmtId="0" fontId="36" fillId="11" borderId="37" xfId="0" applyFont="1" applyFill="1" applyBorder="1" applyAlignment="1">
      <alignment horizontal="center" vertical="center"/>
    </xf>
    <xf numFmtId="0" fontId="36" fillId="11" borderId="77" xfId="0" applyFont="1" applyFill="1" applyBorder="1" applyAlignment="1">
      <alignment horizontal="center" vertical="center"/>
    </xf>
    <xf numFmtId="0" fontId="36" fillId="11" borderId="2" xfId="0" applyFont="1" applyFill="1" applyBorder="1"/>
    <xf numFmtId="0" fontId="36" fillId="11" borderId="2" xfId="0" applyFont="1" applyFill="1" applyBorder="1" applyAlignment="1">
      <alignment horizontal="center"/>
    </xf>
    <xf numFmtId="0" fontId="36" fillId="11" borderId="3" xfId="0" applyFont="1" applyFill="1" applyBorder="1" applyAlignment="1">
      <alignment horizontal="center"/>
    </xf>
    <xf numFmtId="0" fontId="36" fillId="11" borderId="26" xfId="0" applyFont="1" applyFill="1" applyBorder="1" applyAlignment="1">
      <alignment horizontal="center"/>
    </xf>
    <xf numFmtId="0" fontId="36" fillId="11" borderId="41" xfId="0" applyFont="1" applyFill="1" applyBorder="1" applyAlignment="1">
      <alignment horizontal="center"/>
    </xf>
    <xf numFmtId="0" fontId="36" fillId="11" borderId="77" xfId="0" applyFont="1" applyFill="1" applyBorder="1" applyAlignment="1">
      <alignment horizontal="center"/>
    </xf>
    <xf numFmtId="0" fontId="17" fillId="11" borderId="79" xfId="0" applyFont="1" applyFill="1" applyBorder="1"/>
    <xf numFmtId="0" fontId="28" fillId="11" borderId="3" xfId="0" applyFont="1" applyFill="1" applyBorder="1" applyAlignment="1">
      <alignment horizontal="right"/>
    </xf>
    <xf numFmtId="0" fontId="28" fillId="11" borderId="81" xfId="0" applyFont="1" applyFill="1" applyBorder="1" applyAlignment="1">
      <alignment horizontal="left"/>
    </xf>
    <xf numFmtId="0" fontId="28" fillId="11" borderId="82" xfId="0" applyFont="1" applyFill="1" applyBorder="1" applyAlignment="1">
      <alignment horizontal="right"/>
    </xf>
    <xf numFmtId="0" fontId="28" fillId="11" borderId="83" xfId="0" applyFont="1" applyFill="1" applyBorder="1" applyAlignment="1">
      <alignment horizontal="left"/>
    </xf>
    <xf numFmtId="0" fontId="17" fillId="11" borderId="8" xfId="0" applyFont="1" applyFill="1" applyBorder="1" applyAlignment="1">
      <alignment horizontal="center"/>
    </xf>
    <xf numFmtId="0" fontId="28" fillId="11" borderId="81" xfId="0" applyFont="1" applyFill="1" applyBorder="1" applyAlignment="1"/>
    <xf numFmtId="0" fontId="28" fillId="11" borderId="82" xfId="0" applyFont="1" applyFill="1" applyBorder="1" applyAlignment="1"/>
    <xf numFmtId="0" fontId="28" fillId="11" borderId="0" xfId="0" applyFont="1" applyFill="1" applyBorder="1" applyAlignment="1">
      <alignment horizontal="left"/>
    </xf>
    <xf numFmtId="0" fontId="28" fillId="11" borderId="12" xfId="0" applyFont="1" applyFill="1" applyBorder="1" applyAlignment="1">
      <alignment horizontal="right"/>
    </xf>
    <xf numFmtId="0" fontId="28" fillId="11" borderId="41" xfId="0" applyFont="1" applyFill="1" applyBorder="1" applyAlignment="1">
      <alignment horizontal="left"/>
    </xf>
    <xf numFmtId="0" fontId="28" fillId="11" borderId="19" xfId="0" applyFont="1" applyFill="1" applyBorder="1" applyAlignment="1">
      <alignment horizontal="left"/>
    </xf>
    <xf numFmtId="0" fontId="28" fillId="11" borderId="26" xfId="0" applyFont="1" applyFill="1" applyBorder="1" applyAlignment="1">
      <alignment horizontal="right"/>
    </xf>
    <xf numFmtId="0" fontId="28" fillId="11" borderId="10" xfId="0" applyFont="1" applyFill="1" applyBorder="1" applyAlignment="1">
      <alignment horizontal="right"/>
    </xf>
    <xf numFmtId="0" fontId="28" fillId="11" borderId="18" xfId="0" applyFont="1" applyFill="1" applyBorder="1" applyAlignment="1">
      <alignment horizontal="left"/>
    </xf>
    <xf numFmtId="0" fontId="28" fillId="11" borderId="20" xfId="0" applyFont="1" applyFill="1" applyBorder="1" applyAlignment="1">
      <alignment horizontal="left"/>
    </xf>
    <xf numFmtId="0" fontId="28" fillId="11" borderId="24" xfId="0" applyFont="1" applyFill="1" applyBorder="1" applyAlignment="1">
      <alignment horizontal="left"/>
    </xf>
    <xf numFmtId="0" fontId="28" fillId="11" borderId="58" xfId="0" applyFont="1" applyFill="1" applyBorder="1" applyAlignment="1">
      <alignment horizontal="left"/>
    </xf>
    <xf numFmtId="0" fontId="28" fillId="11" borderId="57" xfId="0" applyFont="1" applyFill="1" applyBorder="1" applyAlignment="1">
      <alignment horizontal="right"/>
    </xf>
    <xf numFmtId="0" fontId="28" fillId="11" borderId="104" xfId="0" applyFont="1" applyFill="1" applyBorder="1" applyAlignment="1">
      <alignment horizontal="left"/>
    </xf>
    <xf numFmtId="0" fontId="17" fillId="11" borderId="14" xfId="0" applyFont="1" applyFill="1" applyBorder="1" applyAlignment="1">
      <alignment horizontal="centerContinuous"/>
    </xf>
    <xf numFmtId="0" fontId="17" fillId="11" borderId="15" xfId="0" applyFont="1" applyFill="1" applyBorder="1" applyAlignment="1">
      <alignment horizontal="centerContinuous"/>
    </xf>
    <xf numFmtId="0" fontId="17" fillId="11" borderId="16" xfId="0" applyFont="1" applyFill="1" applyBorder="1" applyAlignment="1">
      <alignment horizontal="centerContinuous"/>
    </xf>
    <xf numFmtId="0" fontId="17" fillId="11" borderId="76" xfId="0" applyFont="1" applyFill="1" applyBorder="1" applyAlignment="1">
      <alignment horizontal="centerContinuous"/>
    </xf>
    <xf numFmtId="0" fontId="28" fillId="11" borderId="4" xfId="0" applyFont="1" applyFill="1" applyBorder="1" applyAlignment="1">
      <alignment horizontal="left"/>
    </xf>
    <xf numFmtId="0" fontId="17" fillId="11" borderId="16" xfId="0" applyFont="1" applyFill="1" applyBorder="1" applyAlignment="1">
      <alignment horizontal="center"/>
    </xf>
    <xf numFmtId="0" fontId="17" fillId="11" borderId="0" xfId="0" applyFont="1" applyFill="1" applyAlignment="1">
      <alignment horizontal="right"/>
    </xf>
    <xf numFmtId="0" fontId="24" fillId="11" borderId="79" xfId="0" applyFont="1" applyFill="1" applyBorder="1"/>
    <xf numFmtId="0" fontId="17" fillId="14" borderId="7" xfId="0" applyFont="1" applyFill="1" applyBorder="1" applyAlignment="1">
      <alignment horizontal="left"/>
    </xf>
    <xf numFmtId="165" fontId="28" fillId="0" borderId="5" xfId="0" applyNumberFormat="1" applyFont="1" applyBorder="1"/>
    <xf numFmtId="165" fontId="28" fillId="0" borderId="15" xfId="0" applyNumberFormat="1" applyFont="1" applyBorder="1"/>
    <xf numFmtId="0" fontId="12" fillId="2" borderId="64" xfId="0" applyFont="1" applyFill="1" applyBorder="1" applyAlignment="1">
      <alignment horizontal="center"/>
    </xf>
    <xf numFmtId="0" fontId="17" fillId="11" borderId="3" xfId="0" applyFont="1" applyFill="1" applyBorder="1" applyAlignment="1">
      <alignment horizontal="center"/>
    </xf>
    <xf numFmtId="0" fontId="17" fillId="11" borderId="15" xfId="0" applyFont="1" applyFill="1" applyBorder="1" applyAlignment="1">
      <alignment horizontal="center"/>
    </xf>
    <xf numFmtId="0" fontId="17" fillId="11" borderId="76" xfId="0" applyFont="1" applyFill="1" applyBorder="1" applyAlignment="1">
      <alignment horizontal="center"/>
    </xf>
    <xf numFmtId="0" fontId="13" fillId="0" borderId="0" xfId="4" applyFill="1" applyAlignment="1" applyProtection="1"/>
    <xf numFmtId="0" fontId="13" fillId="0" borderId="0" xfId="4" quotePrefix="1" applyFill="1" applyAlignment="1" applyProtection="1"/>
    <xf numFmtId="14" fontId="17" fillId="11" borderId="8" xfId="0" applyNumberFormat="1" applyFont="1" applyFill="1" applyBorder="1" applyAlignment="1">
      <alignment horizontal="center"/>
    </xf>
    <xf numFmtId="0" fontId="17" fillId="11" borderId="9" xfId="0" quotePrefix="1" applyFont="1" applyFill="1" applyBorder="1" applyAlignment="1">
      <alignment horizontal="center"/>
    </xf>
    <xf numFmtId="0" fontId="25" fillId="0" borderId="1" xfId="0" applyFont="1" applyFill="1" applyBorder="1"/>
    <xf numFmtId="10" fontId="25" fillId="0" borderId="1" xfId="0" applyNumberFormat="1" applyFont="1" applyFill="1" applyBorder="1"/>
    <xf numFmtId="10" fontId="25" fillId="0" borderId="7" xfId="0" applyNumberFormat="1" applyFont="1" applyFill="1" applyBorder="1"/>
    <xf numFmtId="10" fontId="17" fillId="0" borderId="8" xfId="0" applyNumberFormat="1" applyFont="1" applyFill="1" applyBorder="1"/>
    <xf numFmtId="10" fontId="17" fillId="0" borderId="9" xfId="0" applyNumberFormat="1" applyFont="1" applyFill="1" applyBorder="1"/>
    <xf numFmtId="0" fontId="25" fillId="11" borderId="1" xfId="0" applyFont="1" applyFill="1" applyBorder="1"/>
    <xf numFmtId="0" fontId="25" fillId="11" borderId="0" xfId="0" applyFont="1" applyFill="1" applyBorder="1"/>
    <xf numFmtId="0" fontId="25" fillId="0" borderId="1" xfId="0" applyFont="1" applyFill="1" applyBorder="1" applyAlignment="1">
      <alignment horizontal="right"/>
    </xf>
    <xf numFmtId="10" fontId="25" fillId="0" borderId="1" xfId="2" applyNumberFormat="1" applyFont="1" applyFill="1" applyBorder="1"/>
    <xf numFmtId="10" fontId="25" fillId="0" borderId="7" xfId="2" applyNumberFormat="1" applyFont="1" applyFill="1" applyBorder="1"/>
    <xf numFmtId="10" fontId="17" fillId="0" borderId="1" xfId="2" applyNumberFormat="1" applyFont="1" applyFill="1" applyBorder="1"/>
    <xf numFmtId="10" fontId="17" fillId="0" borderId="7" xfId="2" applyNumberFormat="1" applyFont="1" applyFill="1" applyBorder="1"/>
    <xf numFmtId="10" fontId="17" fillId="0" borderId="8" xfId="2" applyNumberFormat="1" applyFont="1" applyFill="1" applyBorder="1"/>
    <xf numFmtId="10" fontId="17" fillId="0" borderId="9" xfId="2" applyNumberFormat="1" applyFont="1" applyFill="1" applyBorder="1"/>
    <xf numFmtId="14" fontId="17" fillId="11" borderId="3" xfId="0" applyNumberFormat="1" applyFont="1" applyFill="1" applyBorder="1" applyAlignment="1">
      <alignment horizontal="center"/>
    </xf>
    <xf numFmtId="0" fontId="25" fillId="11" borderId="8" xfId="0" quotePrefix="1" applyFont="1" applyFill="1" applyBorder="1" applyAlignment="1">
      <alignment horizontal="left"/>
    </xf>
    <xf numFmtId="0" fontId="25" fillId="0" borderId="1" xfId="0" applyFont="1" applyBorder="1"/>
    <xf numFmtId="0" fontId="17" fillId="11" borderId="8" xfId="0" quotePrefix="1" applyFont="1" applyFill="1" applyBorder="1" applyAlignment="1">
      <alignment horizontal="left"/>
    </xf>
    <xf numFmtId="0" fontId="25" fillId="0" borderId="8" xfId="0" applyFont="1" applyBorder="1"/>
    <xf numFmtId="0" fontId="25" fillId="11" borderId="24" xfId="0" applyFont="1" applyFill="1" applyBorder="1"/>
    <xf numFmtId="0" fontId="17" fillId="11" borderId="7" xfId="0" quotePrefix="1" applyFont="1" applyFill="1" applyBorder="1" applyAlignment="1">
      <alignment horizontal="right"/>
    </xf>
    <xf numFmtId="0" fontId="17" fillId="4" borderId="1" xfId="0" applyFont="1" applyFill="1" applyBorder="1"/>
    <xf numFmtId="0" fontId="17" fillId="4" borderId="7" xfId="0" applyFont="1" applyFill="1" applyBorder="1"/>
    <xf numFmtId="0" fontId="30" fillId="11" borderId="7" xfId="0" quotePrefix="1" applyFont="1" applyFill="1" applyBorder="1" applyAlignment="1">
      <alignment horizontal="right"/>
    </xf>
    <xf numFmtId="0" fontId="17" fillId="6" borderId="1" xfId="0" applyFont="1" applyFill="1" applyBorder="1"/>
    <xf numFmtId="0" fontId="17" fillId="6" borderId="7" xfId="0" applyFont="1" applyFill="1" applyBorder="1"/>
    <xf numFmtId="0" fontId="30" fillId="11" borderId="7" xfId="0" applyFont="1" applyFill="1" applyBorder="1" applyAlignment="1">
      <alignment horizontal="right"/>
    </xf>
    <xf numFmtId="0" fontId="17" fillId="11" borderId="7" xfId="0" quotePrefix="1" applyFont="1" applyFill="1" applyBorder="1"/>
    <xf numFmtId="0" fontId="17" fillId="6" borderId="8" xfId="0" applyFont="1" applyFill="1" applyBorder="1"/>
    <xf numFmtId="0" fontId="17" fillId="6" borderId="9" xfId="0" applyFont="1" applyFill="1" applyBorder="1"/>
    <xf numFmtId="0" fontId="25" fillId="11" borderId="3" xfId="0" applyFont="1" applyFill="1" applyBorder="1"/>
    <xf numFmtId="0" fontId="17" fillId="0" borderId="7" xfId="0" applyFont="1" applyFill="1" applyBorder="1"/>
    <xf numFmtId="0" fontId="17" fillId="0" borderId="1" xfId="0" applyFont="1" applyBorder="1" applyAlignment="1">
      <alignment horizontal="right"/>
    </xf>
    <xf numFmtId="0" fontId="17" fillId="6" borderId="1" xfId="0" applyFont="1" applyFill="1" applyBorder="1" applyAlignment="1">
      <alignment horizontal="right"/>
    </xf>
    <xf numFmtId="0" fontId="17" fillId="6" borderId="7" xfId="0" applyFont="1" applyFill="1" applyBorder="1" applyAlignment="1">
      <alignment horizontal="right"/>
    </xf>
    <xf numFmtId="0" fontId="17" fillId="11" borderId="9" xfId="0" quotePrefix="1" applyFont="1" applyFill="1" applyBorder="1" applyAlignment="1">
      <alignment horizontal="right"/>
    </xf>
    <xf numFmtId="0" fontId="17" fillId="4" borderId="8" xfId="0" applyFont="1" applyFill="1" applyBorder="1"/>
    <xf numFmtId="0" fontId="17" fillId="4" borderId="9" xfId="0" applyFont="1" applyFill="1" applyBorder="1"/>
    <xf numFmtId="0" fontId="17" fillId="0" borderId="1" xfId="0" quotePrefix="1" applyFont="1" applyBorder="1" applyAlignment="1">
      <alignment horizontal="right"/>
    </xf>
    <xf numFmtId="0" fontId="17" fillId="0" borderId="1" xfId="1" applyNumberFormat="1" applyFont="1" applyBorder="1"/>
    <xf numFmtId="1" fontId="17" fillId="0" borderId="1" xfId="0" applyNumberFormat="1" applyFont="1" applyBorder="1" applyAlignment="1">
      <alignment horizontal="right"/>
    </xf>
    <xf numFmtId="0" fontId="17" fillId="0" borderId="1" xfId="0" applyFont="1" applyFill="1" applyBorder="1" applyAlignment="1">
      <alignment horizontal="right"/>
    </xf>
    <xf numFmtId="0" fontId="17" fillId="3" borderId="1" xfId="0" applyFont="1" applyFill="1" applyBorder="1"/>
    <xf numFmtId="0" fontId="17" fillId="3" borderId="7" xfId="0" applyFont="1" applyFill="1" applyBorder="1"/>
    <xf numFmtId="0" fontId="30" fillId="11" borderId="9" xfId="0" applyFont="1" applyFill="1" applyBorder="1" applyAlignment="1">
      <alignment horizontal="right"/>
    </xf>
    <xf numFmtId="0" fontId="17" fillId="6" borderId="3" xfId="0" applyFont="1" applyFill="1" applyBorder="1"/>
    <xf numFmtId="1" fontId="17" fillId="0" borderId="3" xfId="0" applyNumberFormat="1" applyFont="1" applyBorder="1"/>
    <xf numFmtId="165" fontId="17" fillId="0" borderId="3" xfId="0" applyNumberFormat="1" applyFont="1" applyBorder="1"/>
    <xf numFmtId="165" fontId="17" fillId="0" borderId="9" xfId="0" applyNumberFormat="1" applyFont="1" applyBorder="1"/>
    <xf numFmtId="165" fontId="25" fillId="11" borderId="5" xfId="0" applyNumberFormat="1" applyFont="1" applyFill="1" applyBorder="1"/>
    <xf numFmtId="165" fontId="17" fillId="0" borderId="5" xfId="0" applyNumberFormat="1" applyFont="1" applyFill="1" applyBorder="1"/>
    <xf numFmtId="165" fontId="17" fillId="0" borderId="7" xfId="0" applyNumberFormat="1" applyFont="1" applyFill="1" applyBorder="1"/>
    <xf numFmtId="165" fontId="25" fillId="11" borderId="3" xfId="0" applyNumberFormat="1" applyFont="1" applyFill="1" applyBorder="1"/>
    <xf numFmtId="165" fontId="17" fillId="0" borderId="9" xfId="0" applyNumberFormat="1" applyFont="1" applyFill="1" applyBorder="1"/>
    <xf numFmtId="0" fontId="29" fillId="11" borderId="8" xfId="0" applyFont="1" applyFill="1" applyBorder="1" applyAlignment="1">
      <alignment horizontal="center" vertical="center" wrapText="1"/>
    </xf>
    <xf numFmtId="0" fontId="25" fillId="11" borderId="24" xfId="0" quotePrefix="1" applyFont="1" applyFill="1" applyBorder="1" applyAlignment="1">
      <alignment horizontal="left"/>
    </xf>
    <xf numFmtId="0" fontId="25" fillId="0" borderId="24" xfId="0" applyFont="1" applyBorder="1"/>
    <xf numFmtId="0" fontId="25" fillId="0" borderId="3" xfId="0" applyFont="1" applyBorder="1"/>
    <xf numFmtId="0" fontId="25" fillId="11" borderId="9" xfId="0" quotePrefix="1" applyFont="1" applyFill="1" applyBorder="1" applyAlignment="1">
      <alignment horizontal="left"/>
    </xf>
    <xf numFmtId="0" fontId="17" fillId="11" borderId="9" xfId="0" quotePrefix="1" applyFont="1" applyFill="1" applyBorder="1" applyAlignment="1">
      <alignment horizontal="left"/>
    </xf>
    <xf numFmtId="14" fontId="17" fillId="11" borderId="9" xfId="0" applyNumberFormat="1" applyFont="1" applyFill="1" applyBorder="1" applyAlignment="1">
      <alignment horizontal="center"/>
    </xf>
    <xf numFmtId="0" fontId="17" fillId="11" borderId="24" xfId="0" applyFont="1" applyFill="1" applyBorder="1" applyAlignment="1">
      <alignment horizontal="left"/>
    </xf>
    <xf numFmtId="0" fontId="25" fillId="11" borderId="26" xfId="0" applyFont="1" applyFill="1" applyBorder="1"/>
    <xf numFmtId="0" fontId="17" fillId="11" borderId="3" xfId="0" applyFont="1" applyFill="1" applyBorder="1"/>
    <xf numFmtId="0" fontId="17" fillId="11" borderId="1" xfId="0" quotePrefix="1" applyFont="1" applyFill="1" applyBorder="1"/>
    <xf numFmtId="0" fontId="17" fillId="0" borderId="5" xfId="0" applyFont="1" applyFill="1" applyBorder="1"/>
    <xf numFmtId="0" fontId="25" fillId="11" borderId="24" xfId="0" applyFont="1" applyFill="1" applyBorder="1" applyAlignment="1">
      <alignment horizontal="left"/>
    </xf>
    <xf numFmtId="0" fontId="17" fillId="11" borderId="8" xfId="0" quotePrefix="1" applyFont="1" applyFill="1" applyBorder="1"/>
    <xf numFmtId="0" fontId="36" fillId="11" borderId="12" xfId="0" applyFont="1" applyFill="1" applyBorder="1"/>
    <xf numFmtId="0" fontId="36" fillId="11" borderId="10" xfId="0" applyFont="1" applyFill="1" applyBorder="1"/>
    <xf numFmtId="0" fontId="24" fillId="0" borderId="32" xfId="0" applyFont="1" applyBorder="1"/>
    <xf numFmtId="0" fontId="36" fillId="0" borderId="30" xfId="0" applyFont="1" applyBorder="1"/>
    <xf numFmtId="0" fontId="27" fillId="0" borderId="31" xfId="0" applyFont="1" applyBorder="1" applyAlignment="1">
      <alignment horizontal="right"/>
    </xf>
    <xf numFmtId="0" fontId="27" fillId="0" borderId="31" xfId="0" applyFont="1" applyFill="1" applyBorder="1" applyAlignment="1">
      <alignment horizontal="right"/>
    </xf>
    <xf numFmtId="164" fontId="27" fillId="0" borderId="31" xfId="2" applyNumberFormat="1" applyFont="1" applyBorder="1" applyAlignment="1">
      <alignment horizontal="center"/>
    </xf>
    <xf numFmtId="0" fontId="27" fillId="0" borderId="32" xfId="0" applyFont="1" applyBorder="1" applyAlignment="1">
      <alignment horizontal="right"/>
    </xf>
    <xf numFmtId="0" fontId="27" fillId="0" borderId="30" xfId="0" applyFont="1" applyBorder="1" applyAlignment="1">
      <alignment horizontal="right"/>
    </xf>
    <xf numFmtId="0" fontId="24" fillId="11" borderId="12" xfId="0" applyFont="1" applyFill="1" applyBorder="1"/>
    <xf numFmtId="0" fontId="24" fillId="0" borderId="12" xfId="0" applyFont="1" applyFill="1" applyBorder="1"/>
    <xf numFmtId="0" fontId="24" fillId="11" borderId="7" xfId="0" applyFont="1" applyFill="1" applyBorder="1"/>
    <xf numFmtId="164" fontId="27" fillId="0" borderId="7" xfId="2" applyNumberFormat="1" applyFont="1" applyBorder="1" applyAlignment="1">
      <alignment horizontal="center"/>
    </xf>
    <xf numFmtId="0" fontId="24" fillId="11" borderId="10" xfId="0" applyFont="1" applyFill="1" applyBorder="1"/>
    <xf numFmtId="0" fontId="17" fillId="10" borderId="10" xfId="0" applyFont="1" applyFill="1" applyBorder="1"/>
    <xf numFmtId="0" fontId="17" fillId="11" borderId="56" xfId="0" applyFont="1" applyFill="1" applyBorder="1"/>
    <xf numFmtId="0" fontId="24" fillId="11" borderId="57" xfId="0" applyFont="1" applyFill="1" applyBorder="1"/>
    <xf numFmtId="0" fontId="24" fillId="0" borderId="58" xfId="0" applyFont="1" applyFill="1" applyBorder="1" applyAlignment="1">
      <alignment horizontal="right"/>
    </xf>
    <xf numFmtId="0" fontId="24" fillId="11" borderId="59" xfId="0" applyFont="1" applyFill="1" applyBorder="1"/>
    <xf numFmtId="164" fontId="27" fillId="0" borderId="59" xfId="2" applyNumberFormat="1" applyFont="1" applyBorder="1" applyAlignment="1">
      <alignment horizontal="center"/>
    </xf>
    <xf numFmtId="0" fontId="24" fillId="10" borderId="56" xfId="0" applyFont="1" applyFill="1" applyBorder="1"/>
    <xf numFmtId="0" fontId="24" fillId="10" borderId="59" xfId="0" applyFont="1" applyFill="1" applyBorder="1"/>
    <xf numFmtId="0" fontId="24" fillId="10" borderId="57" xfId="0" applyFont="1" applyFill="1" applyBorder="1"/>
    <xf numFmtId="0" fontId="17" fillId="10" borderId="59" xfId="0" applyFont="1" applyFill="1" applyBorder="1"/>
    <xf numFmtId="0" fontId="27" fillId="0" borderId="8" xfId="0" applyFont="1" applyBorder="1" applyAlignment="1">
      <alignment horizontal="center"/>
    </xf>
    <xf numFmtId="0" fontId="24" fillId="0" borderId="15" xfId="0" applyFont="1" applyBorder="1"/>
    <xf numFmtId="0" fontId="27" fillId="0" borderId="9" xfId="0" applyFont="1" applyBorder="1" applyAlignment="1">
      <alignment horizontal="right"/>
    </xf>
    <xf numFmtId="0" fontId="24" fillId="0" borderId="7" xfId="0" applyFont="1" applyBorder="1" applyAlignment="1">
      <alignment horizontal="center"/>
    </xf>
    <xf numFmtId="0" fontId="27" fillId="10" borderId="51" xfId="0" applyFont="1" applyFill="1" applyBorder="1"/>
    <xf numFmtId="0" fontId="24" fillId="11" borderId="5" xfId="0" applyFont="1" applyFill="1" applyBorder="1"/>
    <xf numFmtId="0" fontId="27" fillId="0" borderId="7" xfId="0" applyFont="1" applyBorder="1" applyAlignment="1">
      <alignment horizontal="center"/>
    </xf>
    <xf numFmtId="0" fontId="24" fillId="11" borderId="9" xfId="0" applyFont="1" applyFill="1" applyBorder="1"/>
    <xf numFmtId="164" fontId="27" fillId="0" borderId="7" xfId="2" applyNumberFormat="1" applyFont="1" applyBorder="1"/>
    <xf numFmtId="0" fontId="17" fillId="10" borderId="45" xfId="0" applyFont="1" applyFill="1" applyBorder="1"/>
    <xf numFmtId="0" fontId="27" fillId="0" borderId="42" xfId="0" applyFont="1" applyBorder="1" applyAlignment="1">
      <alignment horizontal="center"/>
    </xf>
    <xf numFmtId="0" fontId="24" fillId="0" borderId="35" xfId="0" applyFont="1" applyBorder="1"/>
    <xf numFmtId="0" fontId="27" fillId="0" borderId="33" xfId="0" applyFont="1" applyBorder="1" applyAlignment="1">
      <alignment horizontal="right"/>
    </xf>
    <xf numFmtId="0" fontId="24" fillId="0" borderId="34" xfId="0" applyFont="1" applyBorder="1"/>
    <xf numFmtId="0" fontId="17" fillId="10" borderId="33" xfId="0" applyFont="1" applyFill="1" applyBorder="1"/>
    <xf numFmtId="0" fontId="24" fillId="0" borderId="7" xfId="0" applyFont="1" applyBorder="1"/>
    <xf numFmtId="0" fontId="27" fillId="0" borderId="46" xfId="0" applyFont="1" applyBorder="1"/>
    <xf numFmtId="0" fontId="17" fillId="11" borderId="23" xfId="0" applyFont="1" applyFill="1" applyBorder="1"/>
    <xf numFmtId="0" fontId="24" fillId="11" borderId="22" xfId="0" applyFont="1" applyFill="1" applyBorder="1"/>
    <xf numFmtId="0" fontId="24" fillId="0" borderId="21" xfId="0" applyFont="1" applyFill="1" applyBorder="1"/>
    <xf numFmtId="0" fontId="24" fillId="11" borderId="45" xfId="0" applyFont="1" applyFill="1" applyBorder="1"/>
    <xf numFmtId="0" fontId="24" fillId="0" borderId="45" xfId="0" applyFont="1" applyBorder="1"/>
    <xf numFmtId="0" fontId="27" fillId="0" borderId="33" xfId="0" applyFont="1" applyFill="1" applyBorder="1" applyAlignment="1"/>
    <xf numFmtId="164" fontId="27" fillId="0" borderId="33" xfId="0" applyNumberFormat="1" applyFont="1" applyBorder="1" applyAlignment="1">
      <alignment horizontal="center"/>
    </xf>
    <xf numFmtId="0" fontId="27" fillId="0" borderId="15" xfId="0" applyFont="1" applyFill="1" applyBorder="1"/>
    <xf numFmtId="0" fontId="27" fillId="11" borderId="8" xfId="0" applyFont="1" applyFill="1" applyBorder="1"/>
    <xf numFmtId="0" fontId="24" fillId="0" borderId="10" xfId="0" applyFont="1" applyBorder="1" applyAlignment="1">
      <alignment horizontal="right"/>
    </xf>
    <xf numFmtId="0" fontId="24" fillId="11" borderId="8" xfId="0" applyFont="1" applyFill="1" applyBorder="1"/>
    <xf numFmtId="0" fontId="24" fillId="0" borderId="15" xfId="0" applyFont="1" applyBorder="1" applyAlignment="1">
      <alignment horizontal="right"/>
    </xf>
    <xf numFmtId="0" fontId="17" fillId="11" borderId="4" xfId="0" applyFont="1" applyFill="1" applyBorder="1" applyAlignment="1">
      <alignment horizontal="left"/>
    </xf>
    <xf numFmtId="0" fontId="17" fillId="11" borderId="19" xfId="0" applyFont="1" applyFill="1" applyBorder="1" applyAlignment="1">
      <alignment horizontal="center"/>
    </xf>
    <xf numFmtId="0" fontId="17" fillId="11" borderId="3" xfId="0" quotePrefix="1" applyFont="1" applyFill="1" applyBorder="1" applyAlignment="1">
      <alignment horizontal="center"/>
    </xf>
    <xf numFmtId="0" fontId="17" fillId="11" borderId="2" xfId="0" applyFont="1" applyFill="1" applyBorder="1" applyAlignment="1">
      <alignment horizontal="left"/>
    </xf>
    <xf numFmtId="0" fontId="17" fillId="0" borderId="2" xfId="0" applyFont="1" applyFill="1" applyBorder="1" applyAlignment="1">
      <alignment horizontal="left"/>
    </xf>
    <xf numFmtId="0" fontId="25" fillId="0" borderId="26" xfId="0" applyFont="1" applyFill="1" applyBorder="1"/>
    <xf numFmtId="0" fontId="17" fillId="11" borderId="5" xfId="0" applyFont="1" applyFill="1" applyBorder="1"/>
    <xf numFmtId="0" fontId="25" fillId="11" borderId="10" xfId="0" applyFont="1" applyFill="1" applyBorder="1"/>
    <xf numFmtId="0" fontId="25" fillId="0" borderId="2" xfId="0" applyFont="1" applyFill="1" applyBorder="1"/>
    <xf numFmtId="0" fontId="24" fillId="11" borderId="24" xfId="0" applyFont="1" applyFill="1" applyBorder="1" applyAlignment="1">
      <alignment vertical="center"/>
    </xf>
    <xf numFmtId="0" fontId="24" fillId="11" borderId="2" xfId="0" applyFont="1" applyFill="1" applyBorder="1"/>
    <xf numFmtId="0" fontId="24" fillId="11" borderId="24" xfId="0" applyFont="1" applyFill="1" applyBorder="1" applyAlignment="1">
      <alignment horizontal="center" vertical="center" wrapText="1"/>
    </xf>
    <xf numFmtId="0" fontId="24" fillId="11" borderId="3" xfId="0" applyFont="1" applyFill="1" applyBorder="1" applyAlignment="1">
      <alignment horizontal="center" vertical="center"/>
    </xf>
    <xf numFmtId="0" fontId="27" fillId="11" borderId="9" xfId="0" applyFont="1" applyFill="1" applyBorder="1"/>
    <xf numFmtId="0" fontId="27" fillId="11" borderId="1" xfId="0" quotePrefix="1" applyFont="1" applyFill="1" applyBorder="1" applyAlignment="1">
      <alignment horizontal="left"/>
    </xf>
    <xf numFmtId="0" fontId="27" fillId="11" borderId="0" xfId="0" applyFont="1" applyFill="1" applyBorder="1"/>
    <xf numFmtId="0" fontId="27" fillId="0" borderId="1" xfId="0" applyFont="1" applyBorder="1"/>
    <xf numFmtId="0" fontId="27" fillId="0" borderId="7" xfId="0" applyFont="1" applyBorder="1"/>
    <xf numFmtId="0" fontId="24" fillId="11" borderId="1" xfId="0" quotePrefix="1" applyFont="1" applyFill="1" applyBorder="1" applyAlignment="1">
      <alignment horizontal="left"/>
    </xf>
    <xf numFmtId="0" fontId="24" fillId="0" borderId="1" xfId="0" applyFont="1" applyBorder="1"/>
    <xf numFmtId="0" fontId="27" fillId="11" borderId="1" xfId="0" applyFont="1" applyFill="1" applyBorder="1"/>
    <xf numFmtId="0" fontId="24" fillId="11" borderId="8" xfId="0" quotePrefix="1" applyFont="1" applyFill="1" applyBorder="1" applyAlignment="1">
      <alignment horizontal="left"/>
    </xf>
    <xf numFmtId="0" fontId="24" fillId="0" borderId="8" xfId="0" applyFont="1" applyBorder="1"/>
    <xf numFmtId="0" fontId="24" fillId="0" borderId="9" xfId="0" applyFont="1" applyBorder="1"/>
    <xf numFmtId="0" fontId="17" fillId="11" borderId="15" xfId="0" applyFont="1" applyFill="1" applyBorder="1" applyAlignment="1">
      <alignment horizontal="center" vertical="center" wrapText="1"/>
    </xf>
    <xf numFmtId="0" fontId="27" fillId="11" borderId="9" xfId="0" applyFont="1" applyFill="1" applyBorder="1" applyAlignment="1">
      <alignment vertical="center"/>
    </xf>
    <xf numFmtId="0" fontId="27" fillId="0" borderId="3" xfId="0" applyFont="1" applyBorder="1"/>
    <xf numFmtId="0" fontId="24" fillId="11" borderId="7" xfId="0" quotePrefix="1" applyFont="1" applyFill="1" applyBorder="1" applyAlignment="1">
      <alignment horizontal="left"/>
    </xf>
    <xf numFmtId="0" fontId="17" fillId="11" borderId="5" xfId="0" applyFont="1" applyFill="1" applyBorder="1" applyAlignment="1">
      <alignment horizontal="left" vertical="center"/>
    </xf>
    <xf numFmtId="0" fontId="17" fillId="11" borderId="7" xfId="0" applyFont="1" applyFill="1" applyBorder="1" applyAlignment="1">
      <alignment horizontal="left" vertical="center"/>
    </xf>
    <xf numFmtId="14" fontId="17" fillId="11" borderId="3" xfId="0" applyNumberFormat="1" applyFont="1" applyFill="1" applyBorder="1" applyAlignment="1">
      <alignment horizontal="center" vertical="center" wrapText="1"/>
    </xf>
    <xf numFmtId="0" fontId="17" fillId="11" borderId="5" xfId="0" applyFont="1" applyFill="1" applyBorder="1" applyAlignment="1">
      <alignment horizontal="center" vertical="center" wrapText="1"/>
    </xf>
    <xf numFmtId="0" fontId="27" fillId="11" borderId="3" xfId="0" applyFont="1" applyFill="1" applyBorder="1" applyAlignment="1">
      <alignment vertical="center"/>
    </xf>
    <xf numFmtId="0" fontId="17" fillId="0" borderId="10" xfId="0" applyFont="1" applyBorder="1" applyAlignment="1"/>
    <xf numFmtId="0" fontId="17" fillId="0" borderId="10" xfId="0" applyFont="1" applyBorder="1" applyAlignment="1">
      <alignment horizontal="right"/>
    </xf>
    <xf numFmtId="0" fontId="24" fillId="11" borderId="7" xfId="0" applyFont="1" applyFill="1" applyBorder="1" applyAlignment="1">
      <alignment horizontal="left"/>
    </xf>
    <xf numFmtId="0" fontId="17" fillId="0" borderId="15" xfId="0" applyFont="1" applyBorder="1" applyAlignment="1"/>
    <xf numFmtId="0" fontId="17" fillId="0" borderId="15" xfId="0" applyFont="1" applyBorder="1" applyAlignment="1">
      <alignment horizontal="right"/>
    </xf>
    <xf numFmtId="14" fontId="17" fillId="11" borderId="19" xfId="0" applyNumberFormat="1" applyFont="1" applyFill="1" applyBorder="1" applyAlignment="1">
      <alignment horizontal="center" vertical="center" wrapText="1"/>
    </xf>
    <xf numFmtId="0" fontId="27" fillId="0" borderId="26" xfId="0" applyFont="1" applyBorder="1" applyAlignment="1"/>
    <xf numFmtId="0" fontId="27" fillId="0" borderId="3" xfId="0" applyFont="1" applyBorder="1" applyAlignment="1"/>
    <xf numFmtId="0" fontId="24" fillId="0" borderId="15" xfId="0" applyFont="1" applyFill="1" applyBorder="1"/>
    <xf numFmtId="0" fontId="17" fillId="11" borderId="2" xfId="0" applyFont="1" applyFill="1" applyBorder="1" applyAlignment="1"/>
    <xf numFmtId="0" fontId="24" fillId="11" borderId="5" xfId="0" applyFont="1" applyFill="1" applyBorder="1" applyAlignment="1">
      <alignment horizontal="center"/>
    </xf>
    <xf numFmtId="0" fontId="17" fillId="0" borderId="28" xfId="0" applyFont="1" applyFill="1" applyBorder="1"/>
    <xf numFmtId="0" fontId="25" fillId="0" borderId="25" xfId="0" applyFont="1" applyFill="1" applyBorder="1"/>
    <xf numFmtId="0" fontId="24" fillId="11" borderId="4" xfId="0" quotePrefix="1" applyFont="1" applyFill="1" applyBorder="1" applyAlignment="1">
      <alignment horizontal="left"/>
    </xf>
    <xf numFmtId="14" fontId="17" fillId="11" borderId="5" xfId="0" applyNumberFormat="1" applyFont="1" applyFill="1" applyBorder="1" applyAlignment="1">
      <alignment horizontal="center"/>
    </xf>
    <xf numFmtId="0" fontId="12" fillId="11" borderId="24" xfId="0" quotePrefix="1" applyFont="1" applyFill="1" applyBorder="1" applyAlignment="1">
      <alignment horizontal="left"/>
    </xf>
    <xf numFmtId="0" fontId="36" fillId="11" borderId="1" xfId="0" quotePrefix="1" applyFont="1" applyFill="1" applyBorder="1" applyAlignment="1">
      <alignment horizontal="left"/>
    </xf>
    <xf numFmtId="0" fontId="25" fillId="0" borderId="7" xfId="0" applyFont="1" applyBorder="1"/>
    <xf numFmtId="0" fontId="36" fillId="11" borderId="1" xfId="0" applyFont="1" applyFill="1" applyBorder="1"/>
    <xf numFmtId="0" fontId="36" fillId="11" borderId="8" xfId="0" quotePrefix="1" applyFont="1" applyFill="1" applyBorder="1" applyAlignment="1">
      <alignment horizontal="left"/>
    </xf>
    <xf numFmtId="0" fontId="36" fillId="11" borderId="15" xfId="0" applyFont="1" applyFill="1" applyBorder="1"/>
    <xf numFmtId="0" fontId="25" fillId="0" borderId="9" xfId="0" applyFont="1" applyBorder="1"/>
    <xf numFmtId="0" fontId="48" fillId="11" borderId="1" xfId="0" applyFont="1" applyFill="1" applyBorder="1"/>
    <xf numFmtId="0" fontId="25" fillId="11" borderId="7" xfId="0" applyFont="1" applyFill="1" applyBorder="1"/>
    <xf numFmtId="0" fontId="17" fillId="0" borderId="7" xfId="0" applyFont="1" applyBorder="1" applyAlignment="1">
      <alignment vertical="center"/>
    </xf>
    <xf numFmtId="0" fontId="17" fillId="11" borderId="0" xfId="0" quotePrefix="1" applyFont="1" applyFill="1" applyBorder="1" applyAlignment="1">
      <alignment wrapText="1"/>
    </xf>
    <xf numFmtId="0" fontId="17" fillId="11" borderId="10" xfId="0" quotePrefix="1" applyFont="1" applyFill="1" applyBorder="1" applyAlignment="1">
      <alignment wrapText="1"/>
    </xf>
    <xf numFmtId="0" fontId="17" fillId="11" borderId="23" xfId="0" applyFont="1" applyFill="1" applyBorder="1" applyAlignment="1">
      <alignment horizontal="left"/>
    </xf>
    <xf numFmtId="0" fontId="17" fillId="11" borderId="21" xfId="0" quotePrefix="1" applyFont="1" applyFill="1" applyBorder="1" applyAlignment="1">
      <alignment wrapText="1"/>
    </xf>
    <xf numFmtId="0" fontId="17" fillId="0" borderId="23" xfId="0" applyFont="1" applyBorder="1"/>
    <xf numFmtId="0" fontId="17" fillId="0" borderId="45" xfId="0" applyFont="1" applyBorder="1"/>
    <xf numFmtId="0" fontId="29" fillId="11" borderId="1" xfId="0" quotePrefix="1" applyFont="1" applyFill="1" applyBorder="1" applyAlignment="1">
      <alignment horizontal="left"/>
    </xf>
    <xf numFmtId="0" fontId="29" fillId="11" borderId="8" xfId="0" applyFont="1" applyFill="1" applyBorder="1" applyAlignment="1">
      <alignment horizontal="left"/>
    </xf>
    <xf numFmtId="1" fontId="48" fillId="11" borderId="8" xfId="0" applyNumberFormat="1" applyFont="1" applyFill="1" applyBorder="1"/>
    <xf numFmtId="0" fontId="25" fillId="0" borderId="7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5" fillId="0" borderId="8" xfId="0" applyFont="1" applyBorder="1" applyAlignment="1">
      <alignment vertical="center"/>
    </xf>
    <xf numFmtId="0" fontId="25" fillId="11" borderId="14" xfId="0" applyFont="1" applyFill="1" applyBorder="1"/>
    <xf numFmtId="0" fontId="17" fillId="11" borderId="14" xfId="0" quotePrefix="1" applyFont="1" applyFill="1" applyBorder="1" applyAlignment="1">
      <alignment horizontal="left"/>
    </xf>
    <xf numFmtId="0" fontId="49" fillId="2" borderId="2" xfId="0" applyFont="1" applyFill="1" applyBorder="1"/>
    <xf numFmtId="164" fontId="50" fillId="0" borderId="8" xfId="2" applyNumberFormat="1" applyFont="1" applyFill="1" applyBorder="1"/>
    <xf numFmtId="0" fontId="27" fillId="11" borderId="3" xfId="0" applyFont="1" applyFill="1" applyBorder="1" applyAlignment="1">
      <alignment horizontal="center" vertical="center"/>
    </xf>
    <xf numFmtId="14" fontId="17" fillId="11" borderId="3" xfId="0" applyNumberFormat="1" applyFont="1" applyFill="1" applyBorder="1" applyAlignment="1">
      <alignment horizontal="center" vertical="center"/>
    </xf>
    <xf numFmtId="14" fontId="17" fillId="11" borderId="19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27" fillId="0" borderId="3" xfId="0" applyFont="1" applyBorder="1" applyAlignment="1">
      <alignment horizontal="right"/>
    </xf>
    <xf numFmtId="0" fontId="17" fillId="0" borderId="7" xfId="0" applyFont="1" applyBorder="1" applyAlignment="1">
      <alignment horizontal="right"/>
    </xf>
    <xf numFmtId="0" fontId="17" fillId="0" borderId="9" xfId="0" applyFont="1" applyBorder="1" applyAlignment="1">
      <alignment horizontal="right"/>
    </xf>
    <xf numFmtId="0" fontId="13" fillId="0" borderId="0" xfId="4" applyFill="1" applyAlignment="1" applyProtection="1"/>
    <xf numFmtId="16" fontId="28" fillId="11" borderId="9" xfId="0" applyNumberFormat="1" applyFont="1" applyFill="1" applyBorder="1" applyAlignment="1">
      <alignment horizontal="center"/>
    </xf>
    <xf numFmtId="164" fontId="17" fillId="0" borderId="5" xfId="2" applyNumberFormat="1" applyFont="1" applyFill="1" applyBorder="1"/>
    <xf numFmtId="164" fontId="50" fillId="0" borderId="1" xfId="2" quotePrefix="1" applyNumberFormat="1" applyFont="1" applyFill="1" applyBorder="1" applyAlignment="1">
      <alignment horizontal="right"/>
    </xf>
    <xf numFmtId="0" fontId="17" fillId="11" borderId="7" xfId="0" applyFont="1" applyFill="1" applyBorder="1" applyAlignment="1">
      <alignment horizontal="right"/>
    </xf>
    <xf numFmtId="0" fontId="17" fillId="11" borderId="9" xfId="0" applyFont="1" applyFill="1" applyBorder="1" applyAlignment="1">
      <alignment horizontal="right"/>
    </xf>
    <xf numFmtId="0" fontId="17" fillId="11" borderId="12" xfId="0" applyFont="1" applyFill="1" applyBorder="1" applyAlignment="1">
      <alignment horizontal="center" vertical="center" wrapText="1"/>
    </xf>
    <xf numFmtId="0" fontId="24" fillId="11" borderId="8" xfId="0" applyFont="1" applyFill="1" applyBorder="1" applyAlignment="1">
      <alignment horizontal="center" vertical="center"/>
    </xf>
    <xf numFmtId="0" fontId="24" fillId="0" borderId="7" xfId="0" applyFont="1" applyBorder="1" applyAlignment="1">
      <alignment horizontal="right" wrapText="1"/>
    </xf>
    <xf numFmtId="0" fontId="24" fillId="0" borderId="10" xfId="0" applyFont="1" applyBorder="1" applyAlignment="1">
      <alignment horizontal="right" wrapText="1"/>
    </xf>
    <xf numFmtId="0" fontId="24" fillId="11" borderId="24" xfId="0" applyFont="1" applyFill="1" applyBorder="1" applyAlignment="1">
      <alignment horizontal="center" vertical="center"/>
    </xf>
    <xf numFmtId="0" fontId="24" fillId="11" borderId="19" xfId="0" applyFont="1" applyFill="1" applyBorder="1" applyAlignment="1">
      <alignment vertical="center"/>
    </xf>
    <xf numFmtId="0" fontId="17" fillId="11" borderId="30" xfId="0" applyFont="1" applyFill="1" applyBorder="1"/>
    <xf numFmtId="0" fontId="17" fillId="11" borderId="35" xfId="0" applyFont="1" applyFill="1" applyBorder="1"/>
    <xf numFmtId="0" fontId="17" fillId="0" borderId="25" xfId="0" applyFont="1" applyFill="1" applyBorder="1"/>
    <xf numFmtId="0" fontId="17" fillId="0" borderId="27" xfId="0" applyFont="1" applyBorder="1"/>
    <xf numFmtId="0" fontId="17" fillId="11" borderId="0" xfId="0" applyFont="1" applyFill="1"/>
    <xf numFmtId="0" fontId="24" fillId="11" borderId="4" xfId="0" applyFont="1" applyFill="1" applyBorder="1" applyAlignment="1">
      <alignment horizontal="center" wrapText="1"/>
    </xf>
    <xf numFmtId="0" fontId="17" fillId="11" borderId="4" xfId="0" applyFont="1" applyFill="1" applyBorder="1" applyAlignment="1">
      <alignment horizontal="center" wrapText="1"/>
    </xf>
    <xf numFmtId="0" fontId="17" fillId="11" borderId="5" xfId="0" applyFont="1" applyFill="1" applyBorder="1" applyAlignment="1">
      <alignment horizontal="center" wrapText="1"/>
    </xf>
    <xf numFmtId="0" fontId="24" fillId="11" borderId="24" xfId="0" applyFont="1" applyFill="1" applyBorder="1"/>
    <xf numFmtId="0" fontId="29" fillId="11" borderId="5" xfId="0" applyFont="1" applyFill="1" applyBorder="1" applyAlignment="1">
      <alignment horizontal="center"/>
    </xf>
    <xf numFmtId="0" fontId="29" fillId="11" borderId="7" xfId="0" applyFont="1" applyFill="1" applyBorder="1" applyAlignment="1">
      <alignment horizontal="center"/>
    </xf>
    <xf numFmtId="0" fontId="29" fillId="11" borderId="9" xfId="0" applyFont="1" applyFill="1" applyBorder="1" applyAlignment="1">
      <alignment horizontal="center"/>
    </xf>
    <xf numFmtId="164" fontId="50" fillId="0" borderId="7" xfId="2" applyNumberFormat="1" applyFont="1" applyFill="1" applyBorder="1" applyAlignment="1"/>
    <xf numFmtId="164" fontId="17" fillId="0" borderId="7" xfId="2" applyNumberFormat="1" applyFont="1" applyBorder="1" applyAlignment="1"/>
    <xf numFmtId="164" fontId="50" fillId="0" borderId="9" xfId="2" applyNumberFormat="1" applyFont="1" applyFill="1" applyBorder="1" applyAlignment="1"/>
    <xf numFmtId="164" fontId="17" fillId="0" borderId="9" xfId="2" applyNumberFormat="1" applyFont="1" applyBorder="1" applyAlignment="1"/>
    <xf numFmtId="0" fontId="17" fillId="15" borderId="3" xfId="0" applyFont="1" applyFill="1" applyBorder="1"/>
    <xf numFmtId="0" fontId="12" fillId="0" borderId="1" xfId="0" applyFont="1" applyFill="1" applyBorder="1"/>
    <xf numFmtId="0" fontId="17" fillId="0" borderId="30" xfId="0" applyFont="1" applyFill="1" applyBorder="1"/>
    <xf numFmtId="0" fontId="12" fillId="0" borderId="1" xfId="0" applyFont="1" applyBorder="1"/>
    <xf numFmtId="0" fontId="12" fillId="0" borderId="7" xfId="0" applyFont="1" applyBorder="1"/>
    <xf numFmtId="0" fontId="12" fillId="0" borderId="28" xfId="0" applyFont="1" applyBorder="1"/>
    <xf numFmtId="0" fontId="12" fillId="0" borderId="29" xfId="0" applyFont="1" applyBorder="1"/>
    <xf numFmtId="0" fontId="36" fillId="0" borderId="1" xfId="0" applyFont="1" applyBorder="1"/>
    <xf numFmtId="0" fontId="36" fillId="0" borderId="7" xfId="0" applyFont="1" applyBorder="1"/>
    <xf numFmtId="0" fontId="36" fillId="11" borderId="24" xfId="0" applyFont="1" applyFill="1" applyBorder="1"/>
    <xf numFmtId="0" fontId="36" fillId="0" borderId="4" xfId="0" applyFont="1" applyBorder="1"/>
    <xf numFmtId="0" fontId="36" fillId="0" borderId="5" xfId="0" applyFont="1" applyBorder="1"/>
    <xf numFmtId="0" fontId="36" fillId="0" borderId="9" xfId="0" applyFont="1" applyBorder="1"/>
    <xf numFmtId="0" fontId="36" fillId="0" borderId="24" xfId="0" applyFont="1" applyBorder="1"/>
    <xf numFmtId="0" fontId="36" fillId="0" borderId="3" xfId="0" applyFont="1" applyBorder="1"/>
    <xf numFmtId="0" fontId="12" fillId="0" borderId="24" xfId="0" applyFont="1" applyBorder="1"/>
    <xf numFmtId="0" fontId="12" fillId="0" borderId="3" xfId="0" applyFont="1" applyBorder="1"/>
    <xf numFmtId="0" fontId="12" fillId="0" borderId="8" xfId="0" applyFont="1" applyBorder="1"/>
    <xf numFmtId="0" fontId="17" fillId="11" borderId="24" xfId="0" applyFont="1" applyFill="1" applyBorder="1" applyAlignment="1"/>
    <xf numFmtId="0" fontId="25" fillId="0" borderId="24" xfId="0" applyFont="1" applyFill="1" applyBorder="1"/>
    <xf numFmtId="0" fontId="24" fillId="16" borderId="3" xfId="0" applyFont="1" applyFill="1" applyBorder="1" applyAlignment="1">
      <alignment horizontal="right"/>
    </xf>
    <xf numFmtId="0" fontId="25" fillId="0" borderId="0" xfId="0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4" fillId="16" borderId="5" xfId="0" applyFont="1" applyFill="1" applyBorder="1" applyAlignment="1">
      <alignment horizontal="right" vertical="center"/>
    </xf>
    <xf numFmtId="0" fontId="27" fillId="0" borderId="0" xfId="0" applyFont="1" applyBorder="1" applyAlignment="1">
      <alignment horizontal="right"/>
    </xf>
    <xf numFmtId="0" fontId="24" fillId="16" borderId="7" xfId="0" applyFont="1" applyFill="1" applyBorder="1" applyAlignment="1">
      <alignment horizontal="right" vertical="center"/>
    </xf>
    <xf numFmtId="0" fontId="24" fillId="16" borderId="9" xfId="0" applyFont="1" applyFill="1" applyBorder="1" applyAlignment="1">
      <alignment horizontal="right" vertical="center"/>
    </xf>
    <xf numFmtId="0" fontId="13" fillId="0" borderId="0" xfId="4" applyFill="1" applyAlignment="1" applyProtection="1">
      <alignment horizontal="right"/>
    </xf>
    <xf numFmtId="0" fontId="24" fillId="11" borderId="7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right"/>
    </xf>
    <xf numFmtId="0" fontId="17" fillId="3" borderId="70" xfId="0" applyFont="1" applyFill="1" applyBorder="1" applyAlignment="1">
      <alignment horizontal="right"/>
    </xf>
    <xf numFmtId="0" fontId="17" fillId="3" borderId="0" xfId="0" applyFont="1" applyFill="1" applyAlignment="1">
      <alignment horizontal="right"/>
    </xf>
    <xf numFmtId="0" fontId="17" fillId="3" borderId="7" xfId="0" applyFont="1" applyFill="1" applyBorder="1" applyAlignment="1">
      <alignment horizontal="right"/>
    </xf>
    <xf numFmtId="0" fontId="17" fillId="0" borderId="17" xfId="0" applyFont="1" applyFill="1" applyBorder="1"/>
    <xf numFmtId="0" fontId="27" fillId="0" borderId="12" xfId="0" applyFont="1" applyFill="1" applyBorder="1"/>
    <xf numFmtId="0" fontId="17" fillId="11" borderId="3" xfId="0" quotePrefix="1" applyFont="1" applyFill="1" applyBorder="1" applyAlignment="1">
      <alignment horizontal="right" vertical="center" wrapText="1"/>
    </xf>
    <xf numFmtId="0" fontId="17" fillId="11" borderId="24" xfId="0" applyFont="1" applyFill="1" applyBorder="1" applyAlignment="1">
      <alignment horizontal="center"/>
    </xf>
    <xf numFmtId="0" fontId="17" fillId="11" borderId="26" xfId="0" applyFont="1" applyFill="1" applyBorder="1" applyAlignment="1">
      <alignment horizontal="center"/>
    </xf>
    <xf numFmtId="0" fontId="17" fillId="11" borderId="3" xfId="0" applyFont="1" applyFill="1" applyBorder="1" applyAlignment="1">
      <alignment horizontal="center"/>
    </xf>
    <xf numFmtId="0" fontId="17" fillId="11" borderId="2" xfId="0" applyFont="1" applyFill="1" applyBorder="1" applyAlignment="1">
      <alignment horizontal="center"/>
    </xf>
    <xf numFmtId="0" fontId="17" fillId="11" borderId="5" xfId="0" applyFont="1" applyFill="1" applyBorder="1" applyAlignment="1">
      <alignment horizontal="center"/>
    </xf>
    <xf numFmtId="0" fontId="17" fillId="11" borderId="7" xfId="0" applyFont="1" applyFill="1" applyBorder="1" applyAlignment="1">
      <alignment horizontal="center"/>
    </xf>
    <xf numFmtId="0" fontId="17" fillId="11" borderId="5" xfId="0" applyFont="1" applyFill="1" applyBorder="1" applyAlignment="1">
      <alignment horizontal="center" vertical="center"/>
    </xf>
    <xf numFmtId="0" fontId="17" fillId="11" borderId="26" xfId="0" applyFont="1" applyFill="1" applyBorder="1" applyAlignment="1">
      <alignment wrapText="1"/>
    </xf>
    <xf numFmtId="0" fontId="17" fillId="11" borderId="7" xfId="0" applyFont="1" applyFill="1" applyBorder="1" applyAlignment="1">
      <alignment horizontal="center" vertical="center"/>
    </xf>
    <xf numFmtId="0" fontId="29" fillId="11" borderId="1" xfId="0" applyFont="1" applyFill="1" applyBorder="1" applyAlignment="1">
      <alignment horizontal="center"/>
    </xf>
    <xf numFmtId="0" fontId="29" fillId="11" borderId="8" xfId="0" applyFont="1" applyFill="1" applyBorder="1" applyAlignment="1">
      <alignment horizontal="center"/>
    </xf>
    <xf numFmtId="0" fontId="29" fillId="11" borderId="4" xfId="0" applyFont="1" applyFill="1" applyBorder="1" applyAlignment="1">
      <alignment horizontal="center"/>
    </xf>
    <xf numFmtId="0" fontId="17" fillId="14" borderId="7" xfId="0" applyFont="1" applyFill="1" applyBorder="1" applyAlignment="1">
      <alignment horizontal="right"/>
    </xf>
    <xf numFmtId="0" fontId="17" fillId="11" borderId="38" xfId="0" applyFont="1" applyFill="1" applyBorder="1" applyAlignment="1">
      <alignment horizontal="right"/>
    </xf>
    <xf numFmtId="0" fontId="12" fillId="8" borderId="27" xfId="0" applyFont="1" applyFill="1" applyBorder="1" applyAlignment="1">
      <alignment horizontal="center"/>
    </xf>
    <xf numFmtId="0" fontId="12" fillId="8" borderId="39" xfId="0" applyFont="1" applyFill="1" applyBorder="1" applyAlignment="1">
      <alignment horizontal="center"/>
    </xf>
    <xf numFmtId="0" fontId="12" fillId="8" borderId="40" xfId="0" applyFont="1" applyFill="1" applyBorder="1" applyAlignment="1">
      <alignment horizontal="center"/>
    </xf>
    <xf numFmtId="0" fontId="12" fillId="8" borderId="72" xfId="0" applyFont="1" applyFill="1" applyBorder="1" applyAlignment="1">
      <alignment horizontal="center"/>
    </xf>
    <xf numFmtId="0" fontId="17" fillId="11" borderId="12" xfId="0" applyFont="1" applyFill="1" applyBorder="1" applyAlignment="1">
      <alignment horizontal="center"/>
    </xf>
    <xf numFmtId="0" fontId="12" fillId="8" borderId="25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13" fillId="0" borderId="0" xfId="4" quotePrefix="1" applyFill="1" applyAlignment="1" applyProtection="1">
      <alignment horizontal="left" vertical="center"/>
    </xf>
    <xf numFmtId="0" fontId="13" fillId="0" borderId="0" xfId="4" applyFill="1" applyAlignment="1" applyProtection="1">
      <alignment horizontal="left"/>
    </xf>
    <xf numFmtId="0" fontId="13" fillId="0" borderId="0" xfId="4" quotePrefix="1" applyFill="1" applyAlignment="1" applyProtection="1">
      <alignment horizontal="left"/>
    </xf>
    <xf numFmtId="0" fontId="7" fillId="0" borderId="0" xfId="0" applyFont="1" applyAlignment="1">
      <alignment horizontal="left"/>
    </xf>
    <xf numFmtId="0" fontId="17" fillId="11" borderId="24" xfId="0" applyFont="1" applyFill="1" applyBorder="1" applyAlignment="1">
      <alignment horizontal="center"/>
    </xf>
    <xf numFmtId="0" fontId="17" fillId="11" borderId="3" xfId="0" applyFont="1" applyFill="1" applyBorder="1" applyAlignment="1">
      <alignment horizontal="center"/>
    </xf>
    <xf numFmtId="0" fontId="17" fillId="11" borderId="7" xfId="0" applyFont="1" applyFill="1" applyBorder="1" applyAlignment="1">
      <alignment horizontal="center"/>
    </xf>
    <xf numFmtId="0" fontId="29" fillId="11" borderId="1" xfId="0" applyFont="1" applyFill="1" applyBorder="1" applyAlignment="1">
      <alignment horizontal="center"/>
    </xf>
    <xf numFmtId="0" fontId="29" fillId="11" borderId="4" xfId="0" applyFont="1" applyFill="1" applyBorder="1" applyAlignment="1">
      <alignment horizontal="center"/>
    </xf>
    <xf numFmtId="0" fontId="17" fillId="11" borderId="1" xfId="0" applyFont="1" applyFill="1" applyBorder="1" applyAlignment="1">
      <alignment horizontal="left"/>
    </xf>
    <xf numFmtId="0" fontId="17" fillId="11" borderId="12" xfId="0" applyFont="1" applyFill="1" applyBorder="1" applyAlignment="1">
      <alignment horizontal="center"/>
    </xf>
    <xf numFmtId="0" fontId="25" fillId="11" borderId="3" xfId="0" applyFont="1" applyFill="1" applyBorder="1" applyAlignment="1">
      <alignment horizontal="left"/>
    </xf>
    <xf numFmtId="0" fontId="25" fillId="11" borderId="9" xfId="0" applyFont="1" applyFill="1" applyBorder="1" applyAlignment="1">
      <alignment horizontal="left"/>
    </xf>
    <xf numFmtId="0" fontId="17" fillId="11" borderId="24" xfId="0" quotePrefix="1" applyFont="1" applyFill="1" applyBorder="1" applyAlignment="1">
      <alignment horizontal="center"/>
    </xf>
    <xf numFmtId="0" fontId="17" fillId="11" borderId="26" xfId="0" quotePrefix="1" applyFont="1" applyFill="1" applyBorder="1" applyAlignment="1">
      <alignment horizontal="center"/>
    </xf>
    <xf numFmtId="0" fontId="17" fillId="11" borderId="5" xfId="0" applyFont="1" applyFill="1" applyBorder="1" applyAlignment="1">
      <alignment horizontal="center"/>
    </xf>
    <xf numFmtId="0" fontId="17" fillId="11" borderId="7" xfId="0" applyFont="1" applyFill="1" applyBorder="1" applyAlignment="1">
      <alignment horizontal="center"/>
    </xf>
    <xf numFmtId="0" fontId="17" fillId="11" borderId="0" xfId="0" quotePrefix="1" applyFont="1" applyFill="1" applyBorder="1" applyAlignment="1">
      <alignment horizontal="left"/>
    </xf>
    <xf numFmtId="0" fontId="17" fillId="0" borderId="0" xfId="3" applyFont="1" applyAlignment="1">
      <alignment horizontal="center"/>
    </xf>
    <xf numFmtId="0" fontId="16" fillId="0" borderId="0" xfId="3" quotePrefix="1" applyFont="1" applyAlignment="1">
      <alignment horizontal="center"/>
    </xf>
    <xf numFmtId="0" fontId="18" fillId="0" borderId="0" xfId="3" quotePrefix="1" applyFont="1" applyAlignment="1">
      <alignment horizontal="center"/>
    </xf>
    <xf numFmtId="0" fontId="20" fillId="0" borderId="0" xfId="3" applyFont="1" applyAlignment="1">
      <alignment horizontal="center"/>
    </xf>
    <xf numFmtId="0" fontId="18" fillId="0" borderId="0" xfId="3" applyFont="1" applyAlignment="1">
      <alignment horizontal="center"/>
    </xf>
    <xf numFmtId="0" fontId="21" fillId="0" borderId="0" xfId="3" applyFont="1" applyAlignment="1">
      <alignment horizontal="center"/>
    </xf>
    <xf numFmtId="0" fontId="13" fillId="0" borderId="0" xfId="4" applyFill="1" applyAlignment="1" applyProtection="1"/>
    <xf numFmtId="0" fontId="17" fillId="11" borderId="24" xfId="0" quotePrefix="1" applyFont="1" applyFill="1" applyBorder="1" applyAlignment="1">
      <alignment horizontal="center"/>
    </xf>
    <xf numFmtId="0" fontId="17" fillId="11" borderId="26" xfId="0" quotePrefix="1" applyFont="1" applyFill="1" applyBorder="1" applyAlignment="1">
      <alignment horizontal="center"/>
    </xf>
    <xf numFmtId="0" fontId="17" fillId="11" borderId="5" xfId="0" applyFont="1" applyFill="1" applyBorder="1" applyAlignment="1">
      <alignment horizontal="center" vertical="top" wrapText="1"/>
    </xf>
    <xf numFmtId="0" fontId="17" fillId="11" borderId="7" xfId="0" applyFont="1" applyFill="1" applyBorder="1" applyAlignment="1">
      <alignment horizontal="center" vertical="top" wrapText="1"/>
    </xf>
    <xf numFmtId="0" fontId="17" fillId="11" borderId="9" xfId="0" applyFont="1" applyFill="1" applyBorder="1" applyAlignment="1">
      <alignment horizontal="center" vertical="top" wrapText="1"/>
    </xf>
    <xf numFmtId="0" fontId="29" fillId="11" borderId="24" xfId="0" quotePrefix="1" applyFont="1" applyFill="1" applyBorder="1" applyAlignment="1">
      <alignment horizontal="center"/>
    </xf>
    <xf numFmtId="0" fontId="29" fillId="11" borderId="26" xfId="0" quotePrefix="1" applyFont="1" applyFill="1" applyBorder="1" applyAlignment="1">
      <alignment horizontal="center"/>
    </xf>
    <xf numFmtId="0" fontId="17" fillId="11" borderId="24" xfId="0" applyFont="1" applyFill="1" applyBorder="1" applyAlignment="1">
      <alignment horizontal="center"/>
    </xf>
    <xf numFmtId="0" fontId="17" fillId="11" borderId="26" xfId="0" applyFont="1" applyFill="1" applyBorder="1" applyAlignment="1">
      <alignment horizontal="center"/>
    </xf>
    <xf numFmtId="0" fontId="17" fillId="11" borderId="3" xfId="0" applyFont="1" applyFill="1" applyBorder="1" applyAlignment="1">
      <alignment horizontal="center"/>
    </xf>
    <xf numFmtId="0" fontId="17" fillId="11" borderId="3" xfId="0" applyFont="1" applyFill="1" applyBorder="1" applyAlignment="1">
      <alignment horizontal="center" vertical="center"/>
    </xf>
    <xf numFmtId="0" fontId="17" fillId="11" borderId="3" xfId="0" applyFont="1" applyFill="1" applyBorder="1" applyAlignment="1">
      <alignment horizontal="right"/>
    </xf>
    <xf numFmtId="0" fontId="17" fillId="11" borderId="3" xfId="0" applyFont="1" applyFill="1" applyBorder="1" applyAlignment="1"/>
    <xf numFmtId="0" fontId="25" fillId="11" borderId="3" xfId="0" applyFont="1" applyFill="1" applyBorder="1" applyAlignment="1">
      <alignment wrapText="1"/>
    </xf>
    <xf numFmtId="0" fontId="25" fillId="11" borderId="3" xfId="0" applyFont="1" applyFill="1" applyBorder="1" applyAlignment="1"/>
    <xf numFmtId="0" fontId="17" fillId="11" borderId="5" xfId="0" applyFont="1" applyFill="1" applyBorder="1" applyAlignment="1"/>
    <xf numFmtId="0" fontId="17" fillId="11" borderId="9" xfId="0" applyFont="1" applyFill="1" applyBorder="1" applyAlignment="1"/>
    <xf numFmtId="0" fontId="17" fillId="11" borderId="4" xfId="0" applyFont="1" applyFill="1" applyBorder="1" applyAlignment="1"/>
    <xf numFmtId="0" fontId="17" fillId="11" borderId="19" xfId="0" applyFont="1" applyFill="1" applyBorder="1" applyAlignment="1"/>
    <xf numFmtId="0" fontId="17" fillId="11" borderId="12" xfId="0" applyFont="1" applyFill="1" applyBorder="1" applyAlignment="1"/>
    <xf numFmtId="0" fontId="17" fillId="11" borderId="8" xfId="0" applyFont="1" applyFill="1" applyBorder="1" applyAlignment="1"/>
    <xf numFmtId="0" fontId="17" fillId="11" borderId="14" xfId="0" applyFont="1" applyFill="1" applyBorder="1" applyAlignment="1"/>
    <xf numFmtId="0" fontId="17" fillId="11" borderId="15" xfId="0" applyFont="1" applyFill="1" applyBorder="1" applyAlignment="1"/>
    <xf numFmtId="0" fontId="17" fillId="11" borderId="24" xfId="0" quotePrefix="1" applyFont="1" applyFill="1" applyBorder="1" applyAlignment="1">
      <alignment horizontal="center" vertical="center"/>
    </xf>
    <xf numFmtId="0" fontId="17" fillId="11" borderId="26" xfId="0" quotePrefix="1" applyFont="1" applyFill="1" applyBorder="1" applyAlignment="1">
      <alignment horizontal="center" vertical="center"/>
    </xf>
    <xf numFmtId="0" fontId="17" fillId="11" borderId="5" xfId="0" quotePrefix="1" applyFont="1" applyFill="1" applyBorder="1" applyAlignment="1">
      <alignment horizontal="center" vertical="center"/>
    </xf>
    <xf numFmtId="0" fontId="17" fillId="11" borderId="7" xfId="0" quotePrefix="1" applyFont="1" applyFill="1" applyBorder="1" applyAlignment="1">
      <alignment horizontal="center" vertical="center"/>
    </xf>
    <xf numFmtId="0" fontId="17" fillId="11" borderId="9" xfId="0" quotePrefix="1" applyFont="1" applyFill="1" applyBorder="1" applyAlignment="1">
      <alignment horizontal="center" vertical="center"/>
    </xf>
    <xf numFmtId="0" fontId="17" fillId="11" borderId="4" xfId="0" applyFont="1" applyFill="1" applyBorder="1" applyAlignment="1">
      <alignment horizontal="center" vertical="center"/>
    </xf>
    <xf numFmtId="0" fontId="17" fillId="11" borderId="12" xfId="0" applyFont="1" applyFill="1" applyBorder="1" applyAlignment="1">
      <alignment horizontal="center" vertical="center"/>
    </xf>
    <xf numFmtId="0" fontId="17" fillId="11" borderId="8" xfId="0" applyFont="1" applyFill="1" applyBorder="1" applyAlignment="1">
      <alignment horizontal="center" vertical="center"/>
    </xf>
    <xf numFmtId="0" fontId="17" fillId="11" borderId="15" xfId="0" applyFont="1" applyFill="1" applyBorder="1" applyAlignment="1">
      <alignment horizontal="center" vertical="center"/>
    </xf>
    <xf numFmtId="0" fontId="17" fillId="11" borderId="2" xfId="0" applyFont="1" applyFill="1" applyBorder="1" applyAlignment="1">
      <alignment horizontal="center"/>
    </xf>
    <xf numFmtId="0" fontId="17" fillId="11" borderId="5" xfId="0" applyFont="1" applyFill="1" applyBorder="1" applyAlignment="1">
      <alignment horizontal="center"/>
    </xf>
    <xf numFmtId="0" fontId="17" fillId="11" borderId="7" xfId="0" applyFont="1" applyFill="1" applyBorder="1" applyAlignment="1">
      <alignment horizontal="center"/>
    </xf>
    <xf numFmtId="0" fontId="25" fillId="11" borderId="24" xfId="0" applyFont="1" applyFill="1" applyBorder="1" applyAlignment="1">
      <alignment horizontal="center" vertical="center"/>
    </xf>
    <xf numFmtId="0" fontId="25" fillId="11" borderId="26" xfId="0" applyFont="1" applyFill="1" applyBorder="1" applyAlignment="1">
      <alignment horizontal="center" vertical="center"/>
    </xf>
    <xf numFmtId="0" fontId="17" fillId="11" borderId="24" xfId="0" applyFont="1" applyFill="1" applyBorder="1" applyAlignment="1">
      <alignment horizontal="center" vertical="center" wrapText="1"/>
    </xf>
    <xf numFmtId="0" fontId="17" fillId="11" borderId="26" xfId="0" applyFont="1" applyFill="1" applyBorder="1" applyAlignment="1">
      <alignment horizontal="center" vertical="center" wrapText="1"/>
    </xf>
    <xf numFmtId="0" fontId="17" fillId="11" borderId="24" xfId="0" applyFont="1" applyFill="1" applyBorder="1" applyAlignment="1">
      <alignment horizontal="center" vertical="center"/>
    </xf>
    <xf numFmtId="0" fontId="17" fillId="11" borderId="26" xfId="0" applyFont="1" applyFill="1" applyBorder="1" applyAlignment="1">
      <alignment horizontal="center" vertical="center"/>
    </xf>
    <xf numFmtId="0" fontId="27" fillId="11" borderId="2" xfId="0" applyFont="1" applyFill="1" applyBorder="1" applyAlignment="1">
      <alignment horizontal="center"/>
    </xf>
    <xf numFmtId="0" fontId="27" fillId="11" borderId="26" xfId="0" applyFont="1" applyFill="1" applyBorder="1" applyAlignment="1">
      <alignment horizontal="center"/>
    </xf>
    <xf numFmtId="0" fontId="24" fillId="11" borderId="4" xfId="0" applyFont="1" applyFill="1" applyBorder="1" applyAlignment="1">
      <alignment horizontal="center"/>
    </xf>
    <xf numFmtId="0" fontId="24" fillId="11" borderId="19" xfId="0" applyFont="1" applyFill="1" applyBorder="1" applyAlignment="1">
      <alignment horizontal="center"/>
    </xf>
    <xf numFmtId="0" fontId="24" fillId="11" borderId="12" xfId="0" applyFont="1" applyFill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31" fillId="11" borderId="42" xfId="0" applyFont="1" applyFill="1" applyBorder="1" applyAlignment="1">
      <alignment horizontal="left" wrapText="1"/>
    </xf>
    <xf numFmtId="0" fontId="31" fillId="11" borderId="35" xfId="0" applyFont="1" applyFill="1" applyBorder="1" applyAlignment="1">
      <alignment horizontal="left" wrapText="1"/>
    </xf>
    <xf numFmtId="0" fontId="27" fillId="10" borderId="42" xfId="0" applyFont="1" applyFill="1" applyBorder="1" applyAlignment="1">
      <alignment horizontal="center" vertical="center"/>
    </xf>
    <xf numFmtId="0" fontId="27" fillId="10" borderId="6" xfId="0" applyFont="1" applyFill="1" applyBorder="1" applyAlignment="1">
      <alignment horizontal="center" vertical="center"/>
    </xf>
    <xf numFmtId="0" fontId="27" fillId="10" borderId="35" xfId="0" applyFont="1" applyFill="1" applyBorder="1" applyAlignment="1">
      <alignment horizontal="center" vertical="center"/>
    </xf>
    <xf numFmtId="0" fontId="24" fillId="11" borderId="2" xfId="0" applyFont="1" applyFill="1" applyBorder="1" applyAlignment="1">
      <alignment vertical="center"/>
    </xf>
    <xf numFmtId="0" fontId="24" fillId="11" borderId="26" xfId="0" applyFont="1" applyFill="1" applyBorder="1" applyAlignment="1">
      <alignment vertical="center"/>
    </xf>
    <xf numFmtId="0" fontId="24" fillId="0" borderId="4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5" fillId="11" borderId="24" xfId="0" applyFont="1" applyFill="1" applyBorder="1" applyAlignment="1">
      <alignment horizontal="center"/>
    </xf>
    <xf numFmtId="0" fontId="25" fillId="11" borderId="26" xfId="0" applyFont="1" applyFill="1" applyBorder="1" applyAlignment="1">
      <alignment horizontal="center"/>
    </xf>
    <xf numFmtId="0" fontId="17" fillId="11" borderId="5" xfId="0" applyFont="1" applyFill="1" applyBorder="1" applyAlignment="1">
      <alignment horizontal="center" vertical="center"/>
    </xf>
    <xf numFmtId="0" fontId="17" fillId="11" borderId="9" xfId="0" applyFont="1" applyFill="1" applyBorder="1" applyAlignment="1">
      <alignment horizontal="center" vertical="center"/>
    </xf>
    <xf numFmtId="0" fontId="17" fillId="11" borderId="26" xfId="0" applyFont="1" applyFill="1" applyBorder="1" applyAlignment="1">
      <alignment wrapText="1"/>
    </xf>
    <xf numFmtId="0" fontId="17" fillId="11" borderId="1" xfId="0" applyFont="1" applyFill="1" applyBorder="1" applyAlignment="1">
      <alignment horizontal="center" vertical="center"/>
    </xf>
    <xf numFmtId="0" fontId="17" fillId="11" borderId="7" xfId="0" applyFont="1" applyFill="1" applyBorder="1" applyAlignment="1">
      <alignment horizontal="center" vertical="center"/>
    </xf>
    <xf numFmtId="0" fontId="27" fillId="11" borderId="5" xfId="0" applyFont="1" applyFill="1" applyBorder="1" applyAlignment="1">
      <alignment horizontal="center" vertical="center"/>
    </xf>
    <xf numFmtId="0" fontId="27" fillId="11" borderId="7" xfId="0" applyFont="1" applyFill="1" applyBorder="1" applyAlignment="1">
      <alignment horizontal="center" vertical="center"/>
    </xf>
    <xf numFmtId="0" fontId="27" fillId="11" borderId="9" xfId="0" applyFont="1" applyFill="1" applyBorder="1" applyAlignment="1">
      <alignment horizontal="center" vertical="center"/>
    </xf>
    <xf numFmtId="0" fontId="27" fillId="11" borderId="24" xfId="0" applyFont="1" applyFill="1" applyBorder="1" applyAlignment="1">
      <alignment horizontal="center" vertical="center"/>
    </xf>
    <xf numFmtId="0" fontId="27" fillId="11" borderId="2" xfId="0" applyFont="1" applyFill="1" applyBorder="1" applyAlignment="1">
      <alignment horizontal="center" vertical="center"/>
    </xf>
    <xf numFmtId="0" fontId="27" fillId="11" borderId="37" xfId="0" applyFont="1" applyFill="1" applyBorder="1" applyAlignment="1">
      <alignment horizontal="center" vertical="center"/>
    </xf>
    <xf numFmtId="0" fontId="27" fillId="11" borderId="26" xfId="0" applyFont="1" applyFill="1" applyBorder="1" applyAlignment="1">
      <alignment horizontal="center" vertical="center"/>
    </xf>
    <xf numFmtId="0" fontId="29" fillId="11" borderId="1" xfId="0" applyFont="1" applyFill="1" applyBorder="1" applyAlignment="1">
      <alignment horizontal="center"/>
    </xf>
    <xf numFmtId="0" fontId="29" fillId="11" borderId="10" xfId="0" applyFont="1" applyFill="1" applyBorder="1" applyAlignment="1">
      <alignment horizontal="center"/>
    </xf>
    <xf numFmtId="0" fontId="17" fillId="11" borderId="2" xfId="0" applyFont="1" applyFill="1" applyBorder="1" applyAlignment="1">
      <alignment vertical="center" wrapText="1"/>
    </xf>
    <xf numFmtId="0" fontId="17" fillId="11" borderId="26" xfId="0" applyFont="1" applyFill="1" applyBorder="1" applyAlignment="1">
      <alignment vertical="center" wrapText="1"/>
    </xf>
    <xf numFmtId="0" fontId="29" fillId="11" borderId="8" xfId="0" applyFont="1" applyFill="1" applyBorder="1" applyAlignment="1">
      <alignment horizontal="center"/>
    </xf>
    <xf numFmtId="0" fontId="29" fillId="11" borderId="15" xfId="0" applyFont="1" applyFill="1" applyBorder="1" applyAlignment="1">
      <alignment horizontal="center"/>
    </xf>
    <xf numFmtId="0" fontId="24" fillId="11" borderId="24" xfId="0" applyFont="1" applyFill="1" applyBorder="1" applyAlignment="1">
      <alignment horizontal="center"/>
    </xf>
    <xf numFmtId="0" fontId="24" fillId="11" borderId="2" xfId="0" applyFont="1" applyFill="1" applyBorder="1" applyAlignment="1">
      <alignment horizontal="center"/>
    </xf>
    <xf numFmtId="0" fontId="24" fillId="11" borderId="26" xfId="0" applyFont="1" applyFill="1" applyBorder="1" applyAlignment="1">
      <alignment horizontal="center"/>
    </xf>
    <xf numFmtId="0" fontId="29" fillId="11" borderId="4" xfId="0" applyFont="1" applyFill="1" applyBorder="1" applyAlignment="1">
      <alignment horizontal="center"/>
    </xf>
    <xf numFmtId="0" fontId="29" fillId="11" borderId="12" xfId="0" applyFont="1" applyFill="1" applyBorder="1" applyAlignment="1">
      <alignment horizontal="center"/>
    </xf>
    <xf numFmtId="0" fontId="17" fillId="11" borderId="24" xfId="0" applyFont="1" applyFill="1" applyBorder="1" applyAlignment="1">
      <alignment horizontal="left" wrapText="1"/>
    </xf>
    <xf numFmtId="0" fontId="17" fillId="11" borderId="2" xfId="0" applyFont="1" applyFill="1" applyBorder="1" applyAlignment="1">
      <alignment horizontal="left" wrapText="1"/>
    </xf>
    <xf numFmtId="0" fontId="17" fillId="11" borderId="24" xfId="0" applyFont="1" applyFill="1" applyBorder="1" applyAlignment="1">
      <alignment horizontal="left" vertical="center"/>
    </xf>
    <xf numFmtId="0" fontId="17" fillId="11" borderId="26" xfId="0" applyFont="1" applyFill="1" applyBorder="1" applyAlignment="1">
      <alignment horizontal="left" vertical="center"/>
    </xf>
    <xf numFmtId="0" fontId="17" fillId="11" borderId="24" xfId="0" applyFont="1" applyFill="1" applyBorder="1" applyAlignment="1">
      <alignment horizontal="left" vertical="center" wrapText="1"/>
    </xf>
    <xf numFmtId="0" fontId="17" fillId="11" borderId="26" xfId="0" applyFont="1" applyFill="1" applyBorder="1" applyAlignment="1">
      <alignment horizontal="left" vertical="center" wrapText="1"/>
    </xf>
    <xf numFmtId="0" fontId="17" fillId="11" borderId="4" xfId="0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17" fillId="11" borderId="8" xfId="0" applyFont="1" applyFill="1" applyBorder="1" applyAlignment="1">
      <alignment horizontal="center" vertical="center" wrapText="1"/>
    </xf>
    <xf numFmtId="0" fontId="25" fillId="11" borderId="7" xfId="0" applyFont="1" applyFill="1" applyBorder="1" applyAlignment="1">
      <alignment horizontal="center" vertical="center" textRotation="90" wrapText="1"/>
    </xf>
    <xf numFmtId="0" fontId="25" fillId="11" borderId="9" xfId="0" applyFont="1" applyFill="1" applyBorder="1" applyAlignment="1">
      <alignment horizontal="center" vertical="center" textRotation="90" wrapText="1"/>
    </xf>
    <xf numFmtId="0" fontId="17" fillId="11" borderId="8" xfId="0" applyFont="1" applyFill="1" applyBorder="1" applyAlignment="1">
      <alignment horizontal="left" vertical="center" wrapText="1"/>
    </xf>
    <xf numFmtId="0" fontId="17" fillId="11" borderId="15" xfId="0" applyFont="1" applyFill="1" applyBorder="1" applyAlignment="1">
      <alignment horizontal="left" vertical="center" wrapText="1"/>
    </xf>
    <xf numFmtId="0" fontId="25" fillId="11" borderId="2" xfId="0" applyFont="1" applyFill="1" applyBorder="1" applyAlignment="1">
      <alignment horizontal="center" vertical="center"/>
    </xf>
    <xf numFmtId="0" fontId="25" fillId="11" borderId="19" xfId="0" applyFont="1" applyFill="1" applyBorder="1" applyAlignment="1">
      <alignment horizontal="center" vertical="center"/>
    </xf>
    <xf numFmtId="0" fontId="25" fillId="11" borderId="12" xfId="0" applyFont="1" applyFill="1" applyBorder="1" applyAlignment="1">
      <alignment horizontal="center" vertical="center"/>
    </xf>
    <xf numFmtId="0" fontId="25" fillId="11" borderId="5" xfId="0" applyFont="1" applyFill="1" applyBorder="1" applyAlignment="1">
      <alignment horizontal="center" vertical="center" textRotation="90" wrapText="1"/>
    </xf>
    <xf numFmtId="0" fontId="25" fillId="11" borderId="5" xfId="0" applyFont="1" applyFill="1" applyBorder="1" applyAlignment="1">
      <alignment horizontal="center" vertical="center" textRotation="90"/>
    </xf>
    <xf numFmtId="0" fontId="25" fillId="11" borderId="7" xfId="0" applyFont="1" applyFill="1" applyBorder="1" applyAlignment="1">
      <alignment horizontal="center" vertical="center" textRotation="90"/>
    </xf>
    <xf numFmtId="0" fontId="25" fillId="11" borderId="9" xfId="0" applyFont="1" applyFill="1" applyBorder="1" applyAlignment="1">
      <alignment horizontal="center" vertical="center" textRotation="90"/>
    </xf>
    <xf numFmtId="0" fontId="17" fillId="11" borderId="1" xfId="0" applyFont="1" applyFill="1" applyBorder="1" applyAlignment="1">
      <alignment horizontal="left"/>
    </xf>
    <xf numFmtId="0" fontId="17" fillId="11" borderId="0" xfId="0" quotePrefix="1" applyFont="1" applyFill="1" applyBorder="1" applyAlignment="1">
      <alignment horizontal="left"/>
    </xf>
    <xf numFmtId="0" fontId="17" fillId="11" borderId="10" xfId="0" quotePrefix="1" applyFont="1" applyFill="1" applyBorder="1" applyAlignment="1">
      <alignment horizontal="left"/>
    </xf>
    <xf numFmtId="0" fontId="17" fillId="11" borderId="1" xfId="0" quotePrefix="1" applyFont="1" applyFill="1" applyBorder="1" applyAlignment="1">
      <alignment horizontal="right"/>
    </xf>
    <xf numFmtId="0" fontId="17" fillId="11" borderId="0" xfId="0" quotePrefix="1" applyFont="1" applyFill="1" applyBorder="1" applyAlignment="1">
      <alignment horizontal="right"/>
    </xf>
    <xf numFmtId="0" fontId="17" fillId="11" borderId="10" xfId="0" quotePrefix="1" applyFont="1" applyFill="1" applyBorder="1" applyAlignment="1">
      <alignment horizontal="right"/>
    </xf>
    <xf numFmtId="0" fontId="17" fillId="11" borderId="1" xfId="0" quotePrefix="1" applyFont="1" applyFill="1" applyBorder="1" applyAlignment="1">
      <alignment horizontal="left" wrapText="1"/>
    </xf>
    <xf numFmtId="0" fontId="17" fillId="11" borderId="0" xfId="0" quotePrefix="1" applyFont="1" applyFill="1" applyBorder="1" applyAlignment="1">
      <alignment horizontal="left" wrapText="1"/>
    </xf>
    <xf numFmtId="0" fontId="17" fillId="11" borderId="10" xfId="0" quotePrefix="1" applyFont="1" applyFill="1" applyBorder="1" applyAlignment="1">
      <alignment horizontal="left" wrapText="1"/>
    </xf>
    <xf numFmtId="0" fontId="17" fillId="11" borderId="1" xfId="0" quotePrefix="1" applyFont="1" applyFill="1" applyBorder="1" applyAlignment="1">
      <alignment horizontal="right" wrapText="1"/>
    </xf>
    <xf numFmtId="0" fontId="17" fillId="11" borderId="0" xfId="0" quotePrefix="1" applyFont="1" applyFill="1" applyBorder="1" applyAlignment="1">
      <alignment horizontal="right" wrapText="1"/>
    </xf>
    <xf numFmtId="0" fontId="17" fillId="11" borderId="10" xfId="0" quotePrefix="1" applyFont="1" applyFill="1" applyBorder="1" applyAlignment="1">
      <alignment horizontal="right" wrapText="1"/>
    </xf>
    <xf numFmtId="0" fontId="17" fillId="11" borderId="8" xfId="0" applyFont="1" applyFill="1" applyBorder="1" applyAlignment="1">
      <alignment horizontal="right" wrapText="1"/>
    </xf>
    <xf numFmtId="0" fontId="17" fillId="11" borderId="14" xfId="0" quotePrefix="1" applyFont="1" applyFill="1" applyBorder="1" applyAlignment="1">
      <alignment horizontal="right" wrapText="1"/>
    </xf>
    <xf numFmtId="0" fontId="17" fillId="11" borderId="15" xfId="0" quotePrefix="1" applyFont="1" applyFill="1" applyBorder="1" applyAlignment="1">
      <alignment horizontal="right" wrapText="1"/>
    </xf>
    <xf numFmtId="0" fontId="28" fillId="11" borderId="5" xfId="0" applyFont="1" applyFill="1" applyBorder="1" applyAlignment="1">
      <alignment horizontal="center" wrapText="1"/>
    </xf>
    <xf numFmtId="0" fontId="28" fillId="11" borderId="7" xfId="0" applyFont="1" applyFill="1" applyBorder="1" applyAlignment="1">
      <alignment horizontal="center" wrapText="1"/>
    </xf>
    <xf numFmtId="0" fontId="28" fillId="11" borderId="5" xfId="0" quotePrefix="1" applyFont="1" applyFill="1" applyBorder="1" applyAlignment="1">
      <alignment horizontal="center" wrapText="1"/>
    </xf>
    <xf numFmtId="0" fontId="28" fillId="11" borderId="7" xfId="0" quotePrefix="1" applyFont="1" applyFill="1" applyBorder="1" applyAlignment="1">
      <alignment horizontal="center" wrapText="1"/>
    </xf>
    <xf numFmtId="0" fontId="25" fillId="7" borderId="47" xfId="0" applyFont="1" applyFill="1" applyBorder="1" applyAlignment="1">
      <alignment horizontal="center"/>
    </xf>
    <xf numFmtId="0" fontId="25" fillId="7" borderId="48" xfId="0" applyFont="1" applyFill="1" applyBorder="1" applyAlignment="1">
      <alignment horizontal="center"/>
    </xf>
    <xf numFmtId="0" fontId="25" fillId="7" borderId="49" xfId="0" applyFont="1" applyFill="1" applyBorder="1" applyAlignment="1">
      <alignment horizontal="center"/>
    </xf>
    <xf numFmtId="0" fontId="28" fillId="11" borderId="1" xfId="0" applyFont="1" applyFill="1" applyBorder="1" applyAlignment="1">
      <alignment horizontal="left" wrapText="1"/>
    </xf>
    <xf numFmtId="0" fontId="28" fillId="11" borderId="10" xfId="0" applyFont="1" applyFill="1" applyBorder="1" applyAlignment="1">
      <alignment horizontal="left" wrapText="1"/>
    </xf>
    <xf numFmtId="0" fontId="28" fillId="11" borderId="1" xfId="0" quotePrefix="1" applyFont="1" applyFill="1" applyBorder="1" applyAlignment="1">
      <alignment horizontal="right" wrapText="1"/>
    </xf>
    <xf numFmtId="0" fontId="28" fillId="11" borderId="10" xfId="0" applyFont="1" applyFill="1" applyBorder="1" applyAlignment="1">
      <alignment horizontal="right" wrapText="1"/>
    </xf>
    <xf numFmtId="0" fontId="28" fillId="11" borderId="1" xfId="0" quotePrefix="1" applyFont="1" applyFill="1" applyBorder="1" applyAlignment="1">
      <alignment horizontal="right"/>
    </xf>
    <xf numFmtId="0" fontId="28" fillId="11" borderId="10" xfId="0" quotePrefix="1" applyFont="1" applyFill="1" applyBorder="1" applyAlignment="1">
      <alignment horizontal="right"/>
    </xf>
    <xf numFmtId="0" fontId="25" fillId="7" borderId="47" xfId="0" quotePrefix="1" applyFont="1" applyFill="1" applyBorder="1" applyAlignment="1">
      <alignment horizontal="center"/>
    </xf>
    <xf numFmtId="0" fontId="25" fillId="7" borderId="48" xfId="0" quotePrefix="1" applyFont="1" applyFill="1" applyBorder="1" applyAlignment="1">
      <alignment horizontal="center"/>
    </xf>
    <xf numFmtId="0" fontId="25" fillId="7" borderId="49" xfId="0" quotePrefix="1" applyFont="1" applyFill="1" applyBorder="1" applyAlignment="1">
      <alignment horizontal="center"/>
    </xf>
    <xf numFmtId="0" fontId="28" fillId="11" borderId="4" xfId="0" quotePrefix="1" applyFont="1" applyFill="1" applyBorder="1" applyAlignment="1">
      <alignment horizontal="left" wrapText="1"/>
    </xf>
    <xf numFmtId="0" fontId="28" fillId="11" borderId="12" xfId="0" quotePrefix="1" applyFont="1" applyFill="1" applyBorder="1" applyAlignment="1">
      <alignment horizontal="left" wrapText="1"/>
    </xf>
    <xf numFmtId="0" fontId="39" fillId="0" borderId="0" xfId="0" applyFont="1" applyAlignment="1">
      <alignment horizontal="left" wrapText="1"/>
    </xf>
    <xf numFmtId="0" fontId="17" fillId="2" borderId="68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17" fillId="2" borderId="10" xfId="0" applyFont="1" applyFill="1" applyBorder="1" applyAlignment="1">
      <alignment horizontal="left" vertical="center" wrapText="1"/>
    </xf>
    <xf numFmtId="0" fontId="17" fillId="14" borderId="7" xfId="0" applyFont="1" applyFill="1" applyBorder="1" applyAlignment="1">
      <alignment horizontal="right"/>
    </xf>
    <xf numFmtId="0" fontId="17" fillId="2" borderId="17" xfId="0" applyFont="1" applyFill="1" applyBorder="1" applyAlignment="1">
      <alignment horizontal="right"/>
    </xf>
    <xf numFmtId="0" fontId="17" fillId="11" borderId="38" xfId="0" applyFont="1" applyFill="1" applyBorder="1" applyAlignment="1">
      <alignment horizontal="right"/>
    </xf>
    <xf numFmtId="0" fontId="17" fillId="2" borderId="88" xfId="0" applyFont="1" applyFill="1" applyBorder="1" applyAlignment="1">
      <alignment horizontal="right"/>
    </xf>
    <xf numFmtId="0" fontId="12" fillId="8" borderId="28" xfId="0" applyFont="1" applyFill="1" applyBorder="1" applyAlignment="1">
      <alignment horizontal="center"/>
    </xf>
    <xf numFmtId="0" fontId="12" fillId="8" borderId="27" xfId="0" applyFont="1" applyFill="1" applyBorder="1" applyAlignment="1">
      <alignment horizontal="center"/>
    </xf>
    <xf numFmtId="0" fontId="12" fillId="8" borderId="39" xfId="0" applyFont="1" applyFill="1" applyBorder="1" applyAlignment="1">
      <alignment horizontal="center"/>
    </xf>
    <xf numFmtId="0" fontId="12" fillId="8" borderId="40" xfId="0" applyFont="1" applyFill="1" applyBorder="1" applyAlignment="1">
      <alignment horizontal="center"/>
    </xf>
    <xf numFmtId="0" fontId="12" fillId="8" borderId="72" xfId="0" applyFont="1" applyFill="1" applyBorder="1" applyAlignment="1">
      <alignment horizontal="center"/>
    </xf>
    <xf numFmtId="0" fontId="24" fillId="11" borderId="8" xfId="0" applyFont="1" applyFill="1" applyBorder="1" applyAlignment="1">
      <alignment horizontal="center"/>
    </xf>
    <xf numFmtId="0" fontId="24" fillId="11" borderId="15" xfId="0" applyFont="1" applyFill="1" applyBorder="1" applyAlignment="1">
      <alignment horizontal="center"/>
    </xf>
    <xf numFmtId="0" fontId="24" fillId="11" borderId="60" xfId="0" applyFont="1" applyFill="1" applyBorder="1" applyAlignment="1">
      <alignment horizontal="center"/>
    </xf>
    <xf numFmtId="0" fontId="24" fillId="11" borderId="16" xfId="0" applyFont="1" applyFill="1" applyBorder="1" applyAlignment="1">
      <alignment horizontal="center"/>
    </xf>
    <xf numFmtId="0" fontId="24" fillId="11" borderId="76" xfId="0" applyFont="1" applyFill="1" applyBorder="1" applyAlignment="1">
      <alignment horizontal="center"/>
    </xf>
    <xf numFmtId="0" fontId="17" fillId="11" borderId="75" xfId="0" applyFont="1" applyFill="1" applyBorder="1" applyAlignment="1">
      <alignment horizontal="left" wrapText="1"/>
    </xf>
    <xf numFmtId="0" fontId="17" fillId="11" borderId="26" xfId="0" applyFont="1" applyFill="1" applyBorder="1" applyAlignment="1">
      <alignment horizontal="left" wrapText="1"/>
    </xf>
    <xf numFmtId="0" fontId="17" fillId="11" borderId="42" xfId="0" applyFont="1" applyFill="1" applyBorder="1" applyAlignment="1">
      <alignment horizontal="center"/>
    </xf>
    <xf numFmtId="0" fontId="17" fillId="11" borderId="74" xfId="0" applyFont="1" applyFill="1" applyBorder="1" applyAlignment="1">
      <alignment horizontal="center"/>
    </xf>
    <xf numFmtId="0" fontId="17" fillId="11" borderId="35" xfId="0" applyFont="1" applyFill="1" applyBorder="1" applyAlignment="1">
      <alignment horizontal="center"/>
    </xf>
    <xf numFmtId="0" fontId="17" fillId="11" borderId="36" xfId="0" applyFont="1" applyFill="1" applyBorder="1" applyAlignment="1">
      <alignment horizontal="center"/>
    </xf>
    <xf numFmtId="0" fontId="17" fillId="11" borderId="43" xfId="0" applyFont="1" applyFill="1" applyBorder="1" applyAlignment="1">
      <alignment horizontal="center"/>
    </xf>
    <xf numFmtId="0" fontId="17" fillId="11" borderId="37" xfId="0" applyFont="1" applyFill="1" applyBorder="1" applyAlignment="1">
      <alignment horizontal="center"/>
    </xf>
    <xf numFmtId="0" fontId="17" fillId="11" borderId="41" xfId="0" applyFont="1" applyFill="1" applyBorder="1" applyAlignment="1">
      <alignment horizontal="center"/>
    </xf>
    <xf numFmtId="0" fontId="17" fillId="11" borderId="77" xfId="0" applyFont="1" applyFill="1" applyBorder="1" applyAlignment="1">
      <alignment horizontal="center"/>
    </xf>
    <xf numFmtId="0" fontId="17" fillId="11" borderId="12" xfId="0" applyFont="1" applyFill="1" applyBorder="1" applyAlignment="1">
      <alignment horizontal="center"/>
    </xf>
    <xf numFmtId="0" fontId="17" fillId="11" borderId="11" xfId="0" applyFont="1" applyFill="1" applyBorder="1" applyAlignment="1">
      <alignment horizontal="center"/>
    </xf>
    <xf numFmtId="0" fontId="17" fillId="11" borderId="69" xfId="0" applyFont="1" applyFill="1" applyBorder="1" applyAlignment="1">
      <alignment horizontal="center"/>
    </xf>
    <xf numFmtId="0" fontId="12" fillId="8" borderId="25" xfId="0" applyFont="1" applyFill="1" applyBorder="1" applyAlignment="1">
      <alignment horizontal="center"/>
    </xf>
    <xf numFmtId="0" fontId="42" fillId="2" borderId="61" xfId="0" applyFont="1" applyFill="1" applyBorder="1" applyAlignment="1">
      <alignment horizontal="center" vertical="center"/>
    </xf>
    <xf numFmtId="0" fontId="42" fillId="2" borderId="62" xfId="0" applyFont="1" applyFill="1" applyBorder="1" applyAlignment="1">
      <alignment horizontal="center" vertical="center"/>
    </xf>
    <xf numFmtId="0" fontId="42" fillId="2" borderId="53" xfId="0" applyFont="1" applyFill="1" applyBorder="1" applyAlignment="1">
      <alignment horizontal="center" vertical="center"/>
    </xf>
    <xf numFmtId="0" fontId="42" fillId="2" borderId="68" xfId="0" applyFont="1" applyFill="1" applyBorder="1" applyAlignment="1">
      <alignment horizontal="center" vertical="center"/>
    </xf>
    <xf numFmtId="0" fontId="42" fillId="2" borderId="0" xfId="0" applyFont="1" applyFill="1" applyBorder="1" applyAlignment="1">
      <alignment horizontal="center" vertical="center"/>
    </xf>
    <xf numFmtId="0" fontId="42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4" fillId="2" borderId="41" xfId="0" quotePrefix="1" applyFont="1" applyFill="1" applyBorder="1" applyAlignment="1">
      <alignment horizontal="center"/>
    </xf>
    <xf numFmtId="0" fontId="4" fillId="2" borderId="2" xfId="0" quotePrefix="1" applyFont="1" applyFill="1" applyBorder="1" applyAlignment="1">
      <alignment horizontal="center"/>
    </xf>
    <xf numFmtId="0" fontId="4" fillId="2" borderId="26" xfId="0" quotePrefix="1" applyFont="1" applyFill="1" applyBorder="1" applyAlignment="1">
      <alignment horizontal="center"/>
    </xf>
    <xf numFmtId="0" fontId="4" fillId="8" borderId="28" xfId="0" applyFont="1" applyFill="1" applyBorder="1" applyAlignment="1">
      <alignment horizontal="center"/>
    </xf>
    <xf numFmtId="0" fontId="4" fillId="8" borderId="27" xfId="0" applyFont="1" applyFill="1" applyBorder="1" applyAlignment="1">
      <alignment horizontal="center"/>
    </xf>
    <xf numFmtId="0" fontId="4" fillId="8" borderId="39" xfId="0" applyFont="1" applyFill="1" applyBorder="1" applyAlignment="1">
      <alignment horizontal="center"/>
    </xf>
    <xf numFmtId="0" fontId="4" fillId="8" borderId="25" xfId="0" applyFont="1" applyFill="1" applyBorder="1" applyAlignment="1">
      <alignment horizontal="center"/>
    </xf>
    <xf numFmtId="0" fontId="3" fillId="5" borderId="24" xfId="0" applyFont="1" applyFill="1" applyBorder="1" applyAlignment="1">
      <alignment horizontal="center"/>
    </xf>
    <xf numFmtId="0" fontId="3" fillId="5" borderId="26" xfId="0" applyFont="1" applyFill="1" applyBorder="1" applyAlignment="1">
      <alignment horizontal="center"/>
    </xf>
    <xf numFmtId="0" fontId="3" fillId="5" borderId="37" xfId="0" applyFont="1" applyFill="1" applyBorder="1" applyAlignment="1">
      <alignment horizontal="center"/>
    </xf>
    <xf numFmtId="0" fontId="3" fillId="5" borderId="41" xfId="0" applyFont="1" applyFill="1" applyBorder="1" applyAlignment="1">
      <alignment horizontal="center"/>
    </xf>
  </cellXfs>
  <cellStyles count="5">
    <cellStyle name="Dziesiętny" xfId="1" builtinId="3"/>
    <cellStyle name="Hiperłącze" xfId="4" builtinId="8"/>
    <cellStyle name="Normalny" xfId="0" builtinId="0"/>
    <cellStyle name="Normalny 2" xfId="3" xr:uid="{00000000-0005-0000-0000-000003000000}"/>
    <cellStyle name="Procentowy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93BC3"/>
      <color rgb="FF00CC00"/>
      <color rgb="FFCCFFCC"/>
      <color rgb="FFE60000"/>
      <color rgb="FF0000FF"/>
      <color rgb="FFD00000"/>
      <color rgb="FFFF0066"/>
      <color rgb="FF00FFCC"/>
      <color rgb="FF00CC99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/Relationships>
</file>

<file path=xl/charts/_rels/chart2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2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2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2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2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2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2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2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2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2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2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2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2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2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2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2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2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CC6-4F33-9145-6CABBDF51E7E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CC6-4F33-9145-6CABBDF51E7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SK</c:v>
              </c:pt>
              <c:pt idx="1">
                <c:v>UK</c:v>
              </c:pt>
            </c:strLit>
          </c:cat>
          <c:val>
            <c:numLit>
              <c:formatCode>General</c:formatCode>
              <c:ptCount val="3"/>
              <c:pt idx="0">
                <c:v>44733</c:v>
              </c:pt>
              <c:pt idx="1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9CC6-4F33-9145-6CABBDF51E7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D89-4DD3-BA08-EF508460798F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D89-4DD3-BA08-EF508460798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CD89-4DD3-BA08-EF508460798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01.06.1997 do 30.11.1998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5566</c:v>
              </c:pt>
              <c:pt idx="1">
                <c:v>5576</c:v>
              </c:pt>
              <c:pt idx="2">
                <c:v>6302</c:v>
              </c:pt>
              <c:pt idx="3">
                <c:v>6690</c:v>
              </c:pt>
              <c:pt idx="4">
                <c:v>6722</c:v>
              </c:pt>
              <c:pt idx="5">
                <c:v>7335</c:v>
              </c:pt>
              <c:pt idx="6">
                <c:v>6979</c:v>
              </c:pt>
              <c:pt idx="7">
                <c:v>7879</c:v>
              </c:pt>
              <c:pt idx="8">
                <c:v>8331</c:v>
              </c:pt>
              <c:pt idx="9">
                <c:v>6649</c:v>
              </c:pt>
              <c:pt idx="10">
                <c:v>6218</c:v>
              </c:pt>
              <c:pt idx="11">
                <c:v>6754</c:v>
              </c:pt>
              <c:pt idx="12">
                <c:v>7195</c:v>
              </c:pt>
              <c:pt idx="13">
                <c:v>7560</c:v>
              </c:pt>
              <c:pt idx="14">
                <c:v>7523</c:v>
              </c:pt>
              <c:pt idx="15">
                <c:v>8246</c:v>
              </c:pt>
              <c:pt idx="16">
                <c:v>8723</c:v>
              </c:pt>
              <c:pt idx="17">
                <c:v>7778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16F-4397-9FB0-B7ED23E6F43F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5580</c:v>
              </c:pt>
              <c:pt idx="1">
                <c:v>4974</c:v>
              </c:pt>
              <c:pt idx="2">
                <c:v>5697</c:v>
              </c:pt>
              <c:pt idx="3">
                <c:v>5981</c:v>
              </c:pt>
              <c:pt idx="4">
                <c:v>5600</c:v>
              </c:pt>
              <c:pt idx="5">
                <c:v>7610</c:v>
              </c:pt>
              <c:pt idx="6">
                <c:v>5061</c:v>
              </c:pt>
              <c:pt idx="7">
                <c:v>6009</c:v>
              </c:pt>
              <c:pt idx="8">
                <c:v>6897</c:v>
              </c:pt>
              <c:pt idx="9">
                <c:v>6547</c:v>
              </c:pt>
              <c:pt idx="10">
                <c:v>5978</c:v>
              </c:pt>
              <c:pt idx="11">
                <c:v>6549</c:v>
              </c:pt>
              <c:pt idx="12">
                <c:v>6082</c:v>
              </c:pt>
              <c:pt idx="13">
                <c:v>5290</c:v>
              </c:pt>
              <c:pt idx="14">
                <c:v>6208</c:v>
              </c:pt>
              <c:pt idx="15">
                <c:v>6531</c:v>
              </c:pt>
              <c:pt idx="16">
                <c:v>6365</c:v>
              </c:pt>
              <c:pt idx="17">
                <c:v>7745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16F-4397-9FB0-B7ED23E6F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80480"/>
        <c:axId val="50603520"/>
      </c:lineChart>
      <c:catAx>
        <c:axId val="50580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603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603520"/>
        <c:scaling>
          <c:orientation val="minMax"/>
          <c:max val="9000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580480"/>
        <c:crosses val="autoZero"/>
        <c:crossBetween val="midCat"/>
        <c:majorUnit val="5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01.06.1997 do 30.11.1998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Wytransp.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5884</c:v>
              </c:pt>
              <c:pt idx="1">
                <c:v>5389</c:v>
              </c:pt>
              <c:pt idx="2">
                <c:v>5954</c:v>
              </c:pt>
              <c:pt idx="3">
                <c:v>5863</c:v>
              </c:pt>
              <c:pt idx="4">
                <c:v>5964</c:v>
              </c:pt>
              <c:pt idx="5">
                <c:v>6121</c:v>
              </c:pt>
              <c:pt idx="6">
                <c:v>6397</c:v>
              </c:pt>
              <c:pt idx="7">
                <c:v>7071</c:v>
              </c:pt>
              <c:pt idx="8">
                <c:v>8059</c:v>
              </c:pt>
              <c:pt idx="9">
                <c:v>5899</c:v>
              </c:pt>
              <c:pt idx="10">
                <c:v>6376</c:v>
              </c:pt>
              <c:pt idx="11">
                <c:v>6808</c:v>
              </c:pt>
              <c:pt idx="12">
                <c:v>7102</c:v>
              </c:pt>
              <c:pt idx="13">
                <c:v>6888</c:v>
              </c:pt>
              <c:pt idx="14">
                <c:v>6774</c:v>
              </c:pt>
              <c:pt idx="15">
                <c:v>7269</c:v>
              </c:pt>
              <c:pt idx="16">
                <c:v>8210</c:v>
              </c:pt>
              <c:pt idx="17">
                <c:v>6572</c:v>
              </c:pt>
            </c:numLit>
          </c:val>
          <c:extLst>
            <c:ext xmlns:c16="http://schemas.microsoft.com/office/drawing/2014/chart" uri="{C3380CC4-5D6E-409C-BE32-E72D297353CC}">
              <c16:uniqueId val="{00000000-75C0-46E5-A61C-EA42C9B6E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36288"/>
        <c:axId val="50638208"/>
      </c:barChart>
      <c:catAx>
        <c:axId val="50636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638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638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6362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01.06.1997 do 30.11.1998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5566</c:v>
              </c:pt>
              <c:pt idx="1">
                <c:v>5576</c:v>
              </c:pt>
              <c:pt idx="2">
                <c:v>6302</c:v>
              </c:pt>
              <c:pt idx="3">
                <c:v>6690</c:v>
              </c:pt>
              <c:pt idx="4">
                <c:v>6722</c:v>
              </c:pt>
              <c:pt idx="5">
                <c:v>7335</c:v>
              </c:pt>
              <c:pt idx="6">
                <c:v>6979</c:v>
              </c:pt>
              <c:pt idx="7">
                <c:v>7879</c:v>
              </c:pt>
              <c:pt idx="8">
                <c:v>8331</c:v>
              </c:pt>
              <c:pt idx="9">
                <c:v>6649</c:v>
              </c:pt>
              <c:pt idx="10">
                <c:v>6218</c:v>
              </c:pt>
              <c:pt idx="11">
                <c:v>6754</c:v>
              </c:pt>
              <c:pt idx="12">
                <c:v>7195</c:v>
              </c:pt>
              <c:pt idx="13">
                <c:v>7560</c:v>
              </c:pt>
              <c:pt idx="14">
                <c:v>7523</c:v>
              </c:pt>
              <c:pt idx="15">
                <c:v>8246</c:v>
              </c:pt>
              <c:pt idx="16">
                <c:v>8723</c:v>
              </c:pt>
              <c:pt idx="17">
                <c:v>7778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D31-4487-B617-87ABA010B044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5580</c:v>
              </c:pt>
              <c:pt idx="1">
                <c:v>4974</c:v>
              </c:pt>
              <c:pt idx="2">
                <c:v>5697</c:v>
              </c:pt>
              <c:pt idx="3">
                <c:v>5981</c:v>
              </c:pt>
              <c:pt idx="4">
                <c:v>5600</c:v>
              </c:pt>
              <c:pt idx="5">
                <c:v>7610</c:v>
              </c:pt>
              <c:pt idx="6">
                <c:v>5061</c:v>
              </c:pt>
              <c:pt idx="7">
                <c:v>6009</c:v>
              </c:pt>
              <c:pt idx="8">
                <c:v>6897</c:v>
              </c:pt>
              <c:pt idx="9">
                <c:v>6547</c:v>
              </c:pt>
              <c:pt idx="10">
                <c:v>5978</c:v>
              </c:pt>
              <c:pt idx="11">
                <c:v>6549</c:v>
              </c:pt>
              <c:pt idx="12">
                <c:v>6082</c:v>
              </c:pt>
              <c:pt idx="13">
                <c:v>5290</c:v>
              </c:pt>
              <c:pt idx="14">
                <c:v>6208</c:v>
              </c:pt>
              <c:pt idx="15">
                <c:v>6531</c:v>
              </c:pt>
              <c:pt idx="16">
                <c:v>6365</c:v>
              </c:pt>
              <c:pt idx="17">
                <c:v>7745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D31-4487-B617-87ABA010B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75072"/>
        <c:axId val="50706304"/>
      </c:lineChart>
      <c:catAx>
        <c:axId val="50675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706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706304"/>
        <c:scaling>
          <c:orientation val="minMax"/>
          <c:max val="9000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675072"/>
        <c:crosses val="autoZero"/>
        <c:crossBetween val="midCat"/>
        <c:majorUnit val="5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01.06.1997 do 30.11.1998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Wytransp.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5884</c:v>
              </c:pt>
              <c:pt idx="1">
                <c:v>5389</c:v>
              </c:pt>
              <c:pt idx="2">
                <c:v>5954</c:v>
              </c:pt>
              <c:pt idx="3">
                <c:v>5863</c:v>
              </c:pt>
              <c:pt idx="4">
                <c:v>5964</c:v>
              </c:pt>
              <c:pt idx="5">
                <c:v>6121</c:v>
              </c:pt>
              <c:pt idx="6">
                <c:v>6397</c:v>
              </c:pt>
              <c:pt idx="7">
                <c:v>7071</c:v>
              </c:pt>
              <c:pt idx="8">
                <c:v>8059</c:v>
              </c:pt>
              <c:pt idx="9">
                <c:v>5899</c:v>
              </c:pt>
              <c:pt idx="10">
                <c:v>6376</c:v>
              </c:pt>
              <c:pt idx="11">
                <c:v>6808</c:v>
              </c:pt>
              <c:pt idx="12">
                <c:v>7102</c:v>
              </c:pt>
              <c:pt idx="13">
                <c:v>6888</c:v>
              </c:pt>
              <c:pt idx="14">
                <c:v>6774</c:v>
              </c:pt>
              <c:pt idx="15">
                <c:v>7269</c:v>
              </c:pt>
              <c:pt idx="16">
                <c:v>8210</c:v>
              </c:pt>
              <c:pt idx="17">
                <c:v>6572</c:v>
              </c:pt>
            </c:numLit>
          </c:val>
          <c:extLst>
            <c:ext xmlns:c16="http://schemas.microsoft.com/office/drawing/2014/chart" uri="{C3380CC4-5D6E-409C-BE32-E72D297353CC}">
              <c16:uniqueId val="{00000000-3A2A-49EB-A269-DE5D2A78D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30880"/>
        <c:axId val="50741248"/>
      </c:barChart>
      <c:catAx>
        <c:axId val="50730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741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741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7308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01.07.1997 do 31.12.1998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5566</c:v>
              </c:pt>
              <c:pt idx="1">
                <c:v>5576</c:v>
              </c:pt>
              <c:pt idx="2">
                <c:v>6302</c:v>
              </c:pt>
              <c:pt idx="3">
                <c:v>6690</c:v>
              </c:pt>
              <c:pt idx="4">
                <c:v>6722</c:v>
              </c:pt>
              <c:pt idx="5">
                <c:v>7335</c:v>
              </c:pt>
              <c:pt idx="6">
                <c:v>6979</c:v>
              </c:pt>
              <c:pt idx="7">
                <c:v>7879</c:v>
              </c:pt>
              <c:pt idx="8">
                <c:v>8331</c:v>
              </c:pt>
              <c:pt idx="9">
                <c:v>6649</c:v>
              </c:pt>
              <c:pt idx="10">
                <c:v>6218</c:v>
              </c:pt>
              <c:pt idx="11">
                <c:v>6754</c:v>
              </c:pt>
              <c:pt idx="12">
                <c:v>7195</c:v>
              </c:pt>
              <c:pt idx="13">
                <c:v>7560</c:v>
              </c:pt>
              <c:pt idx="14">
                <c:v>7523</c:v>
              </c:pt>
              <c:pt idx="15">
                <c:v>8246</c:v>
              </c:pt>
              <c:pt idx="16">
                <c:v>8723</c:v>
              </c:pt>
              <c:pt idx="17">
                <c:v>7778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877-4BA0-924D-932FFB7C9F5B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5580</c:v>
              </c:pt>
              <c:pt idx="1">
                <c:v>4974</c:v>
              </c:pt>
              <c:pt idx="2">
                <c:v>5697</c:v>
              </c:pt>
              <c:pt idx="3">
                <c:v>5981</c:v>
              </c:pt>
              <c:pt idx="4">
                <c:v>5600</c:v>
              </c:pt>
              <c:pt idx="5">
                <c:v>7610</c:v>
              </c:pt>
              <c:pt idx="6">
                <c:v>5061</c:v>
              </c:pt>
              <c:pt idx="7">
                <c:v>6009</c:v>
              </c:pt>
              <c:pt idx="8">
                <c:v>6897</c:v>
              </c:pt>
              <c:pt idx="9">
                <c:v>6547</c:v>
              </c:pt>
              <c:pt idx="10">
                <c:v>5978</c:v>
              </c:pt>
              <c:pt idx="11">
                <c:v>6549</c:v>
              </c:pt>
              <c:pt idx="12">
                <c:v>6082</c:v>
              </c:pt>
              <c:pt idx="13">
                <c:v>5290</c:v>
              </c:pt>
              <c:pt idx="14">
                <c:v>6208</c:v>
              </c:pt>
              <c:pt idx="15">
                <c:v>6531</c:v>
              </c:pt>
              <c:pt idx="16">
                <c:v>6365</c:v>
              </c:pt>
              <c:pt idx="17">
                <c:v>7745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877-4BA0-924D-932FFB7C9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94496"/>
        <c:axId val="50796800"/>
      </c:lineChart>
      <c:catAx>
        <c:axId val="50794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796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796800"/>
        <c:scaling>
          <c:orientation val="minMax"/>
          <c:max val="9000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794496"/>
        <c:crosses val="autoZero"/>
        <c:crossBetween val="midCat"/>
        <c:majorUnit val="5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01.07.1997 do 31.12.1998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Wytransp.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5884</c:v>
              </c:pt>
              <c:pt idx="1">
                <c:v>5389</c:v>
              </c:pt>
              <c:pt idx="2">
                <c:v>5954</c:v>
              </c:pt>
              <c:pt idx="3">
                <c:v>5863</c:v>
              </c:pt>
              <c:pt idx="4">
                <c:v>5964</c:v>
              </c:pt>
              <c:pt idx="5">
                <c:v>6121</c:v>
              </c:pt>
              <c:pt idx="6">
                <c:v>6397</c:v>
              </c:pt>
              <c:pt idx="7">
                <c:v>7071</c:v>
              </c:pt>
              <c:pt idx="8">
                <c:v>8059</c:v>
              </c:pt>
              <c:pt idx="9">
                <c:v>5899</c:v>
              </c:pt>
              <c:pt idx="10">
                <c:v>6376</c:v>
              </c:pt>
              <c:pt idx="11">
                <c:v>6808</c:v>
              </c:pt>
              <c:pt idx="12">
                <c:v>7102</c:v>
              </c:pt>
              <c:pt idx="13">
                <c:v>6888</c:v>
              </c:pt>
              <c:pt idx="14">
                <c:v>6774</c:v>
              </c:pt>
              <c:pt idx="15">
                <c:v>7269</c:v>
              </c:pt>
              <c:pt idx="16">
                <c:v>8210</c:v>
              </c:pt>
              <c:pt idx="17">
                <c:v>6572</c:v>
              </c:pt>
            </c:numLit>
          </c:val>
          <c:extLst>
            <c:ext xmlns:c16="http://schemas.microsoft.com/office/drawing/2014/chart" uri="{C3380CC4-5D6E-409C-BE32-E72D297353CC}">
              <c16:uniqueId val="{00000000-13BF-497C-B48C-8228E9FC5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33664"/>
        <c:axId val="50835840"/>
      </c:barChart>
      <c:catAx>
        <c:axId val="50833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835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835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8336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01.07.1997 do 31.12.1998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5566</c:v>
              </c:pt>
              <c:pt idx="1">
                <c:v>5576</c:v>
              </c:pt>
              <c:pt idx="2">
                <c:v>6302</c:v>
              </c:pt>
              <c:pt idx="3">
                <c:v>6690</c:v>
              </c:pt>
              <c:pt idx="4">
                <c:v>6722</c:v>
              </c:pt>
              <c:pt idx="5">
                <c:v>7335</c:v>
              </c:pt>
              <c:pt idx="6">
                <c:v>6979</c:v>
              </c:pt>
              <c:pt idx="7">
                <c:v>7879</c:v>
              </c:pt>
              <c:pt idx="8">
                <c:v>8331</c:v>
              </c:pt>
              <c:pt idx="9">
                <c:v>6649</c:v>
              </c:pt>
              <c:pt idx="10">
                <c:v>6218</c:v>
              </c:pt>
              <c:pt idx="11">
                <c:v>6754</c:v>
              </c:pt>
              <c:pt idx="12">
                <c:v>7195</c:v>
              </c:pt>
              <c:pt idx="13">
                <c:v>7560</c:v>
              </c:pt>
              <c:pt idx="14">
                <c:v>7523</c:v>
              </c:pt>
              <c:pt idx="15">
                <c:v>8246</c:v>
              </c:pt>
              <c:pt idx="16">
                <c:v>8723</c:v>
              </c:pt>
              <c:pt idx="17">
                <c:v>7778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F92-4AA6-AEA7-F719B3FC293A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5580</c:v>
              </c:pt>
              <c:pt idx="1">
                <c:v>4974</c:v>
              </c:pt>
              <c:pt idx="2">
                <c:v>5697</c:v>
              </c:pt>
              <c:pt idx="3">
                <c:v>5981</c:v>
              </c:pt>
              <c:pt idx="4">
                <c:v>5600</c:v>
              </c:pt>
              <c:pt idx="5">
                <c:v>7610</c:v>
              </c:pt>
              <c:pt idx="6">
                <c:v>5061</c:v>
              </c:pt>
              <c:pt idx="7">
                <c:v>6009</c:v>
              </c:pt>
              <c:pt idx="8">
                <c:v>6897</c:v>
              </c:pt>
              <c:pt idx="9">
                <c:v>6547</c:v>
              </c:pt>
              <c:pt idx="10">
                <c:v>5978</c:v>
              </c:pt>
              <c:pt idx="11">
                <c:v>6549</c:v>
              </c:pt>
              <c:pt idx="12">
                <c:v>6082</c:v>
              </c:pt>
              <c:pt idx="13">
                <c:v>5290</c:v>
              </c:pt>
              <c:pt idx="14">
                <c:v>6208</c:v>
              </c:pt>
              <c:pt idx="15">
                <c:v>6531</c:v>
              </c:pt>
              <c:pt idx="16">
                <c:v>6365</c:v>
              </c:pt>
              <c:pt idx="17">
                <c:v>7745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F92-4AA6-AEA7-F719B3FC2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46432"/>
        <c:axId val="50948736"/>
      </c:lineChart>
      <c:catAx>
        <c:axId val="50946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948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948736"/>
        <c:scaling>
          <c:orientation val="minMax"/>
          <c:max val="9000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946432"/>
        <c:crosses val="autoZero"/>
        <c:crossBetween val="midCat"/>
        <c:majorUnit val="5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01.07.1997 do 31.12.1998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Wytransp.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5884</c:v>
              </c:pt>
              <c:pt idx="1">
                <c:v>5389</c:v>
              </c:pt>
              <c:pt idx="2">
                <c:v>5954</c:v>
              </c:pt>
              <c:pt idx="3">
                <c:v>5863</c:v>
              </c:pt>
              <c:pt idx="4">
                <c:v>5964</c:v>
              </c:pt>
              <c:pt idx="5">
                <c:v>6121</c:v>
              </c:pt>
              <c:pt idx="6">
                <c:v>6397</c:v>
              </c:pt>
              <c:pt idx="7">
                <c:v>7071</c:v>
              </c:pt>
              <c:pt idx="8">
                <c:v>8059</c:v>
              </c:pt>
              <c:pt idx="9">
                <c:v>5899</c:v>
              </c:pt>
              <c:pt idx="10">
                <c:v>6376</c:v>
              </c:pt>
              <c:pt idx="11">
                <c:v>6808</c:v>
              </c:pt>
              <c:pt idx="12">
                <c:v>7102</c:v>
              </c:pt>
              <c:pt idx="13">
                <c:v>6888</c:v>
              </c:pt>
              <c:pt idx="14">
                <c:v>6774</c:v>
              </c:pt>
              <c:pt idx="15">
                <c:v>7269</c:v>
              </c:pt>
              <c:pt idx="16">
                <c:v>8210</c:v>
              </c:pt>
              <c:pt idx="17">
                <c:v>6572</c:v>
              </c:pt>
            </c:numLit>
          </c:val>
          <c:extLst>
            <c:ext xmlns:c16="http://schemas.microsoft.com/office/drawing/2014/chart" uri="{C3380CC4-5D6E-409C-BE32-E72D297353CC}">
              <c16:uniqueId val="{00000000-B426-431E-82D0-AFEC985DF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981504"/>
        <c:axId val="50873088"/>
      </c:barChart>
      <c:catAx>
        <c:axId val="50981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873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873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9815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96655810081112"/>
          <c:y val="6.5588499550763804E-2"/>
          <c:w val="0.86655927343944095"/>
          <c:h val="0.7421383647798746"/>
        </c:manualLayout>
      </c:layout>
      <c:lineChart>
        <c:grouping val="standard"/>
        <c:varyColors val="0"/>
        <c:ser>
          <c:idx val="0"/>
          <c:order val="0"/>
          <c:tx>
            <c:strRef>
              <c:f>'[1]Arkusz 17'!$C$48</c:f>
              <c:strCache>
                <c:ptCount val="1"/>
                <c:pt idx="0">
                  <c:v>Przybyli</c:v>
                </c:pt>
              </c:strCache>
            </c:strRef>
          </c:tx>
          <c:spPr>
            <a:ln w="15875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 w="12700">
                <a:solidFill>
                  <a:srgbClr val="00008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'[1]Arkusz 17'!$B$49:$B$61</c:f>
              <c:numCache>
                <c:formatCode>General</c:formatCode>
                <c:ptCount val="1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</c:numCache>
            </c:numRef>
          </c:cat>
          <c:val>
            <c:numRef>
              <c:f>'[1]Arkusz 17'!$C$49:$C$61</c:f>
              <c:numCache>
                <c:formatCode>General</c:formatCode>
                <c:ptCount val="13"/>
                <c:pt idx="0">
                  <c:v>7185</c:v>
                </c:pt>
                <c:pt idx="1">
                  <c:v>6593</c:v>
                </c:pt>
                <c:pt idx="2">
                  <c:v>6669</c:v>
                </c:pt>
                <c:pt idx="3">
                  <c:v>8958</c:v>
                </c:pt>
                <c:pt idx="4">
                  <c:v>9624</c:v>
                </c:pt>
                <c:pt idx="5">
                  <c:v>10581</c:v>
                </c:pt>
                <c:pt idx="6">
                  <c:v>8090</c:v>
                </c:pt>
                <c:pt idx="7">
                  <c:v>8255</c:v>
                </c:pt>
                <c:pt idx="8">
                  <c:v>8106</c:v>
                </c:pt>
                <c:pt idx="9">
                  <c:v>7348</c:v>
                </c:pt>
                <c:pt idx="10">
                  <c:v>7124</c:v>
                </c:pt>
                <c:pt idx="11">
                  <c:v>6966</c:v>
                </c:pt>
                <c:pt idx="12">
                  <c:v>7488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F6E-4DDA-AD21-57700D23F380}"/>
            </c:ext>
          </c:extLst>
        </c:ser>
        <c:ser>
          <c:idx val="1"/>
          <c:order val="1"/>
          <c:tx>
            <c:strRef>
              <c:f>'[1]Arkusz 17'!$D$48</c:f>
              <c:strCache>
                <c:ptCount val="1"/>
                <c:pt idx="0">
                  <c:v>Ubyli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 w="12700"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'[1]Arkusz 17'!$B$49:$B$61</c:f>
              <c:numCache>
                <c:formatCode>General</c:formatCode>
                <c:ptCount val="1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</c:numCache>
            </c:numRef>
          </c:cat>
          <c:val>
            <c:numRef>
              <c:f>'[1]Arkusz 17'!$D$49:$D$61</c:f>
              <c:numCache>
                <c:formatCode>General</c:formatCode>
                <c:ptCount val="13"/>
                <c:pt idx="0">
                  <c:v>7220</c:v>
                </c:pt>
                <c:pt idx="1">
                  <c:v>6892</c:v>
                </c:pt>
                <c:pt idx="2">
                  <c:v>7299</c:v>
                </c:pt>
                <c:pt idx="3">
                  <c:v>7002</c:v>
                </c:pt>
                <c:pt idx="4">
                  <c:v>6879</c:v>
                </c:pt>
                <c:pt idx="5">
                  <c:v>8378</c:v>
                </c:pt>
                <c:pt idx="6">
                  <c:v>8179</c:v>
                </c:pt>
                <c:pt idx="7">
                  <c:v>8158</c:v>
                </c:pt>
                <c:pt idx="8">
                  <c:v>8252</c:v>
                </c:pt>
                <c:pt idx="9">
                  <c:v>8043</c:v>
                </c:pt>
                <c:pt idx="10">
                  <c:v>7555</c:v>
                </c:pt>
                <c:pt idx="11">
                  <c:v>7546</c:v>
                </c:pt>
                <c:pt idx="12">
                  <c:v>8546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F6E-4DDA-AD21-57700D23F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14048"/>
        <c:axId val="50916352"/>
      </c:lineChart>
      <c:catAx>
        <c:axId val="50914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7403773020834705"/>
              <c:y val="0.8670260557053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916352"/>
        <c:crossesAt val="4000"/>
        <c:auto val="1"/>
        <c:lblAlgn val="ctr"/>
        <c:lblOffset val="100"/>
        <c:tickLblSkip val="1"/>
        <c:tickMarkSkip val="1"/>
        <c:noMultiLvlLbl val="0"/>
      </c:catAx>
      <c:valAx>
        <c:axId val="50916352"/>
        <c:scaling>
          <c:orientation val="minMax"/>
          <c:max val="12000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layout>
            <c:manualLayout>
              <c:xMode val="edge"/>
              <c:yMode val="edge"/>
              <c:x val="8.3752230802827295E-3"/>
              <c:y val="0.39083557951493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914048"/>
        <c:crosses val="autoZero"/>
        <c:crossBetween val="between"/>
        <c:majorUnit val="500"/>
        <c:minorUnit val="100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5957635948772732"/>
          <c:y val="0.93261455525606451"/>
          <c:w val="0.33054194858808478"/>
          <c:h val="5.9299191374663072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3175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solidFill>
          <a:srgbClr val="FFC000"/>
        </a:solidFill>
      </c:spPr>
    </c:floor>
    <c:sideWall>
      <c:thickness val="0"/>
      <c:spPr>
        <a:scene3d>
          <a:camera prst="orthographicFront"/>
          <a:lightRig rig="threePt" dir="t"/>
        </a:scene3d>
        <a:sp3d>
          <a:bevelB w="6350"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 w="6350"/>
        </a:sp3d>
      </c:spPr>
    </c:backWall>
    <c:plotArea>
      <c:layout>
        <c:manualLayout>
          <c:layoutTarget val="inner"/>
          <c:xMode val="edge"/>
          <c:yMode val="edge"/>
          <c:x val="6.861954136921003E-2"/>
          <c:y val="5.9609906581582495E-2"/>
          <c:w val="0.90360457370013214"/>
          <c:h val="0.8145444141757206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7030A0"/>
            </a:solidFill>
            <a:scene3d>
              <a:camera prst="orthographicFront"/>
              <a:lightRig rig="threePt" dir="t"/>
            </a:scene3d>
            <a:sp3d prstMaterial="metal">
              <a:bevelT w="381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'[1]Arkusz 18'!$A$49:$A$61</c:f>
              <c:numCache>
                <c:formatCode>General</c:formatCode>
                <c:ptCount val="1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</c:numCache>
            </c:numRef>
          </c:cat>
          <c:val>
            <c:numRef>
              <c:f>'[1]Arkusz 18'!$B$49:$B$61</c:f>
              <c:numCache>
                <c:formatCode>General</c:formatCode>
                <c:ptCount val="13"/>
                <c:pt idx="0">
                  <c:v>7551</c:v>
                </c:pt>
                <c:pt idx="1">
                  <c:v>7372</c:v>
                </c:pt>
                <c:pt idx="2">
                  <c:v>6721</c:v>
                </c:pt>
                <c:pt idx="3">
                  <c:v>8542</c:v>
                </c:pt>
                <c:pt idx="4">
                  <c:v>8943</c:v>
                </c:pt>
                <c:pt idx="5">
                  <c:v>9846</c:v>
                </c:pt>
                <c:pt idx="6">
                  <c:v>7308</c:v>
                </c:pt>
                <c:pt idx="7">
                  <c:v>7732</c:v>
                </c:pt>
                <c:pt idx="8">
                  <c:v>6957</c:v>
                </c:pt>
                <c:pt idx="9">
                  <c:v>6699</c:v>
                </c:pt>
                <c:pt idx="10">
                  <c:v>6813</c:v>
                </c:pt>
                <c:pt idx="11">
                  <c:v>6711</c:v>
                </c:pt>
                <c:pt idx="12">
                  <c:v>6475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66-4193-903C-BD579358FA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51118080"/>
        <c:axId val="51120000"/>
        <c:axId val="0"/>
      </c:bar3DChart>
      <c:catAx>
        <c:axId val="51118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pl-PL" sz="1100"/>
                  <a:t>miesiąc</a:t>
                </a:r>
              </a:p>
            </c:rich>
          </c:tx>
          <c:layout>
            <c:manualLayout>
              <c:xMode val="edge"/>
              <c:yMode val="edge"/>
              <c:x val="0.47465455167618609"/>
              <c:y val="0.9333641628128995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</c:spPr>
        <c:crossAx val="51120000"/>
        <c:crosses val="autoZero"/>
        <c:auto val="1"/>
        <c:lblAlgn val="ctr"/>
        <c:lblOffset val="100"/>
        <c:noMultiLvlLbl val="0"/>
      </c:catAx>
      <c:valAx>
        <c:axId val="5112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1118080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scene3d>
      <a:camera prst="orthographicFront"/>
      <a:lightRig rig="threePt" dir="t"/>
    </a:scene3d>
    <a:sp3d>
      <a:bevelT w="165100" prst="coolSlant"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D10-4F0E-83ED-4F7C12727208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D10-4F0E-83ED-4F7C1272720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CD10-4F0E-83ED-4F7C1272720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w podziale na dorosłych i młodocianych stan w dniu 30.11.1998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F9A-4CAB-BDB2-662D9D6042A0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F9A-4CAB-BDB2-662D9D6042A0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F9A-4CAB-BDB2-662D9D6042A0}"/>
              </c:ext>
            </c:extLst>
          </c:dPt>
          <c:dPt>
            <c:idx val="3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F9A-4CAB-BDB2-662D9D6042A0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meżczyzni młodociani</c:v>
              </c:pt>
              <c:pt idx="1">
                <c:v>mężczyźni dorośli</c:v>
              </c:pt>
              <c:pt idx="2">
                <c:v>kobiety młodociane</c:v>
              </c:pt>
              <c:pt idx="3">
                <c:v>kobiety dorosłe</c:v>
              </c:pt>
            </c:strLit>
          </c:cat>
          <c:val>
            <c:numLit>
              <c:formatCode>General</c:formatCode>
              <c:ptCount val="4"/>
              <c:pt idx="0">
                <c:v>18895</c:v>
              </c:pt>
              <c:pt idx="1">
                <c:v>49920</c:v>
              </c:pt>
              <c:pt idx="2">
                <c:v>370</c:v>
              </c:pt>
              <c:pt idx="3">
                <c:v>1359</c:v>
              </c:pt>
            </c:numLit>
          </c:val>
          <c:extLst>
            <c:ext xmlns:c16="http://schemas.microsoft.com/office/drawing/2014/chart" uri="{C3380CC4-5D6E-409C-BE32-E72D297353CC}">
              <c16:uniqueId val="{00000004-CF9A-4CAB-BDB2-662D9D6042A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w podziale na dorosłych i młodocianych stan w dniu 30.11.1998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9A9-464E-BAAB-1CE94412B41B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9A9-464E-BAAB-1CE94412B41B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9A9-464E-BAAB-1CE94412B41B}"/>
              </c:ext>
            </c:extLst>
          </c:dPt>
          <c:dPt>
            <c:idx val="3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9A9-464E-BAAB-1CE94412B41B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meżczyzni młodociani</c:v>
              </c:pt>
              <c:pt idx="1">
                <c:v>mężczyźni dorośli</c:v>
              </c:pt>
              <c:pt idx="2">
                <c:v>kobiety młodociane</c:v>
              </c:pt>
              <c:pt idx="3">
                <c:v>kobiety dorosłe</c:v>
              </c:pt>
            </c:strLit>
          </c:cat>
          <c:val>
            <c:numLit>
              <c:formatCode>General</c:formatCode>
              <c:ptCount val="4"/>
              <c:pt idx="0">
                <c:v>18895</c:v>
              </c:pt>
              <c:pt idx="1">
                <c:v>49920</c:v>
              </c:pt>
              <c:pt idx="2">
                <c:v>370</c:v>
              </c:pt>
              <c:pt idx="3">
                <c:v>1359</c:v>
              </c:pt>
            </c:numLit>
          </c:val>
          <c:extLst>
            <c:ext xmlns:c16="http://schemas.microsoft.com/office/drawing/2014/chart" uri="{C3380CC4-5D6E-409C-BE32-E72D297353CC}">
              <c16:uniqueId val="{00000004-E9A9-464E-BAAB-1CE94412B41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w podziale na dorosłych i młodocianych stan w dniu 31.12.1998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870-4AA2-A82E-D1776872E40C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870-4AA2-A82E-D1776872E40C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870-4AA2-A82E-D1776872E40C}"/>
              </c:ext>
            </c:extLst>
          </c:dPt>
          <c:dPt>
            <c:idx val="3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870-4AA2-A82E-D1776872E40C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0">
                  <a:defRPr sz="1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meżczyzni młodociani</c:v>
              </c:pt>
              <c:pt idx="1">
                <c:v>mężczyźni dorośli</c:v>
              </c:pt>
              <c:pt idx="2">
                <c:v>kobiety młodociane</c:v>
              </c:pt>
              <c:pt idx="3">
                <c:v>kobiety dorosłe</c:v>
              </c:pt>
            </c:strLit>
          </c:cat>
          <c:val>
            <c:numLit>
              <c:formatCode>General</c:formatCode>
              <c:ptCount val="4"/>
              <c:pt idx="0">
                <c:v>18895</c:v>
              </c:pt>
              <c:pt idx="1">
                <c:v>49920</c:v>
              </c:pt>
              <c:pt idx="2">
                <c:v>370</c:v>
              </c:pt>
              <c:pt idx="3">
                <c:v>1359</c:v>
              </c:pt>
            </c:numLit>
          </c:val>
          <c:extLst>
            <c:ext xmlns:c16="http://schemas.microsoft.com/office/drawing/2014/chart" uri="{C3380CC4-5D6E-409C-BE32-E72D297353CC}">
              <c16:uniqueId val="{00000004-8870-4AA2-A82E-D1776872E40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w podziale na dorosłych i młodocianych stan w dniu 31.12.1998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330-4C55-AE36-9EB9317B17E6}"/>
              </c:ext>
            </c:extLst>
          </c:dPt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330-4C55-AE36-9EB9317B17E6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330-4C55-AE36-9EB9317B17E6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330-4C55-AE36-9EB9317B17E6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meżczyzni młodociani</c:v>
              </c:pt>
              <c:pt idx="1">
                <c:v>mężczyźni dorośli</c:v>
              </c:pt>
              <c:pt idx="2">
                <c:v>kobiety młodociane</c:v>
              </c:pt>
              <c:pt idx="3">
                <c:v>kobiety dorosłe</c:v>
              </c:pt>
            </c:strLit>
          </c:cat>
          <c:val>
            <c:numLit>
              <c:formatCode>General</c:formatCode>
              <c:ptCount val="4"/>
              <c:pt idx="0">
                <c:v>18895</c:v>
              </c:pt>
              <c:pt idx="1">
                <c:v>49920</c:v>
              </c:pt>
              <c:pt idx="2">
                <c:v>370</c:v>
              </c:pt>
              <c:pt idx="3">
                <c:v>1359</c:v>
              </c:pt>
            </c:numLit>
          </c:val>
          <c:extLst>
            <c:ext xmlns:c16="http://schemas.microsoft.com/office/drawing/2014/chart" uri="{C3380CC4-5D6E-409C-BE32-E72D297353CC}">
              <c16:uniqueId val="{00000004-3330-4C55-AE36-9EB9317B17E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7021510579334009E-2"/>
          <c:y val="0.27148581427321788"/>
          <c:w val="0.87140823179225457"/>
          <c:h val="0.48354505686789151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CC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7213-48FA-9901-ED32C9760076}"/>
              </c:ext>
            </c:extLst>
          </c:dPt>
          <c:dPt>
            <c:idx val="1"/>
            <c:bubble3D val="0"/>
            <c:explosion val="4"/>
            <c:spPr>
              <a:solidFill>
                <a:srgbClr val="7030A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213-48FA-9901-ED32C9760076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7213-48FA-9901-ED32C976007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57150" h="1016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213-48FA-9901-ED32C9760076}"/>
              </c:ext>
            </c:extLst>
          </c:dPt>
          <c:dLbls>
            <c:dLbl>
              <c:idx val="0"/>
              <c:layout>
                <c:manualLayout>
                  <c:x val="3.0417161541958192E-2"/>
                  <c:y val="-3.98325209348831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13-48FA-9901-ED32C9760076}"/>
                </c:ext>
              </c:extLst>
            </c:dLbl>
            <c:dLbl>
              <c:idx val="1"/>
              <c:layout>
                <c:manualLayout>
                  <c:x val="-1.7385581904302803E-2"/>
                  <c:y val="-0.2129476672558787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13-48FA-9901-ED32C9760076}"/>
                </c:ext>
              </c:extLst>
            </c:dLbl>
            <c:dLbl>
              <c:idx val="2"/>
              <c:layout>
                <c:manualLayout>
                  <c:x val="-1.9222393119227701E-2"/>
                  <c:y val="-2.53840769903761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13-48FA-9901-ED32C9760076}"/>
                </c:ext>
              </c:extLst>
            </c:dLbl>
            <c:dLbl>
              <c:idx val="3"/>
              <c:layout>
                <c:manualLayout>
                  <c:x val="2.9880397603365652E-2"/>
                  <c:y val="-6.11088613923259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13-48FA-9901-ED32C976007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'[1]Arkusz 19'!$L$7:$L$10</c:f>
              <c:strCache>
                <c:ptCount val="4"/>
                <c:pt idx="0">
                  <c:v>mężczyźni młodociani</c:v>
                </c:pt>
                <c:pt idx="1">
                  <c:v>mężczyźni dorośli</c:v>
                </c:pt>
                <c:pt idx="2">
                  <c:v>kobiety młodociane</c:v>
                </c:pt>
                <c:pt idx="3">
                  <c:v>kobiety dorosłe</c:v>
                </c:pt>
              </c:strCache>
            </c:strRef>
          </c:cat>
          <c:val>
            <c:numRef>
              <c:f>'[1]Arkusz 19'!$M$7:$M$10</c:f>
              <c:numCache>
                <c:formatCode>General</c:formatCode>
                <c:ptCount val="4"/>
                <c:pt idx="0">
                  <c:v>1027</c:v>
                </c:pt>
                <c:pt idx="1">
                  <c:v>70304</c:v>
                </c:pt>
                <c:pt idx="2">
                  <c:v>56</c:v>
                </c:pt>
                <c:pt idx="3">
                  <c:v>3739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13-48FA-9901-ED32C976007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scene3d>
          <a:camera prst="orthographicFront"/>
          <a:lightRig rig="threePt" dir="t"/>
        </a:scene3d>
        <a:sp3d prstMaterial="metal"/>
      </c:spPr>
    </c:plotArea>
    <c:legend>
      <c:legendPos val="b"/>
      <c:layout>
        <c:manualLayout>
          <c:xMode val="edge"/>
          <c:yMode val="edge"/>
          <c:x val="2.7015449599412402E-2"/>
          <c:y val="0.89034361776206539"/>
          <c:w val="0.94599894400955065"/>
          <c:h val="6.7231238952273911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3175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273826636022"/>
          <c:y val="0.28518606007589098"/>
          <c:w val="0.79483088038873972"/>
          <c:h val="0.54444561096529664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metal">
              <a:bevelT w="165100" prst="coolSlant"/>
              <a:bevelB w="165100" prst="coolSlant"/>
              <a:contourClr>
                <a:srgbClr val="000000"/>
              </a:contourClr>
            </a:sp3d>
          </c:spPr>
          <c:dPt>
            <c:idx val="0"/>
            <c:bubble3D val="0"/>
            <c:spPr>
              <a:solidFill>
                <a:srgbClr val="00CC99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2497-48A0-B80C-5C6CE1AA471F}"/>
              </c:ext>
            </c:extLst>
          </c:dPt>
          <c:dPt>
            <c:idx val="1"/>
            <c:bubble3D val="0"/>
            <c:spPr>
              <a:solidFill>
                <a:srgbClr val="7030A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497-48A0-B80C-5C6CE1AA471F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497-48A0-B80C-5C6CE1AA471F}"/>
              </c:ext>
            </c:extLst>
          </c:dPt>
          <c:dPt>
            <c:idx val="3"/>
            <c:bubble3D val="0"/>
            <c:spPr>
              <a:solidFill>
                <a:srgbClr val="C000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497-48A0-B80C-5C6CE1AA471F}"/>
              </c:ext>
            </c:extLst>
          </c:dPt>
          <c:dLbls>
            <c:dLbl>
              <c:idx val="0"/>
              <c:layout>
                <c:manualLayout>
                  <c:x val="-0.16143660613851837"/>
                  <c:y val="2.30452026829982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97-48A0-B80C-5C6CE1AA471F}"/>
                </c:ext>
              </c:extLst>
            </c:dLbl>
            <c:dLbl>
              <c:idx val="1"/>
              <c:layout>
                <c:manualLayout>
                  <c:x val="0.16917533267525234"/>
                  <c:y val="-0.1700627004957714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97-48A0-B80C-5C6CE1AA471F}"/>
                </c:ext>
              </c:extLst>
            </c:dLbl>
            <c:dLbl>
              <c:idx val="2"/>
              <c:layout>
                <c:manualLayout>
                  <c:x val="8.615198610377784E-3"/>
                  <c:y val="9.683872849227179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97-48A0-B80C-5C6CE1AA471F}"/>
                </c:ext>
              </c:extLst>
            </c:dLbl>
            <c:dLbl>
              <c:idx val="3"/>
              <c:layout>
                <c:manualLayout>
                  <c:x val="1.2219186887353359E-2"/>
                  <c:y val="6.434237386993493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97-48A0-B80C-5C6CE1AA471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'[1]Arkusz 20'!$I$36:$I$39</c:f>
              <c:strCache>
                <c:ptCount val="4"/>
                <c:pt idx="0">
                  <c:v>zwykły</c:v>
                </c:pt>
                <c:pt idx="1">
                  <c:v>programowany</c:v>
                </c:pt>
                <c:pt idx="2">
                  <c:v>terapeutyczny</c:v>
                </c:pt>
                <c:pt idx="3">
                  <c:v>inni</c:v>
                </c:pt>
              </c:strCache>
            </c:strRef>
          </c:cat>
          <c:val>
            <c:numRef>
              <c:f>'[1]Arkusz 20'!$J$36:$J$39</c:f>
              <c:numCache>
                <c:formatCode>General</c:formatCode>
                <c:ptCount val="4"/>
                <c:pt idx="0">
                  <c:v>31319</c:v>
                </c:pt>
                <c:pt idx="1">
                  <c:v>28818</c:v>
                </c:pt>
                <c:pt idx="2">
                  <c:v>5036</c:v>
                </c:pt>
                <c:pt idx="3">
                  <c:v>1088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97-48A0-B80C-5C6CE1AA471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>
          <a:softEdge rad="31750"/>
        </a:effectLst>
        <a:scene3d>
          <a:camera prst="orthographicFront"/>
          <a:lightRig rig="threePt" dir="t"/>
        </a:scene3d>
        <a:sp3d prstMaterial="dkEdge"/>
      </c:spPr>
    </c:plotArea>
    <c:legend>
      <c:legendPos val="b"/>
      <c:layout>
        <c:manualLayout>
          <c:xMode val="edge"/>
          <c:yMode val="edge"/>
          <c:x val="0.11694956497784705"/>
          <c:y val="0.90555801203890063"/>
          <c:w val="0.82408270394770256"/>
          <c:h val="7.5000203451072764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12700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29.03.96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Arkusz9!$B$47:$B$64</c:f>
              <c:numCache>
                <c:formatCode>General</c:formatCode>
                <c:ptCount val="18"/>
                <c:pt idx="0">
                  <c:v>783</c:v>
                </c:pt>
                <c:pt idx="1">
                  <c:v>978</c:v>
                </c:pt>
                <c:pt idx="2">
                  <c:v>1540</c:v>
                </c:pt>
                <c:pt idx="3">
                  <c:v>462</c:v>
                </c:pt>
              </c:numCache>
            </c:numRef>
          </c:cat>
          <c:val>
            <c:numRef>
              <c:f>Arkusz9!$C$47:$C$64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CEF5-45BD-8CB5-4F7127C5D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04256"/>
        <c:axId val="51506176"/>
      </c:barChart>
      <c:catAx>
        <c:axId val="51504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506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50617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50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29.03.96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Arkusz9!$B$47:$B$64</c:f>
              <c:numCache>
                <c:formatCode>General</c:formatCode>
                <c:ptCount val="18"/>
                <c:pt idx="0">
                  <c:v>783</c:v>
                </c:pt>
                <c:pt idx="1">
                  <c:v>978</c:v>
                </c:pt>
                <c:pt idx="2">
                  <c:v>1540</c:v>
                </c:pt>
                <c:pt idx="3">
                  <c:v>462</c:v>
                </c:pt>
              </c:numCache>
            </c:numRef>
          </c:cat>
          <c:val>
            <c:numRef>
              <c:f>Arkusz9!$C$47:$C$64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3479-405F-A9A8-54FCD888A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22176"/>
        <c:axId val="51569408"/>
      </c:barChart>
      <c:catAx>
        <c:axId val="51522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5694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56940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522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30.04.96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Arkusz9!$B$47:$B$64</c:f>
              <c:numCache>
                <c:formatCode>General</c:formatCode>
                <c:ptCount val="18"/>
                <c:pt idx="0">
                  <c:v>783</c:v>
                </c:pt>
                <c:pt idx="1">
                  <c:v>978</c:v>
                </c:pt>
                <c:pt idx="2">
                  <c:v>1540</c:v>
                </c:pt>
                <c:pt idx="3">
                  <c:v>462</c:v>
                </c:pt>
              </c:numCache>
            </c:numRef>
          </c:cat>
          <c:val>
            <c:numRef>
              <c:f>Arkusz9!$C$47:$C$64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3B5F-45A9-BD0B-10FAD685A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14080"/>
        <c:axId val="51616000"/>
      </c:barChart>
      <c:catAx>
        <c:axId val="51614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616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616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6140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30.04.96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Arkusz9!$B$47:$B$64</c:f>
              <c:numCache>
                <c:formatCode>General</c:formatCode>
                <c:ptCount val="18"/>
                <c:pt idx="0">
                  <c:v>783</c:v>
                </c:pt>
                <c:pt idx="1">
                  <c:v>978</c:v>
                </c:pt>
                <c:pt idx="2">
                  <c:v>1540</c:v>
                </c:pt>
                <c:pt idx="3">
                  <c:v>462</c:v>
                </c:pt>
              </c:numCache>
            </c:numRef>
          </c:cat>
          <c:val>
            <c:numRef>
              <c:f>Arkusz9!$C$47:$C$64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82E0-4B5E-93CA-3F78EF557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44288"/>
        <c:axId val="51654656"/>
      </c:barChart>
      <c:catAx>
        <c:axId val="51644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654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65465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6442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D3B-4DA9-9761-259E0A85E49D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D3B-4DA9-9761-259E0A85E49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BD3B-4DA9-9761-259E0A85E49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31.05.96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Arkusz9!$B$47:$B$64</c:f>
              <c:numCache>
                <c:formatCode>General</c:formatCode>
                <c:ptCount val="18"/>
                <c:pt idx="0">
                  <c:v>783</c:v>
                </c:pt>
                <c:pt idx="1">
                  <c:v>978</c:v>
                </c:pt>
                <c:pt idx="2">
                  <c:v>1540</c:v>
                </c:pt>
                <c:pt idx="3">
                  <c:v>462</c:v>
                </c:pt>
              </c:numCache>
            </c:numRef>
          </c:cat>
          <c:val>
            <c:numRef>
              <c:f>Arkusz9!$C$47:$C$64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6ACD-4AA6-9B8C-4F415CB8D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66304"/>
        <c:axId val="51684864"/>
      </c:barChart>
      <c:catAx>
        <c:axId val="51666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684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6848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6663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31.05.96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Arkusz9!$B$47:$B$64</c:f>
              <c:numCache>
                <c:formatCode>General</c:formatCode>
                <c:ptCount val="18"/>
                <c:pt idx="0">
                  <c:v>783</c:v>
                </c:pt>
                <c:pt idx="1">
                  <c:v>978</c:v>
                </c:pt>
                <c:pt idx="2">
                  <c:v>1540</c:v>
                </c:pt>
                <c:pt idx="3">
                  <c:v>462</c:v>
                </c:pt>
              </c:numCache>
            </c:numRef>
          </c:cat>
          <c:val>
            <c:numRef>
              <c:f>Arkusz9!$C$47:$C$64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0569-48AC-9A7D-46A71A32B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41824"/>
        <c:axId val="51743744"/>
      </c:barChart>
      <c:catAx>
        <c:axId val="51741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7437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74374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741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31.07.96 do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1307</c:v>
              </c:pt>
              <c:pt idx="1">
                <c:v>1271</c:v>
              </c:pt>
              <c:pt idx="2">
                <c:v>1282</c:v>
              </c:pt>
              <c:pt idx="3">
                <c:v>1320</c:v>
              </c:pt>
              <c:pt idx="4">
                <c:v>1327</c:v>
              </c:pt>
              <c:pt idx="5">
                <c:v>1270</c:v>
              </c:pt>
              <c:pt idx="6">
                <c:v>1327</c:v>
              </c:pt>
              <c:pt idx="7">
                <c:v>1333</c:v>
              </c:pt>
              <c:pt idx="8">
                <c:v>1326</c:v>
              </c:pt>
              <c:pt idx="9">
                <c:v>1325</c:v>
              </c:pt>
              <c:pt idx="10">
                <c:v>1236</c:v>
              </c:pt>
              <c:pt idx="11">
                <c:v>1268</c:v>
              </c:pt>
              <c:pt idx="12">
                <c:v>1262</c:v>
              </c:pt>
              <c:pt idx="13">
                <c:v>1251</c:v>
              </c:pt>
              <c:pt idx="14">
                <c:v>1274</c:v>
              </c:pt>
              <c:pt idx="15">
                <c:v>1331</c:v>
              </c:pt>
              <c:pt idx="16">
                <c:v>1228</c:v>
              </c:pt>
              <c:pt idx="17">
                <c:v>1222</c:v>
              </c:pt>
            </c:numLit>
          </c:val>
          <c:extLst>
            <c:ext xmlns:c16="http://schemas.microsoft.com/office/drawing/2014/chart" uri="{C3380CC4-5D6E-409C-BE32-E72D297353CC}">
              <c16:uniqueId val="{00000000-554B-415C-9FE7-03319AC8D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67936"/>
        <c:axId val="51802880"/>
      </c:barChart>
      <c:catAx>
        <c:axId val="51767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802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80288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7679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30.08.96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1307</c:v>
              </c:pt>
              <c:pt idx="1">
                <c:v>1271</c:v>
              </c:pt>
              <c:pt idx="2">
                <c:v>1282</c:v>
              </c:pt>
              <c:pt idx="3">
                <c:v>1320</c:v>
              </c:pt>
              <c:pt idx="4">
                <c:v>1327</c:v>
              </c:pt>
              <c:pt idx="5">
                <c:v>1270</c:v>
              </c:pt>
              <c:pt idx="6">
                <c:v>1327</c:v>
              </c:pt>
              <c:pt idx="7">
                <c:v>1333</c:v>
              </c:pt>
              <c:pt idx="8">
                <c:v>1326</c:v>
              </c:pt>
              <c:pt idx="9">
                <c:v>1325</c:v>
              </c:pt>
              <c:pt idx="10">
                <c:v>1236</c:v>
              </c:pt>
              <c:pt idx="11">
                <c:v>1268</c:v>
              </c:pt>
              <c:pt idx="12">
                <c:v>1262</c:v>
              </c:pt>
              <c:pt idx="13">
                <c:v>1251</c:v>
              </c:pt>
              <c:pt idx="14">
                <c:v>1274</c:v>
              </c:pt>
              <c:pt idx="15">
                <c:v>1331</c:v>
              </c:pt>
              <c:pt idx="16">
                <c:v>1228</c:v>
              </c:pt>
              <c:pt idx="17">
                <c:v>1222</c:v>
              </c:pt>
            </c:numLit>
          </c:val>
          <c:extLst>
            <c:ext xmlns:c16="http://schemas.microsoft.com/office/drawing/2014/chart" uri="{C3380CC4-5D6E-409C-BE32-E72D297353CC}">
              <c16:uniqueId val="{00000000-6C87-4A96-9D20-361EB98C4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22976"/>
        <c:axId val="51824896"/>
      </c:barChart>
      <c:catAx>
        <c:axId val="51822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824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82489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822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30.08.96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1307</c:v>
              </c:pt>
              <c:pt idx="1">
                <c:v>1271</c:v>
              </c:pt>
              <c:pt idx="2">
                <c:v>1282</c:v>
              </c:pt>
              <c:pt idx="3">
                <c:v>1320</c:v>
              </c:pt>
              <c:pt idx="4">
                <c:v>1327</c:v>
              </c:pt>
              <c:pt idx="5">
                <c:v>1270</c:v>
              </c:pt>
              <c:pt idx="6">
                <c:v>1327</c:v>
              </c:pt>
              <c:pt idx="7">
                <c:v>1333</c:v>
              </c:pt>
              <c:pt idx="8">
                <c:v>1326</c:v>
              </c:pt>
              <c:pt idx="9">
                <c:v>1325</c:v>
              </c:pt>
              <c:pt idx="10">
                <c:v>1236</c:v>
              </c:pt>
              <c:pt idx="11">
                <c:v>1268</c:v>
              </c:pt>
              <c:pt idx="12">
                <c:v>1262</c:v>
              </c:pt>
              <c:pt idx="13">
                <c:v>1251</c:v>
              </c:pt>
              <c:pt idx="14">
                <c:v>1274</c:v>
              </c:pt>
              <c:pt idx="15">
                <c:v>1331</c:v>
              </c:pt>
              <c:pt idx="16">
                <c:v>1228</c:v>
              </c:pt>
              <c:pt idx="17">
                <c:v>1222</c:v>
              </c:pt>
            </c:numLit>
          </c:val>
          <c:extLst>
            <c:ext xmlns:c16="http://schemas.microsoft.com/office/drawing/2014/chart" uri="{C3380CC4-5D6E-409C-BE32-E72D297353CC}">
              <c16:uniqueId val="{00000000-EE5F-40D7-AD78-ECAF27747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906432"/>
        <c:axId val="51924992"/>
      </c:barChart>
      <c:catAx>
        <c:axId val="51906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924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92499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906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31.12.96 do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1307</c:v>
              </c:pt>
              <c:pt idx="1">
                <c:v>1271</c:v>
              </c:pt>
              <c:pt idx="2">
                <c:v>1282</c:v>
              </c:pt>
              <c:pt idx="3">
                <c:v>1320</c:v>
              </c:pt>
              <c:pt idx="4">
                <c:v>1327</c:v>
              </c:pt>
              <c:pt idx="5">
                <c:v>1270</c:v>
              </c:pt>
              <c:pt idx="6">
                <c:v>1327</c:v>
              </c:pt>
              <c:pt idx="7">
                <c:v>1333</c:v>
              </c:pt>
              <c:pt idx="8">
                <c:v>1326</c:v>
              </c:pt>
              <c:pt idx="9">
                <c:v>1325</c:v>
              </c:pt>
              <c:pt idx="10">
                <c:v>1236</c:v>
              </c:pt>
              <c:pt idx="11">
                <c:v>1268</c:v>
              </c:pt>
              <c:pt idx="12">
                <c:v>1262</c:v>
              </c:pt>
              <c:pt idx="13">
                <c:v>1251</c:v>
              </c:pt>
              <c:pt idx="14">
                <c:v>1274</c:v>
              </c:pt>
              <c:pt idx="15">
                <c:v>1331</c:v>
              </c:pt>
              <c:pt idx="16">
                <c:v>1228</c:v>
              </c:pt>
              <c:pt idx="17">
                <c:v>1222</c:v>
              </c:pt>
            </c:numLit>
          </c:val>
          <c:extLst>
            <c:ext xmlns:c16="http://schemas.microsoft.com/office/drawing/2014/chart" uri="{C3380CC4-5D6E-409C-BE32-E72D297353CC}">
              <c16:uniqueId val="{00000000-AF38-4FA9-937B-9DFC076A3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936640"/>
        <c:axId val="51975680"/>
      </c:barChart>
      <c:catAx>
        <c:axId val="51936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975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97568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1936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31.12.96 do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1307</c:v>
              </c:pt>
              <c:pt idx="1">
                <c:v>1271</c:v>
              </c:pt>
              <c:pt idx="2">
                <c:v>1282</c:v>
              </c:pt>
              <c:pt idx="3">
                <c:v>1320</c:v>
              </c:pt>
              <c:pt idx="4">
                <c:v>1327</c:v>
              </c:pt>
              <c:pt idx="5">
                <c:v>1270</c:v>
              </c:pt>
              <c:pt idx="6">
                <c:v>1327</c:v>
              </c:pt>
              <c:pt idx="7">
                <c:v>1333</c:v>
              </c:pt>
              <c:pt idx="8">
                <c:v>1326</c:v>
              </c:pt>
              <c:pt idx="9">
                <c:v>1325</c:v>
              </c:pt>
              <c:pt idx="10">
                <c:v>1236</c:v>
              </c:pt>
              <c:pt idx="11">
                <c:v>1268</c:v>
              </c:pt>
              <c:pt idx="12">
                <c:v>1262</c:v>
              </c:pt>
              <c:pt idx="13">
                <c:v>1251</c:v>
              </c:pt>
              <c:pt idx="14">
                <c:v>1274</c:v>
              </c:pt>
              <c:pt idx="15">
                <c:v>1331</c:v>
              </c:pt>
              <c:pt idx="16">
                <c:v>1228</c:v>
              </c:pt>
              <c:pt idx="17">
                <c:v>1222</c:v>
              </c:pt>
            </c:numLit>
          </c:val>
          <c:extLst>
            <c:ext xmlns:c16="http://schemas.microsoft.com/office/drawing/2014/chart" uri="{C3380CC4-5D6E-409C-BE32-E72D297353CC}">
              <c16:uniqueId val="{00000000-3EA7-471C-84D0-98727362D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20352"/>
        <c:axId val="52022272"/>
      </c:barChart>
      <c:catAx>
        <c:axId val="52020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2022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202227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20203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01.11.1995 do 30.04.1997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Arkusz10!$B$33:$B$50</c:f>
              <c:numCache>
                <c:formatCode>General</c:formatCode>
                <c:ptCount val="18"/>
              </c:numCache>
            </c:numRef>
          </c:cat>
          <c:val>
            <c:numRef>
              <c:f>Arkusz10!$C$33:$C$50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3808-419D-B462-8C854EBBE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38656"/>
        <c:axId val="52085888"/>
      </c:barChart>
      <c:catAx>
        <c:axId val="520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2085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2085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20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01.12.1995 do 30.05.1997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8D77-4769-9AE7-6A9DFDCF1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849536"/>
        <c:axId val="98851456"/>
      </c:barChart>
      <c:catAx>
        <c:axId val="98849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98851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8851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98849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01.12.1995 do 30.05.1997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42E2-4430-9BA6-DC3AB7941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896128"/>
        <c:axId val="98910592"/>
      </c:barChart>
      <c:catAx>
        <c:axId val="98896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98910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8910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988961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12416"/>
        <c:axId val="45213952"/>
      </c:barChart>
      <c:catAx>
        <c:axId val="45212416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5213952"/>
        <c:crosses val="autoZero"/>
        <c:auto val="0"/>
        <c:lblAlgn val="ctr"/>
        <c:lblOffset val="100"/>
        <c:tickMarkSkip val="1"/>
        <c:noMultiLvlLbl val="0"/>
      </c:catAx>
      <c:valAx>
        <c:axId val="45213952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5212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01.01.1996 do 30.06.1997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DD5D-45C1-A420-DE035A4B0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955264"/>
        <c:axId val="98957184"/>
      </c:barChart>
      <c:catAx>
        <c:axId val="98955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98957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8957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98955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01.01.1996 do 30.06.1997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DFF3-4D7F-BF39-97D6CD026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131200"/>
        <c:axId val="102133120"/>
      </c:barChart>
      <c:catAx>
        <c:axId val="102131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133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2133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1312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C359-45E1-B469-DF5DFAE60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165504"/>
        <c:axId val="102188160"/>
      </c:barChart>
      <c:catAx>
        <c:axId val="102165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188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2188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165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FB0A-4E75-B521-AED5217B3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16448"/>
        <c:axId val="102218368"/>
      </c:barChart>
      <c:catAx>
        <c:axId val="102216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2183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2218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216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070F-47A6-86CA-A148E5436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58944"/>
        <c:axId val="102261120"/>
      </c:barChart>
      <c:catAx>
        <c:axId val="102258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261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2261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2589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025F-4F97-B64B-6B69E5BB2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93504"/>
        <c:axId val="102295424"/>
      </c:barChart>
      <c:catAx>
        <c:axId val="102293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295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2295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293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2E59-4663-98BB-D4EEF256E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380480"/>
        <c:axId val="103382400"/>
      </c:barChart>
      <c:catAx>
        <c:axId val="103380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382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382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380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B1F4-44D0-AF23-A48E108C0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394304"/>
        <c:axId val="103453824"/>
      </c:barChart>
      <c:catAx>
        <c:axId val="103394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453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45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3943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D2E2-4B13-BA3D-EC2B6FA4E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486208"/>
        <c:axId val="103488128"/>
      </c:barChart>
      <c:catAx>
        <c:axId val="103486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4881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4881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4862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D92F-456F-BACF-E01726B8E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516416"/>
        <c:axId val="103526784"/>
      </c:barChart>
      <c:catAx>
        <c:axId val="103516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526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526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5164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AC9-4201-8605-CEC1CC69AA41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AC9-4201-8605-CEC1CC69AA4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FAC9-4201-8605-CEC1CC69AA4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01.07.1996 do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DF64-47F1-B3CD-90740B3308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579648"/>
        <c:axId val="103581568"/>
      </c:barChart>
      <c:catAx>
        <c:axId val="103579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581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581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579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2F5C-4623-868E-2E0E51C27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613952"/>
        <c:axId val="103615872"/>
      </c:barChart>
      <c:catAx>
        <c:axId val="103613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615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615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6139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CB0A-4646-BE5D-964A65C03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631872"/>
        <c:axId val="103662720"/>
      </c:barChart>
      <c:catAx>
        <c:axId val="103631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662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662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631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01.12.1996 do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F135-493F-AC30-B7B5F0587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703296"/>
        <c:axId val="103705216"/>
      </c:barChart>
      <c:catAx>
        <c:axId val="103703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7052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705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7032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Przepustki nagrodowe do 5 dni w okresie od 01.12.1996 do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3531</c:v>
              </c:pt>
              <c:pt idx="1">
                <c:v>1617</c:v>
              </c:pt>
              <c:pt idx="2">
                <c:v>1866</c:v>
              </c:pt>
              <c:pt idx="3">
                <c:v>1911</c:v>
              </c:pt>
              <c:pt idx="4">
                <c:v>2529</c:v>
              </c:pt>
              <c:pt idx="5">
                <c:v>2124</c:v>
              </c:pt>
              <c:pt idx="6">
                <c:v>2025</c:v>
              </c:pt>
              <c:pt idx="7">
                <c:v>2153</c:v>
              </c:pt>
              <c:pt idx="8">
                <c:v>1988</c:v>
              </c:pt>
              <c:pt idx="9">
                <c:v>2069</c:v>
              </c:pt>
              <c:pt idx="10">
                <c:v>1822</c:v>
              </c:pt>
              <c:pt idx="11">
                <c:v>1460</c:v>
              </c:pt>
              <c:pt idx="12">
                <c:v>3246</c:v>
              </c:pt>
              <c:pt idx="13">
                <c:v>1351</c:v>
              </c:pt>
              <c:pt idx="14">
                <c:v>1681</c:v>
              </c:pt>
              <c:pt idx="15">
                <c:v>1809</c:v>
              </c:pt>
              <c:pt idx="16">
                <c:v>2745</c:v>
              </c:pt>
              <c:pt idx="17">
                <c:v>1977</c:v>
              </c:pt>
            </c:numLit>
          </c:val>
          <c:extLst>
            <c:ext xmlns:c16="http://schemas.microsoft.com/office/drawing/2014/chart" uri="{C3380CC4-5D6E-409C-BE32-E72D297353CC}">
              <c16:uniqueId val="{00000000-F719-4C39-8D39-8AAFA252A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737600"/>
        <c:axId val="103739776"/>
      </c:barChart>
      <c:catAx>
        <c:axId val="103737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739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3739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3737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Skazani i ukarani (mężczyźni i kobiety) wg grup klasyfikacyjnych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8AA-4FFF-BE2C-1BC1109724D2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8AA-4FFF-BE2C-1BC1109724D2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8AA-4FFF-BE2C-1BC1109724D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M</c:v>
              </c:pt>
              <c:pt idx="1">
                <c:v>P</c:v>
              </c:pt>
              <c:pt idx="2">
                <c:v>R</c:v>
              </c:pt>
            </c:strLit>
          </c:cat>
          <c:val>
            <c:numLit>
              <c:formatCode>General</c:formatCode>
              <c:ptCount val="3"/>
              <c:pt idx="0">
                <c:v>10866</c:v>
              </c:pt>
              <c:pt idx="1">
                <c:v>15477</c:v>
              </c:pt>
              <c:pt idx="2">
                <c:v>22149</c:v>
              </c:pt>
            </c:numLit>
          </c:val>
          <c:extLst>
            <c:ext xmlns:c16="http://schemas.microsoft.com/office/drawing/2014/chart" uri="{C3380CC4-5D6E-409C-BE32-E72D297353CC}">
              <c16:uniqueId val="{00000003-58AA-4FFF-BE2C-1BC1109724D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Skazani i ukarani (mężczyźni i kobiety) wg grup klasyfikacyjnych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166-4043-B9C6-15970502CC4F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166-4043-B9C6-15970502CC4F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166-4043-B9C6-15970502CC4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M</c:v>
              </c:pt>
              <c:pt idx="1">
                <c:v>P</c:v>
              </c:pt>
              <c:pt idx="2">
                <c:v>R</c:v>
              </c:pt>
            </c:strLit>
          </c:cat>
          <c:val>
            <c:numLit>
              <c:formatCode>General</c:formatCode>
              <c:ptCount val="3"/>
              <c:pt idx="0">
                <c:v>10866</c:v>
              </c:pt>
              <c:pt idx="1">
                <c:v>15477</c:v>
              </c:pt>
              <c:pt idx="2">
                <c:v>22149</c:v>
              </c:pt>
            </c:numLit>
          </c:val>
          <c:extLst>
            <c:ext xmlns:c16="http://schemas.microsoft.com/office/drawing/2014/chart" uri="{C3380CC4-5D6E-409C-BE32-E72D297353CC}">
              <c16:uniqueId val="{00000003-A166-4043-B9C6-15970502CC4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Skazani i ukarani (mężczyźni i kobiety) wg grup klasyfikacyjnych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C03-4CC7-B5FE-6FB3F67029FF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C03-4CC7-B5FE-6FB3F67029FF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C03-4CC7-B5FE-6FB3F67029F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M</c:v>
              </c:pt>
              <c:pt idx="1">
                <c:v>P</c:v>
              </c:pt>
              <c:pt idx="2">
                <c:v>R</c:v>
              </c:pt>
            </c:strLit>
          </c:cat>
          <c:val>
            <c:numLit>
              <c:formatCode>General</c:formatCode>
              <c:ptCount val="3"/>
              <c:pt idx="0">
                <c:v>10866</c:v>
              </c:pt>
              <c:pt idx="1">
                <c:v>15477</c:v>
              </c:pt>
              <c:pt idx="2">
                <c:v>22149</c:v>
              </c:pt>
            </c:numLit>
          </c:val>
          <c:extLst>
            <c:ext xmlns:c16="http://schemas.microsoft.com/office/drawing/2014/chart" uri="{C3380CC4-5D6E-409C-BE32-E72D297353CC}">
              <c16:uniqueId val="{00000003-0C03-4CC7-B5FE-6FB3F67029F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Skazani i ukarani (mężczyźni i kobiety) wg grup klasyfikacyjnych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52F-4EAC-8A52-BB80F03FBDD4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52F-4EAC-8A52-BB80F03FBDD4}"/>
              </c:ext>
            </c:extLst>
          </c:dPt>
          <c:dPt>
            <c:idx val="2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52F-4EAC-8A52-BB80F03FBDD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7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M</c:v>
              </c:pt>
              <c:pt idx="1">
                <c:v>P</c:v>
              </c:pt>
              <c:pt idx="2">
                <c:v>R</c:v>
              </c:pt>
            </c:strLit>
          </c:cat>
          <c:val>
            <c:numLit>
              <c:formatCode>General</c:formatCode>
              <c:ptCount val="3"/>
              <c:pt idx="0">
                <c:v>10866</c:v>
              </c:pt>
              <c:pt idx="1">
                <c:v>15477</c:v>
              </c:pt>
              <c:pt idx="2">
                <c:v>22149</c:v>
              </c:pt>
            </c:numLit>
          </c:val>
          <c:extLst>
            <c:ext xmlns:c16="http://schemas.microsoft.com/office/drawing/2014/chart" uri="{C3380CC4-5D6E-409C-BE32-E72D297353CC}">
              <c16:uniqueId val="{00000003-D52F-4EAC-8A52-BB80F03FBDD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4025374855824811E-2"/>
          <c:y val="0.26508011498563488"/>
          <c:w val="0.93255848832849464"/>
          <c:h val="0.51111186101737249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metal">
              <a:bevelT w="165100" prst="coolSlant"/>
              <a:bevelB w="165100" prst="coolSlant"/>
              <a:contourClr>
                <a:srgbClr val="000000"/>
              </a:contourClr>
            </a:sp3d>
          </c:spPr>
          <c:dPt>
            <c:idx val="0"/>
            <c:bubble3D val="0"/>
            <c:spPr>
              <a:solidFill>
                <a:srgbClr val="FFFF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4F00-4331-979A-895DE09D45BE}"/>
              </c:ext>
            </c:extLst>
          </c:dPt>
          <c:dPt>
            <c:idx val="1"/>
            <c:bubble3D val="0"/>
            <c:spPr>
              <a:solidFill>
                <a:srgbClr val="00B05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F00-4331-979A-895DE09D45BE}"/>
              </c:ext>
            </c:extLst>
          </c:dPt>
          <c:dPt>
            <c:idx val="2"/>
            <c:bubble3D val="0"/>
            <c:spPr>
              <a:solidFill>
                <a:srgbClr val="7030A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4F00-4331-979A-895DE09D45BE}"/>
              </c:ext>
            </c:extLst>
          </c:dPt>
          <c:dPt>
            <c:idx val="3"/>
            <c:bubble3D val="0"/>
            <c:spPr>
              <a:solidFill>
                <a:srgbClr val="C000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F00-4331-979A-895DE09D45BE}"/>
              </c:ext>
            </c:extLst>
          </c:dPt>
          <c:dLbls>
            <c:dLbl>
              <c:idx val="0"/>
              <c:layout>
                <c:manualLayout>
                  <c:x val="4.5889726417649834E-3"/>
                  <c:y val="-6.259341177858493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00-4331-979A-895DE09D45BE}"/>
                </c:ext>
              </c:extLst>
            </c:dLbl>
            <c:dLbl>
              <c:idx val="1"/>
              <c:layout>
                <c:manualLayout>
                  <c:x val="-0.29479847937157388"/>
                  <c:y val="1.35850659117049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00-4331-979A-895DE09D45BE}"/>
                </c:ext>
              </c:extLst>
            </c:dLbl>
            <c:dLbl>
              <c:idx val="2"/>
              <c:layout>
                <c:manualLayout>
                  <c:x val="0.30440926200953738"/>
                  <c:y val="-8.62730248606564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00-4331-979A-895DE09D45BE}"/>
                </c:ext>
              </c:extLst>
            </c:dLbl>
            <c:dLbl>
              <c:idx val="3"/>
              <c:layout>
                <c:manualLayout>
                  <c:x val="6.7535162755818503E-4"/>
                  <c:y val="-8.429446319212363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00-4331-979A-895DE09D45B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[1]Arkusz22!$J$27:$J$30</c:f>
              <c:strCache>
                <c:ptCount val="4"/>
                <c:pt idx="0">
                  <c:v>M</c:v>
                </c:pt>
                <c:pt idx="1">
                  <c:v>P</c:v>
                </c:pt>
                <c:pt idx="2">
                  <c:v>R</c:v>
                </c:pt>
                <c:pt idx="3">
                  <c:v>Inni*</c:v>
                </c:pt>
              </c:strCache>
            </c:strRef>
          </c:cat>
          <c:val>
            <c:numRef>
              <c:f>[1]Arkusz22!$K$27:$K$30</c:f>
              <c:numCache>
                <c:formatCode>General</c:formatCode>
                <c:ptCount val="4"/>
                <c:pt idx="0">
                  <c:v>603</c:v>
                </c:pt>
                <c:pt idx="1">
                  <c:v>24819</c:v>
                </c:pt>
                <c:pt idx="2">
                  <c:v>39751</c:v>
                </c:pt>
                <c:pt idx="3">
                  <c:v>1088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00-4331-979A-895DE09D45B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>
          <a:softEdge rad="31750"/>
        </a:effectLst>
        <a:scene3d>
          <a:camera prst="orthographicFront"/>
          <a:lightRig rig="threePt" dir="t"/>
        </a:scene3d>
        <a:sp3d prstMaterial="metal"/>
      </c:spPr>
    </c:plotArea>
    <c:legend>
      <c:legendPos val="b"/>
      <c:layout>
        <c:manualLayout>
          <c:xMode val="edge"/>
          <c:yMode val="edge"/>
          <c:x val="0.30263391494667818"/>
          <c:y val="0.92643769528808895"/>
          <c:w val="0.39473199570989725"/>
          <c:h val="5.4514685664291983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3175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 horizontalDpi="360" verticalDpi="36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96E-414A-8CD3-3D48CAC7AED1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96E-414A-8CD3-3D48CAC7AED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A96E-414A-8CD3-3D48CAC7AED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763779527559068E-2"/>
          <c:y val="0.14030612244897958"/>
          <c:w val="0.90393700787401576"/>
          <c:h val="0.64795918367366079"/>
        </c:manualLayout>
      </c:layout>
      <c:lineChart>
        <c:grouping val="standard"/>
        <c:varyColors val="0"/>
        <c:ser>
          <c:idx val="0"/>
          <c:order val="0"/>
          <c:tx>
            <c:strRef>
              <c:f>[1]Arkusz23!$M$4</c:f>
              <c:strCache>
                <c:ptCount val="1"/>
                <c:pt idx="0">
                  <c:v>zwolnieni na skutek ukończenia kary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marker>
          <c:cat>
            <c:numRef>
              <c:f>[1]Arkusz23!$L$5:$L$17</c:f>
              <c:numCache>
                <c:formatCode>General</c:formatCode>
                <c:ptCount val="1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</c:numCache>
            </c:numRef>
          </c:cat>
          <c:val>
            <c:numRef>
              <c:f>[1]Arkusz23!$M$5:$M$17</c:f>
              <c:numCache>
                <c:formatCode>General</c:formatCode>
                <c:ptCount val="13"/>
                <c:pt idx="0">
                  <c:v>3419</c:v>
                </c:pt>
                <c:pt idx="1">
                  <c:v>3291</c:v>
                </c:pt>
                <c:pt idx="2">
                  <c:v>3387</c:v>
                </c:pt>
                <c:pt idx="3">
                  <c:v>3387</c:v>
                </c:pt>
                <c:pt idx="4">
                  <c:v>2999</c:v>
                </c:pt>
                <c:pt idx="5">
                  <c:v>3613</c:v>
                </c:pt>
                <c:pt idx="6">
                  <c:v>3604</c:v>
                </c:pt>
                <c:pt idx="7">
                  <c:v>3771</c:v>
                </c:pt>
                <c:pt idx="8">
                  <c:v>3662</c:v>
                </c:pt>
                <c:pt idx="9">
                  <c:v>3789</c:v>
                </c:pt>
                <c:pt idx="10">
                  <c:v>3688</c:v>
                </c:pt>
                <c:pt idx="11">
                  <c:v>3503</c:v>
                </c:pt>
                <c:pt idx="12">
                  <c:v>3701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E4C-414B-A207-1C8BFFE23196}"/>
            </c:ext>
          </c:extLst>
        </c:ser>
        <c:ser>
          <c:idx val="1"/>
          <c:order val="1"/>
          <c:tx>
            <c:strRef>
              <c:f>[1]Arkusz23!$N$4</c:f>
              <c:strCache>
                <c:ptCount val="1"/>
                <c:pt idx="0">
                  <c:v>zwolnieni warunkowo</c:v>
                </c:pt>
              </c:strCache>
            </c:strRef>
          </c:tx>
          <c:spPr>
            <a:ln w="12700">
              <a:solidFill>
                <a:srgbClr val="C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C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marker>
          <c:cat>
            <c:numRef>
              <c:f>[1]Arkusz23!$L$5:$L$17</c:f>
              <c:numCache>
                <c:formatCode>General</c:formatCode>
                <c:ptCount val="1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</c:numCache>
            </c:numRef>
          </c:cat>
          <c:val>
            <c:numRef>
              <c:f>[1]Arkusz23!$N$5:$N$17</c:f>
              <c:numCache>
                <c:formatCode>General</c:formatCode>
                <c:ptCount val="13"/>
                <c:pt idx="0">
                  <c:v>418</c:v>
                </c:pt>
                <c:pt idx="1">
                  <c:v>449</c:v>
                </c:pt>
                <c:pt idx="2">
                  <c:v>471</c:v>
                </c:pt>
                <c:pt idx="3">
                  <c:v>391</c:v>
                </c:pt>
                <c:pt idx="4">
                  <c:v>362</c:v>
                </c:pt>
                <c:pt idx="5">
                  <c:v>454</c:v>
                </c:pt>
                <c:pt idx="6">
                  <c:v>384</c:v>
                </c:pt>
                <c:pt idx="7">
                  <c:v>432</c:v>
                </c:pt>
                <c:pt idx="8">
                  <c:v>417</c:v>
                </c:pt>
                <c:pt idx="9">
                  <c:v>382</c:v>
                </c:pt>
                <c:pt idx="10">
                  <c:v>325</c:v>
                </c:pt>
                <c:pt idx="11">
                  <c:v>348</c:v>
                </c:pt>
                <c:pt idx="12">
                  <c:v>414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E4C-414B-A207-1C8BFFE23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67968"/>
        <c:axId val="48870528"/>
      </c:lineChart>
      <c:catAx>
        <c:axId val="48867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9553805774278231"/>
              <c:y val="0.880102040816199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8870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8705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liczba</a:t>
                </a:r>
              </a:p>
            </c:rich>
          </c:tx>
          <c:layout>
            <c:manualLayout>
              <c:xMode val="edge"/>
              <c:yMode val="edge"/>
              <c:x val="7.874015748031496E-3"/>
              <c:y val="0.433673469387890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8867968"/>
        <c:crosses val="autoZero"/>
        <c:crossBetween val="between"/>
      </c:valAx>
      <c:spPr>
        <a:noFill/>
        <a:ln w="12700">
          <a:noFill/>
          <a:prstDash val="solid"/>
        </a:ln>
        <a:scene3d>
          <a:camera prst="orthographicFront"/>
          <a:lightRig rig="threePt" dir="t"/>
        </a:scene3d>
        <a:sp3d>
          <a:bevelB w="165100" prst="coolSlant"/>
        </a:sp3d>
      </c:spPr>
    </c:plotArea>
    <c:legend>
      <c:legendPos val="r"/>
      <c:layout>
        <c:manualLayout>
          <c:xMode val="edge"/>
          <c:yMode val="edge"/>
          <c:x val="5.0150174527153167E-2"/>
          <c:y val="0.93112244897959184"/>
          <c:w val="0.93515166274320005"/>
          <c:h val="5.102040816326528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3175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1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20"/>
      <c:rAngAx val="1"/>
    </c:view3D>
    <c:floor>
      <c:thickness val="0"/>
      <c:spPr>
        <a:solidFill>
          <a:srgbClr val="FFC000"/>
        </a:solidFill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7030A0"/>
            </a:solidFill>
            <a:scene3d>
              <a:camera prst="orthographicFront"/>
              <a:lightRig rig="threePt" dir="t"/>
            </a:scene3d>
            <a:sp3d prstMaterial="metal">
              <a:bevelT w="165100" prst="coolSlant"/>
            </a:sp3d>
          </c:spPr>
          <c:invertIfNegative val="0"/>
          <c:dLbls>
            <c:dLbl>
              <c:idx val="0"/>
              <c:layout>
                <c:manualLayout>
                  <c:x val="6.2893071379026243E-3"/>
                  <c:y val="-9.9502487562189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60-4A40-AB57-808CA13D91ED}"/>
                </c:ext>
              </c:extLst>
            </c:dLbl>
            <c:dLbl>
              <c:idx val="1"/>
              <c:layout>
                <c:manualLayout>
                  <c:x val="6.28930713790262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60-4A40-AB57-808CA13D91ED}"/>
                </c:ext>
              </c:extLst>
            </c:dLbl>
            <c:dLbl>
              <c:idx val="2"/>
              <c:layout>
                <c:manualLayout>
                  <c:x val="6.28930713790262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60-4A40-AB57-808CA13D91ED}"/>
                </c:ext>
              </c:extLst>
            </c:dLbl>
            <c:dLbl>
              <c:idx val="4"/>
              <c:layout>
                <c:manualLayout>
                  <c:x val="4.1928714252675971E-3"/>
                  <c:y val="-3.31674958540630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60-4A40-AB57-808CA13D91ED}"/>
                </c:ext>
              </c:extLst>
            </c:dLbl>
            <c:dLbl>
              <c:idx val="5"/>
              <c:layout>
                <c:manualLayout>
                  <c:x val="6.28930713790262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60-4A40-AB57-808CA13D91ED}"/>
                </c:ext>
              </c:extLst>
            </c:dLbl>
            <c:dLbl>
              <c:idx val="6"/>
              <c:layout>
                <c:manualLayout>
                  <c:x val="6.28930713790262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60-4A40-AB57-808CA13D91ED}"/>
                </c:ext>
              </c:extLst>
            </c:dLbl>
            <c:dLbl>
              <c:idx val="7"/>
              <c:layout>
                <c:manualLayout>
                  <c:x val="6.2893071379026243E-3"/>
                  <c:y val="-3.31674958540630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A60-4A40-AB57-808CA13D91ED}"/>
                </c:ext>
              </c:extLst>
            </c:dLbl>
            <c:dLbl>
              <c:idx val="8"/>
              <c:layout>
                <c:manualLayout>
                  <c:x val="6.2893071379023753E-3"/>
                  <c:y val="1.42287350032907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60-4A40-AB57-808CA13D91ED}"/>
                </c:ext>
              </c:extLst>
            </c:dLbl>
            <c:dLbl>
              <c:idx val="9"/>
              <c:layout>
                <c:manualLayout>
                  <c:x val="6.28930713790262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A60-4A40-AB57-808CA13D91ED}"/>
                </c:ext>
              </c:extLst>
            </c:dLbl>
            <c:dLbl>
              <c:idx val="10"/>
              <c:layout>
                <c:manualLayout>
                  <c:x val="2.0964357126337986E-3"/>
                  <c:y val="-3.31664408143719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A60-4A40-AB57-808CA13D91ED}"/>
                </c:ext>
              </c:extLst>
            </c:dLbl>
            <c:dLbl>
              <c:idx val="11"/>
              <c:layout>
                <c:manualLayout>
                  <c:x val="8.385742850537399E-3"/>
                  <c:y val="1.925288039901784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A60-4A40-AB57-808CA13D91ED}"/>
                </c:ext>
              </c:extLst>
            </c:dLbl>
            <c:dLbl>
              <c:idx val="12"/>
              <c:layout>
                <c:manualLayout>
                  <c:x val="4.1928714252675971E-3"/>
                  <c:y val="-3.83566857768156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A60-4A40-AB57-808CA13D91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[1]Arkusz24!$A$70:$A$82</c:f>
              <c:strCache>
                <c:ptCount val="13"/>
                <c:pt idx="0">
                  <c:v>październik</c:v>
                </c:pt>
                <c:pt idx="1">
                  <c:v>listopad</c:v>
                </c:pt>
                <c:pt idx="2">
                  <c:v>grudzień</c:v>
                </c:pt>
                <c:pt idx="3">
                  <c:v>styczeń</c:v>
                </c:pt>
                <c:pt idx="4">
                  <c:v>luty</c:v>
                </c:pt>
                <c:pt idx="5">
                  <c:v>marzec</c:v>
                </c:pt>
                <c:pt idx="6">
                  <c:v>kwiecień</c:v>
                </c:pt>
                <c:pt idx="7">
                  <c:v>maj</c:v>
                </c:pt>
                <c:pt idx="8">
                  <c:v>czerwiec</c:v>
                </c:pt>
                <c:pt idx="9">
                  <c:v>lipiec</c:v>
                </c:pt>
                <c:pt idx="10">
                  <c:v>sierpień</c:v>
                </c:pt>
                <c:pt idx="11">
                  <c:v>wrzesień</c:v>
                </c:pt>
                <c:pt idx="12">
                  <c:v>październik</c:v>
                </c:pt>
              </c:strCache>
            </c:strRef>
          </c:cat>
          <c:val>
            <c:numRef>
              <c:f>[1]Arkusz24!$B$70:$B$82</c:f>
              <c:numCache>
                <c:formatCode>General</c:formatCode>
                <c:ptCount val="13"/>
                <c:pt idx="0">
                  <c:v>531</c:v>
                </c:pt>
                <c:pt idx="1">
                  <c:v>543</c:v>
                </c:pt>
                <c:pt idx="2">
                  <c:v>548</c:v>
                </c:pt>
                <c:pt idx="3">
                  <c:v>480</c:v>
                </c:pt>
                <c:pt idx="4">
                  <c:v>513</c:v>
                </c:pt>
                <c:pt idx="5">
                  <c:v>825</c:v>
                </c:pt>
                <c:pt idx="6">
                  <c:v>1057</c:v>
                </c:pt>
                <c:pt idx="7">
                  <c:v>1023</c:v>
                </c:pt>
                <c:pt idx="8">
                  <c:v>1006</c:v>
                </c:pt>
                <c:pt idx="9">
                  <c:v>752</c:v>
                </c:pt>
                <c:pt idx="10">
                  <c:v>781</c:v>
                </c:pt>
                <c:pt idx="11">
                  <c:v>774</c:v>
                </c:pt>
                <c:pt idx="12">
                  <c:v>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A60-4A40-AB57-808CA13D91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9166208"/>
        <c:axId val="49167744"/>
        <c:axId val="0"/>
      </c:bar3DChart>
      <c:catAx>
        <c:axId val="49166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9167744"/>
        <c:crossesAt val="0"/>
        <c:auto val="1"/>
        <c:lblAlgn val="ctr"/>
        <c:lblOffset val="100"/>
        <c:noMultiLvlLbl val="0"/>
      </c:catAx>
      <c:valAx>
        <c:axId val="49167744"/>
        <c:scaling>
          <c:orientation val="minMax"/>
          <c:max val="65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crossAx val="49166208"/>
        <c:crosses val="autoZero"/>
        <c:crossBetween val="between"/>
        <c:majorUnit val="50"/>
      </c:valAx>
    </c:plotArea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scene3d>
      <a:camera prst="orthographicFront"/>
      <a:lightRig rig="threePt" dir="t"/>
    </a:scene3d>
    <a:sp3d>
      <a:bevelT w="165100" prst="coolSlant"/>
      <a:bevelB w="165100" prst="coolSlant"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20"/>
      <c:rAngAx val="1"/>
    </c:view3D>
    <c:floor>
      <c:thickness val="0"/>
      <c:spPr>
        <a:solidFill>
          <a:srgbClr val="FFC000"/>
        </a:solidFill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7030A0"/>
            </a:solidFill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Lbls>
            <c:dLbl>
              <c:idx val="0"/>
              <c:layout>
                <c:manualLayout>
                  <c:x val="9.024252679075016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9D-4A33-8D3B-902D47480762}"/>
                </c:ext>
              </c:extLst>
            </c:dLbl>
            <c:dLbl>
              <c:idx val="1"/>
              <c:layout>
                <c:manualLayout>
                  <c:x val="6.7681895093062603E-3"/>
                  <c:y val="-6.70016750418771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9D-4A33-8D3B-902D47480762}"/>
                </c:ext>
              </c:extLst>
            </c:dLbl>
            <c:dLbl>
              <c:idx val="2"/>
              <c:layout>
                <c:manualLayout>
                  <c:x val="4.5121263395375075E-3"/>
                  <c:y val="-3.35008375209382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9D-4A33-8D3B-902D47480762}"/>
                </c:ext>
              </c:extLst>
            </c:dLbl>
            <c:dLbl>
              <c:idx val="3"/>
              <c:layout>
                <c:manualLayout>
                  <c:x val="6.7681895093062603E-3"/>
                  <c:y val="-3.35008375209386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9D-4A33-8D3B-902D47480762}"/>
                </c:ext>
              </c:extLst>
            </c:dLbl>
            <c:dLbl>
              <c:idx val="4"/>
              <c:layout>
                <c:manualLayout>
                  <c:x val="2.256063169768712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9D-4A33-8D3B-902D47480762}"/>
                </c:ext>
              </c:extLst>
            </c:dLbl>
            <c:dLbl>
              <c:idx val="5"/>
              <c:layout>
                <c:manualLayout>
                  <c:x val="6.7681895093062603E-3"/>
                  <c:y val="-6.70016750418771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9D-4A33-8D3B-902D47480762}"/>
                </c:ext>
              </c:extLst>
            </c:dLbl>
            <c:dLbl>
              <c:idx val="7"/>
              <c:layout>
                <c:manualLayout>
                  <c:x val="4.5121263395375075E-3"/>
                  <c:y val="3.070874631082026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39D-4A33-8D3B-902D47480762}"/>
                </c:ext>
              </c:extLst>
            </c:dLbl>
            <c:dLbl>
              <c:idx val="9"/>
              <c:layout>
                <c:manualLayout>
                  <c:x val="4.5121263395375855E-3"/>
                  <c:y val="-1.0050251256281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39D-4A33-8D3B-902D47480762}"/>
                </c:ext>
              </c:extLst>
            </c:dLbl>
            <c:dLbl>
              <c:idx val="10"/>
              <c:layout>
                <c:manualLayout>
                  <c:x val="4.15368707593348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39D-4A33-8D3B-902D47480762}"/>
                </c:ext>
              </c:extLst>
            </c:dLbl>
            <c:dLbl>
              <c:idx val="11"/>
              <c:layout>
                <c:manualLayout>
                  <c:x val="6.768189509306260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39D-4A33-8D3B-902D47480762}"/>
                </c:ext>
              </c:extLst>
            </c:dLbl>
            <c:dLbl>
              <c:idx val="12"/>
              <c:layout>
                <c:manualLayout>
                  <c:x val="4.5121263395375075E-3"/>
                  <c:y val="-6.70016750418771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39D-4A33-8D3B-902D47480762}"/>
                </c:ext>
              </c:extLst>
            </c:dLbl>
            <c:dLbl>
              <c:idx val="13"/>
              <c:layout>
                <c:manualLayout>
                  <c:x val="6.2305306139002524E-3"/>
                  <c:y val="-4.00400526637038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39D-4A33-8D3B-902D47480762}"/>
                </c:ext>
              </c:extLst>
            </c:dLbl>
            <c:dLbl>
              <c:idx val="14"/>
              <c:layout>
                <c:manualLayout>
                  <c:x val="5.0498368860167784E-3"/>
                  <c:y val="-1.14285714285718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39D-4A33-8D3B-902D474807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[1]Arkusz24!$A$7:$A$17</c:f>
              <c:strCache>
                <c:ptCount val="11"/>
                <c:pt idx="0">
                  <c:v>Bydgoszcz</c:v>
                </c:pt>
                <c:pt idx="1">
                  <c:v>Katowice</c:v>
                </c:pt>
                <c:pt idx="2">
                  <c:v>Koszalin</c:v>
                </c:pt>
                <c:pt idx="3">
                  <c:v>Kraków</c:v>
                </c:pt>
                <c:pt idx="4">
                  <c:v>Lublin</c:v>
                </c:pt>
                <c:pt idx="5">
                  <c:v>Łódź</c:v>
                </c:pt>
                <c:pt idx="6">
                  <c:v>Olsztyn</c:v>
                </c:pt>
                <c:pt idx="7">
                  <c:v>Opole</c:v>
                </c:pt>
                <c:pt idx="8">
                  <c:v>Poznań</c:v>
                </c:pt>
                <c:pt idx="9">
                  <c:v>Rzeszów</c:v>
                </c:pt>
                <c:pt idx="10">
                  <c:v>Warszawa</c:v>
                </c:pt>
              </c:strCache>
            </c:strRef>
          </c:cat>
          <c:val>
            <c:numRef>
              <c:f>[1]Arkusz24!$C$7:$C$17</c:f>
              <c:numCache>
                <c:formatCode>General</c:formatCode>
                <c:ptCount val="11"/>
                <c:pt idx="0">
                  <c:v>69</c:v>
                </c:pt>
                <c:pt idx="1">
                  <c:v>59</c:v>
                </c:pt>
                <c:pt idx="2">
                  <c:v>50</c:v>
                </c:pt>
                <c:pt idx="3">
                  <c:v>60</c:v>
                </c:pt>
                <c:pt idx="4">
                  <c:v>63</c:v>
                </c:pt>
                <c:pt idx="5">
                  <c:v>72</c:v>
                </c:pt>
                <c:pt idx="6">
                  <c:v>110</c:v>
                </c:pt>
                <c:pt idx="7">
                  <c:v>113</c:v>
                </c:pt>
                <c:pt idx="8">
                  <c:v>59</c:v>
                </c:pt>
                <c:pt idx="9">
                  <c:v>48</c:v>
                </c:pt>
                <c:pt idx="10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39D-4A33-8D3B-902D474807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9216512"/>
        <c:axId val="104207104"/>
        <c:axId val="0"/>
      </c:bar3DChart>
      <c:catAx>
        <c:axId val="49216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4207104"/>
        <c:crossesAt val="0"/>
        <c:auto val="1"/>
        <c:lblAlgn val="ctr"/>
        <c:lblOffset val="100"/>
        <c:noMultiLvlLbl val="0"/>
      </c:catAx>
      <c:valAx>
        <c:axId val="104207104"/>
        <c:scaling>
          <c:orientation val="minMax"/>
          <c:max val="9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crossAx val="49216512"/>
        <c:crosses val="autoZero"/>
        <c:crossBetween val="between"/>
      </c:valAx>
    </c:plotArea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scene3d>
      <a:camera prst="orthographicFront"/>
      <a:lightRig rig="threePt" dir="t"/>
    </a:scene3d>
    <a:sp3d prstMaterial="metal">
      <a:bevelT w="165100" prst="coolSlant"/>
      <a:bevelB w="165100" prst="coolSlant"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20"/>
      <c:rAngAx val="1"/>
    </c:view3D>
    <c:floor>
      <c:thickness val="0"/>
      <c:spPr>
        <a:solidFill>
          <a:srgbClr val="FFC000"/>
        </a:solidFill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520770752945217E-2"/>
          <c:y val="2.7846603808417143E-2"/>
          <c:w val="0.91347922924705482"/>
          <c:h val="0.75649456694551753"/>
        </c:manualLayout>
      </c:layout>
      <c:bar3DChart>
        <c:barDir val="col"/>
        <c:grouping val="clustered"/>
        <c:varyColors val="0"/>
        <c:ser>
          <c:idx val="1"/>
          <c:order val="0"/>
          <c:tx>
            <c:v>odbywający karę</c:v>
          </c:tx>
          <c:spPr>
            <a:solidFill>
              <a:schemeClr val="accent2"/>
            </a:solidFill>
            <a:scene3d>
              <a:camera prst="orthographicFront"/>
              <a:lightRig rig="threePt" dir="t"/>
            </a:scene3d>
            <a:sp3d>
              <a:bevelT w="1651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[1]Arkusz3!$A$7:$A$17</c:f>
              <c:strCache>
                <c:ptCount val="11"/>
                <c:pt idx="0">
                  <c:v>Białystok</c:v>
                </c:pt>
                <c:pt idx="1">
                  <c:v>Gdańsk</c:v>
                </c:pt>
                <c:pt idx="2">
                  <c:v>Katowice</c:v>
                </c:pt>
                <c:pt idx="3">
                  <c:v>Kraków</c:v>
                </c:pt>
                <c:pt idx="4">
                  <c:v>Lublin</c:v>
                </c:pt>
                <c:pt idx="5">
                  <c:v>Łódź</c:v>
                </c:pt>
                <c:pt idx="6">
                  <c:v>Poznań</c:v>
                </c:pt>
                <c:pt idx="7">
                  <c:v>Rzeszów</c:v>
                </c:pt>
                <c:pt idx="8">
                  <c:v>Szczecin</c:v>
                </c:pt>
                <c:pt idx="9">
                  <c:v>Warszawa</c:v>
                </c:pt>
                <c:pt idx="10">
                  <c:v>Wrocław</c:v>
                </c:pt>
              </c:strCache>
            </c:strRef>
          </c:cat>
          <c:val>
            <c:numRef>
              <c:f>[1]Arkusz3!$C$7:$C$17</c:f>
              <c:numCache>
                <c:formatCode>General</c:formatCode>
                <c:ptCount val="11"/>
                <c:pt idx="0">
                  <c:v>535</c:v>
                </c:pt>
                <c:pt idx="1">
                  <c:v>675</c:v>
                </c:pt>
                <c:pt idx="2">
                  <c:v>836</c:v>
                </c:pt>
                <c:pt idx="3">
                  <c:v>429</c:v>
                </c:pt>
                <c:pt idx="4">
                  <c:v>674</c:v>
                </c:pt>
                <c:pt idx="5">
                  <c:v>670</c:v>
                </c:pt>
                <c:pt idx="6">
                  <c:v>663</c:v>
                </c:pt>
                <c:pt idx="7">
                  <c:v>159</c:v>
                </c:pt>
                <c:pt idx="8">
                  <c:v>345</c:v>
                </c:pt>
                <c:pt idx="9">
                  <c:v>438</c:v>
                </c:pt>
                <c:pt idx="10">
                  <c:v>1163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B-4857-ACA3-07EA14352969}"/>
            </c:ext>
          </c:extLst>
        </c:ser>
        <c:ser>
          <c:idx val="0"/>
          <c:order val="1"/>
          <c:spPr>
            <a:solidFill>
              <a:srgbClr val="7030A0"/>
            </a:solidFill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invertIfNegative val="0"/>
          <c:dLbls>
            <c:dLbl>
              <c:idx val="0"/>
              <c:layout>
                <c:manualLayout>
                  <c:x val="6.633499170814133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BB-4857-ACA3-07EA14352969}"/>
                </c:ext>
              </c:extLst>
            </c:dLbl>
            <c:dLbl>
              <c:idx val="1"/>
              <c:layout>
                <c:manualLayout>
                  <c:x val="1.1055831951354339E-2"/>
                  <c:y val="-4.62962962962970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BB-4857-ACA3-07EA14352969}"/>
                </c:ext>
              </c:extLst>
            </c:dLbl>
            <c:dLbl>
              <c:idx val="2"/>
              <c:layout>
                <c:manualLayout>
                  <c:x val="4.4223327805419134E-3"/>
                  <c:y val="-8.462578541318874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BB-4857-ACA3-07EA14352969}"/>
                </c:ext>
              </c:extLst>
            </c:dLbl>
            <c:dLbl>
              <c:idx val="3"/>
              <c:layout>
                <c:manualLayout>
                  <c:x val="4.4223327805419134E-3"/>
                  <c:y val="4.243778136010664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BB-4857-ACA3-07EA14352969}"/>
                </c:ext>
              </c:extLst>
            </c:dLbl>
            <c:dLbl>
              <c:idx val="4"/>
              <c:layout>
                <c:manualLayout>
                  <c:x val="6.63349917081420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BB-4857-ACA3-07EA14352969}"/>
                </c:ext>
              </c:extLst>
            </c:dLbl>
            <c:dLbl>
              <c:idx val="5"/>
              <c:layout>
                <c:manualLayout>
                  <c:x val="6.63349917081420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BB-4857-ACA3-07EA14352969}"/>
                </c:ext>
              </c:extLst>
            </c:dLbl>
            <c:dLbl>
              <c:idx val="6"/>
              <c:layout>
                <c:manualLayout>
                  <c:x val="8.84466556108347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BB-4857-ACA3-07EA14352969}"/>
                </c:ext>
              </c:extLst>
            </c:dLbl>
            <c:dLbl>
              <c:idx val="7"/>
              <c:layout>
                <c:manualLayout>
                  <c:x val="6.6334991708142024E-3"/>
                  <c:y val="-9.25925925926052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DBB-4857-ACA3-07EA14352969}"/>
                </c:ext>
              </c:extLst>
            </c:dLbl>
            <c:dLbl>
              <c:idx val="8"/>
              <c:layout>
                <c:manualLayout>
                  <c:x val="6.6334991708141651E-3"/>
                  <c:y val="-1.16163206871868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DBB-4857-ACA3-07EA14352969}"/>
                </c:ext>
              </c:extLst>
            </c:dLbl>
            <c:dLbl>
              <c:idx val="9"/>
              <c:layout>
                <c:manualLayout>
                  <c:x val="6.6334991708142024E-3"/>
                  <c:y val="-9.25925925926052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DBB-4857-ACA3-07EA14352969}"/>
                </c:ext>
              </c:extLst>
            </c:dLbl>
            <c:dLbl>
              <c:idx val="10"/>
              <c:layout>
                <c:manualLayout>
                  <c:x val="6.6334991708137158E-3"/>
                  <c:y val="-8.430764336276524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DBB-4857-ACA3-07EA143529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[1]Arkusz3!$A$7:$A$17</c:f>
              <c:strCache>
                <c:ptCount val="11"/>
                <c:pt idx="0">
                  <c:v>Białystok</c:v>
                </c:pt>
                <c:pt idx="1">
                  <c:v>Gdańsk</c:v>
                </c:pt>
                <c:pt idx="2">
                  <c:v>Katowice</c:v>
                </c:pt>
                <c:pt idx="3">
                  <c:v>Kraków</c:v>
                </c:pt>
                <c:pt idx="4">
                  <c:v>Lublin</c:v>
                </c:pt>
                <c:pt idx="5">
                  <c:v>Łódź</c:v>
                </c:pt>
                <c:pt idx="6">
                  <c:v>Poznań</c:v>
                </c:pt>
                <c:pt idx="7">
                  <c:v>Rzeszów</c:v>
                </c:pt>
                <c:pt idx="8">
                  <c:v>Szczecin</c:v>
                </c:pt>
                <c:pt idx="9">
                  <c:v>Warszawa</c:v>
                </c:pt>
                <c:pt idx="10">
                  <c:v>Wrocław</c:v>
                </c:pt>
              </c:strCache>
            </c:strRef>
          </c:cat>
          <c:val>
            <c:numRef>
              <c:f>[1]Arkusz3!$E$7:$E$17</c:f>
              <c:numCache>
                <c:formatCode>General</c:formatCode>
                <c:ptCount val="11"/>
                <c:pt idx="0">
                  <c:v>125</c:v>
                </c:pt>
                <c:pt idx="1">
                  <c:v>172</c:v>
                </c:pt>
                <c:pt idx="2">
                  <c:v>196</c:v>
                </c:pt>
                <c:pt idx="3">
                  <c:v>99</c:v>
                </c:pt>
                <c:pt idx="4">
                  <c:v>135</c:v>
                </c:pt>
                <c:pt idx="5">
                  <c:v>146</c:v>
                </c:pt>
                <c:pt idx="6">
                  <c:v>133</c:v>
                </c:pt>
                <c:pt idx="7">
                  <c:v>28</c:v>
                </c:pt>
                <c:pt idx="8">
                  <c:v>82</c:v>
                </c:pt>
                <c:pt idx="9">
                  <c:v>110</c:v>
                </c:pt>
                <c:pt idx="10">
                  <c:v>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DBB-4857-ACA3-07EA143529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04713216"/>
        <c:axId val="104739584"/>
        <c:axId val="0"/>
      </c:bar3DChart>
      <c:catAx>
        <c:axId val="104713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4739584"/>
        <c:crosses val="autoZero"/>
        <c:auto val="1"/>
        <c:lblAlgn val="ctr"/>
        <c:lblOffset val="100"/>
        <c:noMultiLvlLbl val="0"/>
      </c:catAx>
      <c:valAx>
        <c:axId val="104739584"/>
        <c:scaling>
          <c:orientation val="minMax"/>
          <c:max val="1400"/>
        </c:scaling>
        <c:delete val="0"/>
        <c:axPos val="l"/>
        <c:numFmt formatCode="General" sourceLinked="1"/>
        <c:majorTickMark val="out"/>
        <c:minorTickMark val="none"/>
        <c:tickLblPos val="nextTo"/>
        <c:crossAx val="104713216"/>
        <c:crosses val="autoZero"/>
        <c:crossBetween val="between"/>
        <c:majorUnit val="200"/>
      </c:valAx>
    </c:plotArea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scene3d>
      <a:camera prst="orthographicFront"/>
      <a:lightRig rig="threePt" dir="t"/>
    </a:scene3d>
    <a:sp3d prstMaterial="metal">
      <a:bevelT w="165100" prst="coolSlant"/>
      <a:bevelB w="165100" prst="coolSlant"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30.11.1995 do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D5-4C6C-BFB9-5C4DA1702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451072"/>
        <c:axId val="104613376"/>
      </c:lineChart>
      <c:catAx>
        <c:axId val="104451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61337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4613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4510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30.11.1995 do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E13-4268-9DB7-2907968FD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37184"/>
        <c:axId val="104639488"/>
      </c:lineChart>
      <c:catAx>
        <c:axId val="10463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63948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4639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6371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29.12.1995 do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E16-4548-94C2-0888091A5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87872"/>
        <c:axId val="104702720"/>
      </c:lineChart>
      <c:catAx>
        <c:axId val="104687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70272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4702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6878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29.12.1995 do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219-41CD-A7F9-449A2B6D8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734720"/>
        <c:axId val="104737024"/>
      </c:lineChart>
      <c:catAx>
        <c:axId val="104734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73702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4737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7347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31.01.1996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EA1-454F-9C7D-AC8CF501A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760832"/>
        <c:axId val="104792064"/>
      </c:lineChart>
      <c:catAx>
        <c:axId val="104760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79206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4792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7608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31.01.1996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003-404F-9E02-B3BD7ACC6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15616"/>
        <c:axId val="104830464"/>
      </c:lineChart>
      <c:catAx>
        <c:axId val="104815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83046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4830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8156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68A-4159-862B-4A59A77E4FB1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8A-4159-862B-4A59A77E4FB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E68A-4159-862B-4A59A77E4FB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29.03.1996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5F2-4EA3-A013-CB75F8E5D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54272"/>
        <c:axId val="104856576"/>
      </c:lineChart>
      <c:catAx>
        <c:axId val="104854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856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4856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8542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29.03.1996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FB7-4635-8E1F-2710DEE27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88576"/>
        <c:axId val="104907520"/>
      </c:lineChart>
      <c:catAx>
        <c:axId val="104888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9075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4907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88857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30.04.1996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E75-495C-8391-D177C731B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33728"/>
        <c:axId val="105036032"/>
      </c:lineChart>
      <c:catAx>
        <c:axId val="105033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0360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5036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0337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30.04.1996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CE2-485B-A068-4E5B85915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51648"/>
        <c:axId val="105078784"/>
      </c:lineChart>
      <c:catAx>
        <c:axId val="105051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078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5078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0516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32D-4213-8507-E4875B9D7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098240"/>
        <c:axId val="105117184"/>
      </c:lineChart>
      <c:catAx>
        <c:axId val="105098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117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5117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0982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3A3-439F-AB3B-14C1330A6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08224"/>
        <c:axId val="105110528"/>
      </c:lineChart>
      <c:catAx>
        <c:axId val="105108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110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5110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10822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28.06.1996 do 28.11.1997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F79-476B-A76E-82FA4C5121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54816"/>
        <c:axId val="105210624"/>
      </c:lineChart>
      <c:catAx>
        <c:axId val="10515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210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5210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1548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28.06.1996 do 28.11.1997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B24-4A32-A71F-1CCA9C0E7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4432"/>
        <c:axId val="105236736"/>
      </c:lineChart>
      <c:catAx>
        <c:axId val="105234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236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5236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2344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31.07.1996 do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637-4CDE-8A98-F09070964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72832"/>
        <c:axId val="105287680"/>
      </c:lineChart>
      <c:catAx>
        <c:axId val="105272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287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5287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2728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30.08.1996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6C8-4D71-8065-EBBD942FF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307136"/>
        <c:axId val="106374656"/>
      </c:lineChart>
      <c:catAx>
        <c:axId val="105307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374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374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53071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F45-4500-8563-07F207322E5B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F45-4500-8563-07F207322E5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EF45-4500-8563-07F207322E5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1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30.08.1996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E08-4976-B379-9A5A9F56AB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02560"/>
        <c:axId val="106404864"/>
      </c:lineChart>
      <c:catAx>
        <c:axId val="106402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404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404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40256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31.12.1996 do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B6D-48F5-BDA8-0AD301975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61440"/>
        <c:axId val="106476288"/>
      </c:lineChart>
      <c:catAx>
        <c:axId val="106461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476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476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4614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31.12.1996 do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12841</c:v>
              </c:pt>
              <c:pt idx="1">
                <c:v>12444</c:v>
              </c:pt>
              <c:pt idx="2">
                <c:v>12435</c:v>
              </c:pt>
              <c:pt idx="3">
                <c:v>12936</c:v>
              </c:pt>
              <c:pt idx="4">
                <c:v>13049</c:v>
              </c:pt>
              <c:pt idx="5">
                <c:v>13031</c:v>
              </c:pt>
              <c:pt idx="6">
                <c:v>13305</c:v>
              </c:pt>
              <c:pt idx="7">
                <c:v>13377</c:v>
              </c:pt>
              <c:pt idx="8">
                <c:v>13571</c:v>
              </c:pt>
              <c:pt idx="9">
                <c:v>13720</c:v>
              </c:pt>
              <c:pt idx="10">
                <c:v>12789</c:v>
              </c:pt>
              <c:pt idx="11">
                <c:v>12371</c:v>
              </c:pt>
              <c:pt idx="12">
                <c:v>12320</c:v>
              </c:pt>
              <c:pt idx="13">
                <c:v>12466</c:v>
              </c:pt>
              <c:pt idx="14">
                <c:v>12365</c:v>
              </c:pt>
              <c:pt idx="15">
                <c:v>12390</c:v>
              </c:pt>
              <c:pt idx="16">
                <c:v>12602</c:v>
              </c:pt>
              <c:pt idx="17">
                <c:v>12556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B7-4C01-BE7F-E7F5DF5C6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512384"/>
        <c:axId val="106514688"/>
      </c:lineChart>
      <c:catAx>
        <c:axId val="106512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5146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514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5123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1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30.06.97 do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1025</c:v>
              </c:pt>
              <c:pt idx="2">
                <c:v>1079</c:v>
              </c:pt>
              <c:pt idx="3">
                <c:v>1081</c:v>
              </c:pt>
              <c:pt idx="4">
                <c:v>1094</c:v>
              </c:pt>
              <c:pt idx="5">
                <c:v>1096</c:v>
              </c:pt>
              <c:pt idx="6">
                <c:v>1065</c:v>
              </c:pt>
              <c:pt idx="7">
                <c:v>1103</c:v>
              </c:pt>
              <c:pt idx="8">
                <c:v>1148</c:v>
              </c:pt>
              <c:pt idx="9">
                <c:v>1217</c:v>
              </c:pt>
              <c:pt idx="10">
                <c:v>1256</c:v>
              </c:pt>
              <c:pt idx="11">
                <c:v>1322</c:v>
              </c:pt>
              <c:pt idx="12">
                <c:v>1287</c:v>
              </c:pt>
              <c:pt idx="13">
                <c:v>1317</c:v>
              </c:pt>
              <c:pt idx="14">
                <c:v>1409</c:v>
              </c:pt>
              <c:pt idx="15">
                <c:v>1378</c:v>
              </c:pt>
              <c:pt idx="16">
                <c:v>1390</c:v>
              </c:pt>
              <c:pt idx="17">
                <c:v>1534</c:v>
              </c:pt>
            </c:numLit>
          </c:val>
          <c:extLst>
            <c:ext xmlns:c16="http://schemas.microsoft.com/office/drawing/2014/chart" uri="{C3380CC4-5D6E-409C-BE32-E72D297353CC}">
              <c16:uniqueId val="{00000000-FFFC-49BC-84F1-514DC4571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97920"/>
        <c:axId val="106541056"/>
      </c:barChart>
      <c:catAx>
        <c:axId val="106497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5410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54105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4979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30.06.97 do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1025</c:v>
              </c:pt>
              <c:pt idx="2">
                <c:v>1079</c:v>
              </c:pt>
              <c:pt idx="3">
                <c:v>1081</c:v>
              </c:pt>
              <c:pt idx="4">
                <c:v>1094</c:v>
              </c:pt>
              <c:pt idx="5">
                <c:v>1096</c:v>
              </c:pt>
              <c:pt idx="6">
                <c:v>1065</c:v>
              </c:pt>
              <c:pt idx="7">
                <c:v>1103</c:v>
              </c:pt>
              <c:pt idx="8">
                <c:v>1148</c:v>
              </c:pt>
              <c:pt idx="9">
                <c:v>1217</c:v>
              </c:pt>
              <c:pt idx="10">
                <c:v>1256</c:v>
              </c:pt>
              <c:pt idx="11">
                <c:v>1322</c:v>
              </c:pt>
              <c:pt idx="12">
                <c:v>1287</c:v>
              </c:pt>
              <c:pt idx="13">
                <c:v>1317</c:v>
              </c:pt>
              <c:pt idx="14">
                <c:v>1409</c:v>
              </c:pt>
              <c:pt idx="15">
                <c:v>1378</c:v>
              </c:pt>
              <c:pt idx="16">
                <c:v>1390</c:v>
              </c:pt>
              <c:pt idx="17">
                <c:v>1534</c:v>
              </c:pt>
            </c:numLit>
          </c:val>
          <c:extLst>
            <c:ext xmlns:c16="http://schemas.microsoft.com/office/drawing/2014/chart" uri="{C3380CC4-5D6E-409C-BE32-E72D297353CC}">
              <c16:uniqueId val="{00000000-0E02-499D-BFDF-A92FFD3F3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577280"/>
        <c:axId val="106595840"/>
      </c:barChart>
      <c:catAx>
        <c:axId val="106577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595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59584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5772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Cudzoziemcy przebywający w AŚ i ZK w okresie od 31.07.97 do 31.12.1998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1025</c:v>
              </c:pt>
              <c:pt idx="2">
                <c:v>1079</c:v>
              </c:pt>
              <c:pt idx="3">
                <c:v>1081</c:v>
              </c:pt>
              <c:pt idx="4">
                <c:v>1094</c:v>
              </c:pt>
              <c:pt idx="5">
                <c:v>1096</c:v>
              </c:pt>
              <c:pt idx="6">
                <c:v>1065</c:v>
              </c:pt>
              <c:pt idx="7">
                <c:v>1103</c:v>
              </c:pt>
              <c:pt idx="8">
                <c:v>1148</c:v>
              </c:pt>
              <c:pt idx="9">
                <c:v>1217</c:v>
              </c:pt>
              <c:pt idx="10">
                <c:v>1256</c:v>
              </c:pt>
              <c:pt idx="11">
                <c:v>1322</c:v>
              </c:pt>
              <c:pt idx="12">
                <c:v>1287</c:v>
              </c:pt>
              <c:pt idx="13">
                <c:v>1317</c:v>
              </c:pt>
              <c:pt idx="14">
                <c:v>1409</c:v>
              </c:pt>
              <c:pt idx="15">
                <c:v>1378</c:v>
              </c:pt>
              <c:pt idx="16">
                <c:v>1390</c:v>
              </c:pt>
              <c:pt idx="17">
                <c:v>1534</c:v>
              </c:pt>
            </c:numLit>
          </c:val>
          <c:extLst>
            <c:ext xmlns:c16="http://schemas.microsoft.com/office/drawing/2014/chart" uri="{C3380CC4-5D6E-409C-BE32-E72D297353CC}">
              <c16:uniqueId val="{00000000-8E2C-4242-B5EA-E6104C229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611840"/>
        <c:axId val="106613760"/>
      </c:barChart>
      <c:catAx>
        <c:axId val="106611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613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61376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6118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0"/>
      <c:rotY val="0"/>
      <c:rAngAx val="0"/>
      <c:perspective val="0"/>
    </c:view3D>
    <c:floor>
      <c:thickness val="0"/>
      <c:spPr>
        <a:solidFill>
          <a:srgbClr val="FFC000"/>
        </a:solidFill>
        <a:scene3d>
          <a:camera prst="orthographicFront"/>
          <a:lightRig rig="threePt" dir="t"/>
        </a:scene3d>
        <a:sp3d>
          <a:bevelT w="165100" prst="coolSlant"/>
          <a:bevelB w="165100" prst="coolSlant"/>
          <a:contourClr>
            <a:srgbClr val="000000"/>
          </a:contourClr>
        </a:sp3d>
      </c:spPr>
    </c:floor>
    <c:sideWall>
      <c:thickness val="0"/>
      <c:spPr>
        <a:noFill/>
        <a:ln w="12700">
          <a:noFill/>
          <a:prstDash val="solid"/>
        </a:ln>
      </c:spPr>
    </c:sideWall>
    <c:backWall>
      <c:thickness val="0"/>
      <c:spPr>
        <a:noFill/>
        <a:ln w="12700">
          <a:noFill/>
          <a:prstDash val="solid"/>
        </a:ln>
      </c:spPr>
    </c:backWall>
    <c:plotArea>
      <c:layout>
        <c:manualLayout>
          <c:layoutTarget val="inner"/>
          <c:xMode val="edge"/>
          <c:yMode val="edge"/>
          <c:x val="9.0775988286969728E-2"/>
          <c:y val="6.2137649460484085E-2"/>
          <c:w val="0.88872620790629553"/>
          <c:h val="0.8092391367745698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7030A0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metal">
              <a:bevelT w="165100" prst="coolSlant"/>
              <a:contourClr>
                <a:srgbClr val="000000"/>
              </a:contourClr>
            </a:sp3d>
          </c:spPr>
          <c:invertIfNegative val="0"/>
          <c:dLbls>
            <c:dLbl>
              <c:idx val="11"/>
              <c:layout>
                <c:manualLayout>
                  <c:x val="0"/>
                  <c:y val="-1.0928961748633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BE-447B-AD1E-33B64510B977}"/>
                </c:ext>
              </c:extLst>
            </c:dLbl>
            <c:dLbl>
              <c:idx val="12"/>
              <c:layout>
                <c:manualLayout>
                  <c:x val="0"/>
                  <c:y val="-3.64298724954491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BE-447B-AD1E-33B64510B9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[1]Arkusz26!$B$58:$B$70</c:f>
              <c:numCache>
                <c:formatCode>General</c:formatCode>
                <c:ptCount val="1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</c:numCache>
            </c:numRef>
          </c:cat>
          <c:val>
            <c:numRef>
              <c:f>[1]Arkusz26!$C$58:$C$70</c:f>
              <c:numCache>
                <c:formatCode>General</c:formatCode>
                <c:ptCount val="13"/>
                <c:pt idx="0">
                  <c:v>1849</c:v>
                </c:pt>
                <c:pt idx="1">
                  <c:v>1887</c:v>
                </c:pt>
                <c:pt idx="2">
                  <c:v>1824</c:v>
                </c:pt>
                <c:pt idx="3">
                  <c:v>1865</c:v>
                </c:pt>
                <c:pt idx="4">
                  <c:v>1918</c:v>
                </c:pt>
                <c:pt idx="5">
                  <c:v>2005</c:v>
                </c:pt>
                <c:pt idx="6">
                  <c:v>2056</c:v>
                </c:pt>
                <c:pt idx="7">
                  <c:v>2119</c:v>
                </c:pt>
                <c:pt idx="8">
                  <c:v>2166</c:v>
                </c:pt>
                <c:pt idx="9">
                  <c:v>2197</c:v>
                </c:pt>
                <c:pt idx="10">
                  <c:v>2294</c:v>
                </c:pt>
                <c:pt idx="11">
                  <c:v>2312</c:v>
                </c:pt>
                <c:pt idx="12">
                  <c:v>2361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BE-447B-AD1E-33B64510B97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06646912"/>
        <c:axId val="106677760"/>
        <c:axId val="0"/>
      </c:bar3DChart>
      <c:catAx>
        <c:axId val="106646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 sz="1100"/>
                  <a:t>miesiąc</a:t>
                </a:r>
              </a:p>
            </c:rich>
          </c:tx>
          <c:layout>
            <c:manualLayout>
              <c:xMode val="edge"/>
              <c:yMode val="edge"/>
              <c:x val="0.48365056124947947"/>
              <c:y val="0.93387681159420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677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677760"/>
        <c:scaling>
          <c:orientation val="minMax"/>
          <c:max val="2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layout>
            <c:manualLayout>
              <c:xMode val="edge"/>
              <c:yMode val="edge"/>
              <c:x val="8.7847730600292828E-3"/>
              <c:y val="0.453804347826086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646912"/>
        <c:crosses val="autoZero"/>
        <c:crossBetween val="between"/>
        <c:majorUnit val="200"/>
      </c:valAx>
    </c:plotArea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  <a:ln>
      <a:noFill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30.11.1995 do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1CA-4967-975A-2EC68D577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11616"/>
        <c:axId val="106918272"/>
      </c:lineChart>
      <c:catAx>
        <c:axId val="106911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918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6918272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9116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30.11.1995 do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A04-4E21-AC51-637A63978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25440"/>
        <c:axId val="106948480"/>
      </c:lineChart>
      <c:catAx>
        <c:axId val="106925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94848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6948480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9254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30.11.1995 do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88D-42D4-952A-D96B7A639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96896"/>
        <c:axId val="104099200"/>
      </c:lineChart>
      <c:catAx>
        <c:axId val="104096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099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4099200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09689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ACF-40EC-8EBB-52009B125A28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ACF-40EC-8EBB-52009B125A2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CACF-40EC-8EBB-52009B125A2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1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30.11.1995 do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AB8-4D1A-82F4-C39B1E305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14816"/>
        <c:axId val="107041920"/>
      </c:lineChart>
      <c:catAx>
        <c:axId val="10411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04192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7041920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1148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29.12.1995 do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93A-4E6E-818D-5A7D194A5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73920"/>
        <c:axId val="107076224"/>
      </c:lineChart>
      <c:catAx>
        <c:axId val="107073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0762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7076224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0739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29.12.1995 do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3F0-4380-8D38-649B02338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93536"/>
        <c:axId val="106996096"/>
      </c:lineChart>
      <c:catAx>
        <c:axId val="106993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99609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6996096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69935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29.12.1995 do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481-4619-82B6-230D992A3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007360"/>
        <c:axId val="107091840"/>
      </c:lineChart>
      <c:catAx>
        <c:axId val="107007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091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7091840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00736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29.12.1995 do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F2E-4DE7-89AA-EA3B218D7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140224"/>
        <c:axId val="107142528"/>
      </c:lineChart>
      <c:catAx>
        <c:axId val="107140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14252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7142528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14022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31.01.1996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A1F-4B1D-A4DB-3A36CEEEB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158144"/>
        <c:axId val="107197568"/>
      </c:lineChart>
      <c:catAx>
        <c:axId val="107158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197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7197568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15814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31.01.1996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3D9-4EBA-BF37-0894DDE29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291008"/>
        <c:axId val="107293312"/>
      </c:lineChart>
      <c:catAx>
        <c:axId val="107291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29331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7293312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2910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31.01.1996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A66-4872-86CB-2767EEC75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313024"/>
        <c:axId val="107319680"/>
      </c:lineChart>
      <c:catAx>
        <c:axId val="107313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319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7319680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31302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31.01.1996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52E-41B7-B4B3-53531C59B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343232"/>
        <c:axId val="107251584"/>
      </c:lineChart>
      <c:catAx>
        <c:axId val="107343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25158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07251584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73432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29.03.1996 do 29.08.1997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4FB-4423-8DDA-B61613291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992896"/>
        <c:axId val="120995200"/>
      </c:lineChart>
      <c:catAx>
        <c:axId val="120992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0995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0995200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099289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BBE-40E1-91A3-DE1BD19FE8A1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BBE-40E1-91A3-DE1BD19FE8A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9BBE-40E1-91A3-DE1BD19FE8A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1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29.03.1996 do 29.08.1997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DBA-4011-905B-72649B9A9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010816"/>
        <c:axId val="121042048"/>
      </c:lineChart>
      <c:catAx>
        <c:axId val="121010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04204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042048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0108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29.03.1996 do 29.08.1997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3D9-4AA8-84FB-5F261C681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938880"/>
        <c:axId val="120941184"/>
      </c:lineChart>
      <c:catAx>
        <c:axId val="120938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0941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0941184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093888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29.03.1996 do 29.08.1997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577-4CEF-847F-1C303A812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977280"/>
        <c:axId val="121123200"/>
      </c:lineChart>
      <c:catAx>
        <c:axId val="120977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12320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123200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097728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30.04.1996 do 30.09.1997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D81-4D98-B760-6D9E8A91D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134464"/>
        <c:axId val="121157504"/>
      </c:lineChart>
      <c:catAx>
        <c:axId val="121134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1575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157504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13446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30.04.1996 do 30.09.1997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FC-420B-9BBF-08C109CBB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074816"/>
        <c:axId val="121077120"/>
      </c:lineChart>
      <c:catAx>
        <c:axId val="12107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07712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077120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0748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30.04.1996 do 30.09.1997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253-42E3-96EF-61437604A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088640"/>
        <c:axId val="3081344"/>
      </c:lineChart>
      <c:catAx>
        <c:axId val="12108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081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81344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0886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30.04.1996 do 30.09.1997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AE2-4A1A-84DF-5703FA6FF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7440"/>
        <c:axId val="3119744"/>
      </c:lineChart>
      <c:catAx>
        <c:axId val="3117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11974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119744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1174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31.05.1996 do 31.10.1997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B6A-4A7B-9DC5-33DE1BE93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03264"/>
        <c:axId val="121414016"/>
      </c:lineChart>
      <c:catAx>
        <c:axId val="121403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414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414016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40326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31.05.1996 do 31.10.1997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632-457A-85A0-8A6E74904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21184"/>
        <c:axId val="3155840"/>
      </c:lineChart>
      <c:catAx>
        <c:axId val="121421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15584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155840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4211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1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31.05.1996 do 31.10.1997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2B0-4BF4-B8AB-30CE9E7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7840"/>
        <c:axId val="3190144"/>
      </c:lineChart>
      <c:catAx>
        <c:axId val="3187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190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90144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1878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240-4301-BB82-2AE1A585EB91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240-4301-BB82-2AE1A585EB9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SK</c:v>
              </c:pt>
              <c:pt idx="1">
                <c:v>UK</c:v>
              </c:pt>
            </c:strLit>
          </c:cat>
          <c:val>
            <c:numLit>
              <c:formatCode>General</c:formatCode>
              <c:ptCount val="3"/>
              <c:pt idx="0">
                <c:v>890</c:v>
              </c:pt>
              <c:pt idx="1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0240-4301-BB82-2AE1A585EB9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782-4B15-9F3C-FC88935FE8A1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782-4B15-9F3C-FC88935FE8A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6782-4B15-9F3C-FC88935FE8A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2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31.05.1996 do 31.10.1997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D9-42A3-8968-A888DDF2E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40896"/>
        <c:axId val="121459840"/>
      </c:lineChart>
      <c:catAx>
        <c:axId val="121440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45984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459840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44089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31.07.1996 do 31.12.1997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9BA-4B85-BD33-F4EA7E7AF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95936"/>
        <c:axId val="121498240"/>
      </c:lineChart>
      <c:catAx>
        <c:axId val="121495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498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498240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4959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31.07.1996 do 31.12.1997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253-460D-BDDD-3A74DD583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558912"/>
        <c:axId val="121565568"/>
      </c:lineChart>
      <c:catAx>
        <c:axId val="121558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56556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565568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55891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30.08.1996 do 30.01.1998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4B8-44BA-A4BE-1FE945654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572736"/>
        <c:axId val="121595776"/>
      </c:lineChart>
      <c:catAx>
        <c:axId val="121572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595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595776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5727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30.08.1996 do 30.01.1998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E6C-4263-AE28-2FA13A83A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635968"/>
        <c:axId val="121638272"/>
      </c:lineChart>
      <c:catAx>
        <c:axId val="121635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63827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638272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63596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30.08.1996 do 30.01.1998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C3E-4B02-BC94-F89568E48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649792"/>
        <c:axId val="121693312"/>
      </c:lineChart>
      <c:catAx>
        <c:axId val="121649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693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693312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64979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30.08.1996 do 30.01.1998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E21-4A5B-857A-A6B8C9C38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799040"/>
        <c:axId val="121801344"/>
      </c:lineChart>
      <c:catAx>
        <c:axId val="121799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80134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801344"/>
        <c:scaling>
          <c:orientation val="minMax"/>
          <c:min val="4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7990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31.12.1996 do 29.05.1998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E4B-4D00-8A4A-6643BA3D9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833344"/>
        <c:axId val="121844096"/>
      </c:lineChart>
      <c:catAx>
        <c:axId val="12183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844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844096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83334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31.12.1996 do 29.05.1998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FDA-4757-A098-B98455858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863552"/>
        <c:axId val="121886592"/>
      </c:lineChart>
      <c:catAx>
        <c:axId val="121863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88659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886592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86355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31.12.1996 do 29.05.1998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28.4</c:v>
              </c:pt>
              <c:pt idx="1">
                <c:v>26.6</c:v>
              </c:pt>
              <c:pt idx="2">
                <c:v>26.2</c:v>
              </c:pt>
              <c:pt idx="3">
                <c:v>27.4</c:v>
              </c:pt>
              <c:pt idx="4">
                <c:v>27.6</c:v>
              </c:pt>
              <c:pt idx="5">
                <c:v>27.6</c:v>
              </c:pt>
              <c:pt idx="6">
                <c:v>28.3</c:v>
              </c:pt>
              <c:pt idx="7">
                <c:v>28.3</c:v>
              </c:pt>
              <c:pt idx="8">
                <c:v>29.2</c:v>
              </c:pt>
              <c:pt idx="9">
                <c:v>29.5</c:v>
              </c:pt>
              <c:pt idx="10">
                <c:v>29.3</c:v>
              </c:pt>
              <c:pt idx="11">
                <c:v>27.8</c:v>
              </c:pt>
              <c:pt idx="12">
                <c:v>26.1</c:v>
              </c:pt>
              <c:pt idx="13">
                <c:v>25.8</c:v>
              </c:pt>
              <c:pt idx="14">
                <c:v>25.2</c:v>
              </c:pt>
              <c:pt idx="15">
                <c:v>25.2</c:v>
              </c:pt>
              <c:pt idx="16">
                <c:v>25.7</c:v>
              </c:pt>
              <c:pt idx="17">
                <c:v>25.7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CDA-4252-8822-128F6FB71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22688"/>
        <c:axId val="121924992"/>
      </c:lineChart>
      <c:catAx>
        <c:axId val="121922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924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1924992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92268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28.11.1997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1B1-4238-9EF5-FED13F496E64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1B1-4238-9EF5-FED13F496E6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31B1-4238-9EF5-FED13F496E6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2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Wskażnik bezrobocia skazanych w okresie od 31.12.1996 do 29.05.1998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46.4</c:v>
              </c:pt>
              <c:pt idx="1">
                <c:v>48</c:v>
              </c:pt>
              <c:pt idx="2">
                <c:v>48.5</c:v>
              </c:pt>
              <c:pt idx="3">
                <c:v>47.6</c:v>
              </c:pt>
              <c:pt idx="4">
                <c:v>48.1</c:v>
              </c:pt>
              <c:pt idx="5">
                <c:v>47.6</c:v>
              </c:pt>
              <c:pt idx="6">
                <c:v>47</c:v>
              </c:pt>
              <c:pt idx="7">
                <c:v>45.7</c:v>
              </c:pt>
              <c:pt idx="8">
                <c:v>45.6</c:v>
              </c:pt>
              <c:pt idx="9">
                <c:v>44.5</c:v>
              </c:pt>
              <c:pt idx="10">
                <c:v>44.5</c:v>
              </c:pt>
              <c:pt idx="11">
                <c:v>45.8</c:v>
              </c:pt>
              <c:pt idx="12">
                <c:v>46.6</c:v>
              </c:pt>
              <c:pt idx="13">
                <c:v>42.6</c:v>
              </c:pt>
              <c:pt idx="14">
                <c:v>42.7</c:v>
              </c:pt>
              <c:pt idx="15">
                <c:v>42.3</c:v>
              </c:pt>
              <c:pt idx="16">
                <c:v>41.2</c:v>
              </c:pt>
              <c:pt idx="17">
                <c:v>41.8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6E3-481E-A2BB-93C8A00A2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44704"/>
        <c:axId val="121971840"/>
      </c:lineChart>
      <c:catAx>
        <c:axId val="121944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97184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21971840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9447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30.06.1997 do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11498</c:v>
              </c:pt>
              <c:pt idx="1">
                <c:v>11615</c:v>
              </c:pt>
              <c:pt idx="2">
                <c:v>11661</c:v>
              </c:pt>
              <c:pt idx="3">
                <c:v>11829</c:v>
              </c:pt>
              <c:pt idx="4">
                <c:v>11707</c:v>
              </c:pt>
              <c:pt idx="5">
                <c:v>11299</c:v>
              </c:pt>
              <c:pt idx="6">
                <c:v>11326</c:v>
              </c:pt>
              <c:pt idx="7">
                <c:v>11334</c:v>
              </c:pt>
              <c:pt idx="8">
                <c:v>11467</c:v>
              </c:pt>
              <c:pt idx="9">
                <c:v>11230</c:v>
              </c:pt>
              <c:pt idx="10">
                <c:v>11350</c:v>
              </c:pt>
              <c:pt idx="11">
                <c:v>11317</c:v>
              </c:pt>
              <c:pt idx="12">
                <c:v>11250</c:v>
              </c:pt>
              <c:pt idx="13">
                <c:v>11397</c:v>
              </c:pt>
              <c:pt idx="14">
                <c:v>11457</c:v>
              </c:pt>
              <c:pt idx="15">
                <c:v>11472</c:v>
              </c:pt>
              <c:pt idx="16">
                <c:v>11391</c:v>
              </c:pt>
              <c:pt idx="17">
                <c:v>10952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D3C-4D6E-ABF5-514820E9A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36896"/>
        <c:axId val="122076160"/>
      </c:lineChart>
      <c:catAx>
        <c:axId val="121936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076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2076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93689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2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Zatrudnienie odpłatne osadzonych w okresie od 30.06.1997 do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11498</c:v>
              </c:pt>
              <c:pt idx="1">
                <c:v>11615</c:v>
              </c:pt>
              <c:pt idx="2">
                <c:v>11661</c:v>
              </c:pt>
              <c:pt idx="3">
                <c:v>11829</c:v>
              </c:pt>
              <c:pt idx="4">
                <c:v>11707</c:v>
              </c:pt>
              <c:pt idx="5">
                <c:v>11299</c:v>
              </c:pt>
              <c:pt idx="6">
                <c:v>11326</c:v>
              </c:pt>
              <c:pt idx="7">
                <c:v>11334</c:v>
              </c:pt>
              <c:pt idx="8">
                <c:v>11467</c:v>
              </c:pt>
              <c:pt idx="9">
                <c:v>11230</c:v>
              </c:pt>
              <c:pt idx="10">
                <c:v>11350</c:v>
              </c:pt>
              <c:pt idx="11">
                <c:v>11317</c:v>
              </c:pt>
              <c:pt idx="12">
                <c:v>11250</c:v>
              </c:pt>
              <c:pt idx="13">
                <c:v>11397</c:v>
              </c:pt>
              <c:pt idx="14">
                <c:v>11457</c:v>
              </c:pt>
              <c:pt idx="15">
                <c:v>11472</c:v>
              </c:pt>
              <c:pt idx="16">
                <c:v>11391</c:v>
              </c:pt>
              <c:pt idx="17">
                <c:v>10952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C0B-444A-B15E-5B60C8655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088448"/>
        <c:axId val="122184448"/>
      </c:lineChart>
      <c:catAx>
        <c:axId val="122088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184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2184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08844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2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58307210031349"/>
          <c:y val="7.6811405855822523E-2"/>
          <c:w val="0.85853960274247987"/>
          <c:h val="0.7985199908263894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 w="15875"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marker>
          <c:cat>
            <c:numRef>
              <c:f>[1]Arkusz30!$B$51:$B$63</c:f>
              <c:numCache>
                <c:formatCode>General</c:formatCode>
                <c:ptCount val="1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</c:numCache>
            </c:numRef>
          </c:cat>
          <c:val>
            <c:numRef>
              <c:f>[1]Arkusz30!$C$51:$C$63</c:f>
              <c:numCache>
                <c:formatCode>General</c:formatCode>
                <c:ptCount val="13"/>
                <c:pt idx="0">
                  <c:v>18333</c:v>
                </c:pt>
                <c:pt idx="1">
                  <c:v>18657</c:v>
                </c:pt>
                <c:pt idx="2">
                  <c:v>18427</c:v>
                </c:pt>
                <c:pt idx="3">
                  <c:v>18559</c:v>
                </c:pt>
                <c:pt idx="4">
                  <c:v>18838</c:v>
                </c:pt>
                <c:pt idx="5">
                  <c:v>20146</c:v>
                </c:pt>
                <c:pt idx="6">
                  <c:v>20677</c:v>
                </c:pt>
                <c:pt idx="7">
                  <c:v>21061</c:v>
                </c:pt>
                <c:pt idx="8">
                  <c:v>21711</c:v>
                </c:pt>
                <c:pt idx="9">
                  <c:v>21576</c:v>
                </c:pt>
                <c:pt idx="10">
                  <c:v>21528</c:v>
                </c:pt>
                <c:pt idx="11">
                  <c:v>21556</c:v>
                </c:pt>
                <c:pt idx="12">
                  <c:v>21497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41C-4BB2-8304-346E253FC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192640"/>
        <c:axId val="122206464"/>
      </c:lineChart>
      <c:catAx>
        <c:axId val="122192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7805642633230438"/>
              <c:y val="0.935455349248452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206464"/>
        <c:crossesAt val="9000"/>
        <c:auto val="0"/>
        <c:lblAlgn val="ctr"/>
        <c:lblOffset val="100"/>
        <c:tickLblSkip val="1"/>
        <c:tickMarkSkip val="1"/>
        <c:noMultiLvlLbl val="0"/>
      </c:catAx>
      <c:valAx>
        <c:axId val="122206464"/>
        <c:scaling>
          <c:orientation val="minMax"/>
          <c:max val="22000"/>
          <c:min val="9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layout>
            <c:manualLayout>
              <c:xMode val="edge"/>
              <c:yMode val="edge"/>
              <c:x val="7.8369905956119524E-3"/>
              <c:y val="0.464190981432360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192640"/>
        <c:crosses val="autoZero"/>
        <c:crossBetween val="midCat"/>
        <c:majorUnit val="20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12700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2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31.10.97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0B2-4C68-BC95-26524DEFFB08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0B2-4C68-BC95-26524DEFF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2276864"/>
        <c:axId val="122282752"/>
        <c:axId val="122078080"/>
      </c:line3DChart>
      <c:catAx>
        <c:axId val="122276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282752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2282752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276864"/>
        <c:crosses val="autoZero"/>
        <c:crossBetween val="midCat"/>
        <c:majorUnit val="2"/>
      </c:valAx>
      <c:serAx>
        <c:axId val="122078080"/>
        <c:scaling>
          <c:orientation val="minMax"/>
        </c:scaling>
        <c:delete val="1"/>
        <c:axPos val="b"/>
        <c:majorTickMark val="out"/>
        <c:minorTickMark val="none"/>
        <c:tickLblPos val="none"/>
        <c:crossAx val="122282752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31.10.97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F05-4F38-99BD-FAA74E9DE0AC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F05-4F38-99BD-FAA74E9DE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2412032"/>
        <c:axId val="122417920"/>
        <c:axId val="122080320"/>
      </c:line3DChart>
      <c:catAx>
        <c:axId val="122412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417920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241792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412032"/>
        <c:crosses val="autoZero"/>
        <c:crossBetween val="midCat"/>
        <c:majorUnit val="2"/>
      </c:valAx>
      <c:serAx>
        <c:axId val="122080320"/>
        <c:scaling>
          <c:orientation val="minMax"/>
        </c:scaling>
        <c:delete val="1"/>
        <c:axPos val="b"/>
        <c:majorTickMark val="out"/>
        <c:minorTickMark val="none"/>
        <c:tickLblPos val="none"/>
        <c:crossAx val="12241792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30.06.1997 do 30.11.1998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25.9</c:v>
              </c:pt>
              <c:pt idx="1">
                <c:v>26.2</c:v>
              </c:pt>
              <c:pt idx="2">
                <c:v>26.3</c:v>
              </c:pt>
              <c:pt idx="3">
                <c:v>26.7</c:v>
              </c:pt>
              <c:pt idx="4">
                <c:v>25.9</c:v>
              </c:pt>
              <c:pt idx="5">
                <c:v>24.9</c:v>
              </c:pt>
              <c:pt idx="6">
                <c:v>24.4</c:v>
              </c:pt>
              <c:pt idx="7">
                <c:v>23.7</c:v>
              </c:pt>
              <c:pt idx="8">
                <c:v>23.6</c:v>
              </c:pt>
              <c:pt idx="9">
                <c:v>23.1</c:v>
              </c:pt>
              <c:pt idx="10">
                <c:v>23.3</c:v>
              </c:pt>
              <c:pt idx="11">
                <c:v>23.1</c:v>
              </c:pt>
              <c:pt idx="12">
                <c:v>22.8</c:v>
              </c:pt>
              <c:pt idx="13">
                <c:v>22.8</c:v>
              </c:pt>
              <c:pt idx="14">
                <c:v>22.8</c:v>
              </c:pt>
              <c:pt idx="15">
                <c:v>22.4</c:v>
              </c:pt>
              <c:pt idx="16">
                <c:v>21.6</c:v>
              </c:pt>
              <c:pt idx="17">
                <c:v>20.8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952-40AE-84B1-E621706EF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451072"/>
        <c:axId val="122453376"/>
      </c:lineChart>
      <c:catAx>
        <c:axId val="122451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453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2453376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45107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Wskaźnik bezrobocia skazanych w okresie od 30.06.1997 do 30.11.1998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36.700000000000003</c:v>
              </c:pt>
              <c:pt idx="1">
                <c:v>39.1</c:v>
              </c:pt>
              <c:pt idx="2">
                <c:v>39.200000000000003</c:v>
              </c:pt>
              <c:pt idx="3">
                <c:v>38.800000000000004</c:v>
              </c:pt>
              <c:pt idx="4">
                <c:v>39.800000000000004</c:v>
              </c:pt>
              <c:pt idx="5">
                <c:v>42.2</c:v>
              </c:pt>
              <c:pt idx="6">
                <c:v>41.4</c:v>
              </c:pt>
              <c:pt idx="7">
                <c:v>41.3</c:v>
              </c:pt>
              <c:pt idx="8">
                <c:v>41.8</c:v>
              </c:pt>
              <c:pt idx="9">
                <c:v>42.7</c:v>
              </c:pt>
              <c:pt idx="10">
                <c:v>41.7</c:v>
              </c:pt>
              <c:pt idx="11">
                <c:v>42.2</c:v>
              </c:pt>
              <c:pt idx="12">
                <c:v>42.7</c:v>
              </c:pt>
              <c:pt idx="13">
                <c:v>42.7</c:v>
              </c:pt>
              <c:pt idx="14">
                <c:v>43.3</c:v>
              </c:pt>
              <c:pt idx="15">
                <c:v>43.1</c:v>
              </c:pt>
              <c:pt idx="16">
                <c:v>44.3</c:v>
              </c:pt>
              <c:pt idx="17">
                <c:v>45.5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CEF-4FB6-B9A5-E3DEC7C15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477184"/>
        <c:axId val="122492032"/>
      </c:lineChart>
      <c:catAx>
        <c:axId val="12247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4920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2492032"/>
        <c:scaling>
          <c:orientation val="minMax"/>
          <c:min val="3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47718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Powszechność zatrudnienia skazanych i ukaranych w okresie od 30.06.1997 do 30.11.1998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25.9</c:v>
              </c:pt>
              <c:pt idx="1">
                <c:v>26.2</c:v>
              </c:pt>
              <c:pt idx="2">
                <c:v>26.3</c:v>
              </c:pt>
              <c:pt idx="3">
                <c:v>26.7</c:v>
              </c:pt>
              <c:pt idx="4">
                <c:v>25.9</c:v>
              </c:pt>
              <c:pt idx="5">
                <c:v>24.9</c:v>
              </c:pt>
              <c:pt idx="6">
                <c:v>24.4</c:v>
              </c:pt>
              <c:pt idx="7">
                <c:v>23.7</c:v>
              </c:pt>
              <c:pt idx="8">
                <c:v>23.6</c:v>
              </c:pt>
              <c:pt idx="9">
                <c:v>23.1</c:v>
              </c:pt>
              <c:pt idx="10">
                <c:v>23.3</c:v>
              </c:pt>
              <c:pt idx="11">
                <c:v>23.1</c:v>
              </c:pt>
              <c:pt idx="12">
                <c:v>22.8</c:v>
              </c:pt>
              <c:pt idx="13">
                <c:v>22.8</c:v>
              </c:pt>
              <c:pt idx="14">
                <c:v>22.8</c:v>
              </c:pt>
              <c:pt idx="15">
                <c:v>22.4</c:v>
              </c:pt>
              <c:pt idx="16">
                <c:v>21.6</c:v>
              </c:pt>
              <c:pt idx="17">
                <c:v>20.8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BD5-4334-87E3-F2ACFE106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536320"/>
        <c:axId val="122538624"/>
      </c:lineChart>
      <c:catAx>
        <c:axId val="122536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538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2538624"/>
        <c:scaling>
          <c:orientation val="minMax"/>
          <c:min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53632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Wskaźnik bezrobocia skazanych w okresie od 30.06.1997 do 30.11.1998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7</c:v>
              </c:pt>
              <c:pt idx="1">
                <c:v>8</c:v>
              </c:pt>
              <c:pt idx="2">
                <c:v>9</c:v>
              </c:pt>
              <c:pt idx="3">
                <c:v>10</c:v>
              </c:pt>
              <c:pt idx="4">
                <c:v>11</c:v>
              </c:pt>
              <c:pt idx="5">
                <c:v>12</c:v>
              </c:pt>
              <c:pt idx="6">
                <c:v>1</c:v>
              </c:pt>
              <c:pt idx="7">
                <c:v>2</c:v>
              </c:pt>
              <c:pt idx="8">
                <c:v>3</c:v>
              </c:pt>
              <c:pt idx="9">
                <c:v>4</c:v>
              </c:pt>
              <c:pt idx="10">
                <c:v>5</c:v>
              </c:pt>
              <c:pt idx="11">
                <c:v>6</c:v>
              </c:pt>
              <c:pt idx="12">
                <c:v>7</c:v>
              </c:pt>
              <c:pt idx="13">
                <c:v>8</c:v>
              </c:pt>
              <c:pt idx="14">
                <c:v>9</c:v>
              </c:pt>
              <c:pt idx="15">
                <c:v>10</c:v>
              </c:pt>
              <c:pt idx="16">
                <c:v>11</c:v>
              </c:pt>
              <c:pt idx="17">
                <c:v>12</c:v>
              </c:pt>
            </c:numLit>
          </c:cat>
          <c:val>
            <c:numLit>
              <c:formatCode>General</c:formatCode>
              <c:ptCount val="18"/>
              <c:pt idx="0">
                <c:v>36.700000000000003</c:v>
              </c:pt>
              <c:pt idx="1">
                <c:v>39.1</c:v>
              </c:pt>
              <c:pt idx="2">
                <c:v>39.200000000000003</c:v>
              </c:pt>
              <c:pt idx="3">
                <c:v>38.800000000000004</c:v>
              </c:pt>
              <c:pt idx="4">
                <c:v>39.800000000000004</c:v>
              </c:pt>
              <c:pt idx="5">
                <c:v>42.2</c:v>
              </c:pt>
              <c:pt idx="6">
                <c:v>41.4</c:v>
              </c:pt>
              <c:pt idx="7">
                <c:v>41.3</c:v>
              </c:pt>
              <c:pt idx="8">
                <c:v>41.8</c:v>
              </c:pt>
              <c:pt idx="9">
                <c:v>42.7</c:v>
              </c:pt>
              <c:pt idx="10">
                <c:v>41.7</c:v>
              </c:pt>
              <c:pt idx="11">
                <c:v>42.2</c:v>
              </c:pt>
              <c:pt idx="12">
                <c:v>42.7</c:v>
              </c:pt>
              <c:pt idx="13">
                <c:v>42.7</c:v>
              </c:pt>
              <c:pt idx="14">
                <c:v>43.3</c:v>
              </c:pt>
              <c:pt idx="15">
                <c:v>43.1</c:v>
              </c:pt>
              <c:pt idx="16">
                <c:v>44.3</c:v>
              </c:pt>
              <c:pt idx="17">
                <c:v>45.5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C76-4CD8-9C54-0996F46B8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574720"/>
        <c:axId val="122589568"/>
      </c:lineChart>
      <c:catAx>
        <c:axId val="122574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589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2589568"/>
        <c:scaling>
          <c:orientation val="minMax"/>
          <c:min val="3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57472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28.11.1997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EA0-4841-AF90-9A1DB55C3963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EA0-4841-AF90-9A1DB55C396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DEA0-4841-AF90-9A1DB55C396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2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161198853798074E-2"/>
          <c:y val="6.914335642293562E-2"/>
          <c:w val="0.87498743336561635"/>
          <c:h val="0.68126587632924607"/>
        </c:manualLayout>
      </c:layout>
      <c:lineChart>
        <c:grouping val="standard"/>
        <c:varyColors val="0"/>
        <c:ser>
          <c:idx val="0"/>
          <c:order val="0"/>
          <c:tx>
            <c:strRef>
              <c:f>[1]Arkusz31!$C$56</c:f>
              <c:strCache>
                <c:ptCount val="1"/>
                <c:pt idx="0">
                  <c:v>powszechność zatrudnienia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 w="19050"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marker>
          <c:cat>
            <c:numRef>
              <c:f>[1]Arkusz31!$B$57:$B$69</c:f>
              <c:numCache>
                <c:formatCode>General</c:formatCode>
                <c:ptCount val="1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</c:numCache>
            </c:numRef>
          </c:cat>
          <c:val>
            <c:numRef>
              <c:f>[1]Arkusz31!$C$57:$C$69</c:f>
              <c:numCache>
                <c:formatCode>General</c:formatCode>
                <c:ptCount val="13"/>
                <c:pt idx="0">
                  <c:v>62.5</c:v>
                </c:pt>
                <c:pt idx="1">
                  <c:v>63.1</c:v>
                </c:pt>
                <c:pt idx="2">
                  <c:v>63.4</c:v>
                </c:pt>
                <c:pt idx="3">
                  <c:v>61.6</c:v>
                </c:pt>
                <c:pt idx="4">
                  <c:v>60.4</c:v>
                </c:pt>
                <c:pt idx="5">
                  <c:v>60.2</c:v>
                </c:pt>
                <c:pt idx="6">
                  <c:v>60.9</c:v>
                </c:pt>
                <c:pt idx="7">
                  <c:v>60.9</c:v>
                </c:pt>
                <c:pt idx="8">
                  <c:v>61.4</c:v>
                </c:pt>
                <c:pt idx="9">
                  <c:v>62.1</c:v>
                </c:pt>
                <c:pt idx="10">
                  <c:v>62.3</c:v>
                </c:pt>
                <c:pt idx="11">
                  <c:v>62.4</c:v>
                </c:pt>
                <c:pt idx="12">
                  <c:v>62.5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126-489E-A834-09606CFF5D94}"/>
            </c:ext>
          </c:extLst>
        </c:ser>
        <c:ser>
          <c:idx val="1"/>
          <c:order val="1"/>
          <c:tx>
            <c:strRef>
              <c:f>[1]Arkusz31!$F$56</c:f>
              <c:strCache>
                <c:ptCount val="1"/>
                <c:pt idx="0">
                  <c:v>powszechność zatrudnienia w populacji kwalifikujących się do pracy</c:v>
                </c:pt>
              </c:strCache>
            </c:strRef>
          </c:tx>
          <c:spPr>
            <a:ln>
              <a:solidFill>
                <a:srgbClr val="893BC3"/>
              </a:solidFill>
            </a:ln>
          </c:spPr>
          <c:marker>
            <c:spPr>
              <a:solidFill>
                <a:srgbClr val="893BC3"/>
              </a:solidFill>
              <a:ln>
                <a:solidFill>
                  <a:srgbClr val="893BC3"/>
                </a:solidFill>
              </a:ln>
            </c:spPr>
          </c:marker>
          <c:cat>
            <c:numRef>
              <c:f>[1]Arkusz31!$B$57:$B$69</c:f>
              <c:numCache>
                <c:formatCode>General</c:formatCode>
                <c:ptCount val="1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</c:numCache>
            </c:numRef>
          </c:cat>
          <c:val>
            <c:numRef>
              <c:f>[1]Arkusz31!$F$57:$F$69</c:f>
              <c:numCache>
                <c:formatCode>General</c:formatCode>
                <c:ptCount val="13"/>
                <c:pt idx="3">
                  <c:v>95.9</c:v>
                </c:pt>
                <c:pt idx="4">
                  <c:v>95.8</c:v>
                </c:pt>
                <c:pt idx="5">
                  <c:v>95.5</c:v>
                </c:pt>
                <c:pt idx="6">
                  <c:v>96</c:v>
                </c:pt>
                <c:pt idx="7">
                  <c:v>96.2</c:v>
                </c:pt>
                <c:pt idx="8">
                  <c:v>96.4</c:v>
                </c:pt>
                <c:pt idx="9">
                  <c:v>96.2</c:v>
                </c:pt>
                <c:pt idx="10">
                  <c:v>96.1</c:v>
                </c:pt>
                <c:pt idx="11">
                  <c:v>96.4</c:v>
                </c:pt>
                <c:pt idx="12">
                  <c:v>96.6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80-4DD2-9219-64D54C7DA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613120"/>
        <c:axId val="122632064"/>
      </c:lineChart>
      <c:catAx>
        <c:axId val="122613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6053733367552036"/>
              <c:y val="0.83259397434507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632064"/>
        <c:crossesAt val="35"/>
        <c:auto val="0"/>
        <c:lblAlgn val="ctr"/>
        <c:lblOffset val="100"/>
        <c:tickLblSkip val="1"/>
        <c:tickMarkSkip val="1"/>
        <c:noMultiLvlLbl val="0"/>
      </c:catAx>
      <c:valAx>
        <c:axId val="12263206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layout>
            <c:manualLayout>
              <c:xMode val="edge"/>
              <c:yMode val="edge"/>
              <c:x val="8.8183573398185004E-3"/>
              <c:y val="0.439628482972245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613120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7930311221676668E-2"/>
          <c:y val="0.92455985182981104"/>
          <c:w val="0.89999987511419244"/>
          <c:h val="5.9427883027251112E-2"/>
        </c:manualLayout>
      </c:layout>
      <c:overlay val="0"/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12700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-4" verticalDpi="300"/>
  </c:printSettings>
</c:chartSpace>
</file>

<file path=xl/charts/chart2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48244654823105E-2"/>
          <c:y val="8.7955058249298265E-2"/>
          <c:w val="0.87514053276820858"/>
          <c:h val="0.76205104236722221"/>
        </c:manualLayout>
      </c:layout>
      <c:lineChart>
        <c:grouping val="standard"/>
        <c:varyColors val="0"/>
        <c:ser>
          <c:idx val="1"/>
          <c:order val="0"/>
          <c:cat>
            <c:numRef>
              <c:f>[1]Arkusz31!$H$57:$H$69</c:f>
              <c:numCache>
                <c:formatCode>General</c:formatCode>
                <c:ptCount val="1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</c:numCache>
            </c:numRef>
          </c:cat>
          <c:val>
            <c:numRef>
              <c:f>[1]Arkusz31!$I$57:$I$69</c:f>
              <c:numCache>
                <c:formatCode>General</c:formatCode>
                <c:ptCount val="13"/>
                <c:pt idx="0">
                  <c:v>2.6</c:v>
                </c:pt>
                <c:pt idx="1">
                  <c:v>2.4</c:v>
                </c:pt>
                <c:pt idx="2">
                  <c:v>2.5</c:v>
                </c:pt>
                <c:pt idx="3">
                  <c:v>2.7</c:v>
                </c:pt>
                <c:pt idx="4">
                  <c:v>2.7</c:v>
                </c:pt>
                <c:pt idx="5">
                  <c:v>2.8</c:v>
                </c:pt>
                <c:pt idx="6">
                  <c:v>2.5</c:v>
                </c:pt>
                <c:pt idx="7">
                  <c:v>2.4</c:v>
                </c:pt>
                <c:pt idx="8">
                  <c:v>2.2999999999999998</c:v>
                </c:pt>
                <c:pt idx="9">
                  <c:v>2.5</c:v>
                </c:pt>
                <c:pt idx="10">
                  <c:v>2.6</c:v>
                </c:pt>
                <c:pt idx="11">
                  <c:v>2.4</c:v>
                </c:pt>
                <c:pt idx="12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32-4AD0-8F4A-3D52B1455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647296"/>
        <c:axId val="122649600"/>
      </c:lineChart>
      <c:catAx>
        <c:axId val="122647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4973622433074351"/>
              <c:y val="0.920118343195235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649600"/>
        <c:crossesAt val="1"/>
        <c:auto val="0"/>
        <c:lblAlgn val="ctr"/>
        <c:lblOffset val="100"/>
        <c:tickLblSkip val="1"/>
        <c:tickMarkSkip val="1"/>
        <c:noMultiLvlLbl val="0"/>
      </c:catAx>
      <c:valAx>
        <c:axId val="122649600"/>
        <c:scaling>
          <c:orientation val="minMax"/>
          <c:max val="15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procent</a:t>
                </a:r>
              </a:p>
            </c:rich>
          </c:tx>
          <c:layout>
            <c:manualLayout>
              <c:xMode val="edge"/>
              <c:yMode val="edge"/>
              <c:x val="8.8183573398185004E-3"/>
              <c:y val="0.443786982248520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6472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12700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2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 od   01.01.96 r  do  30.04.97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6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</c:strLit>
          </c:cat>
          <c:val>
            <c:numLit>
              <c:formatCode>General</c:formatCode>
              <c:ptCount val="16"/>
              <c:pt idx="0">
                <c:v>0</c:v>
              </c:pt>
              <c:pt idx="1">
                <c:v>1</c:v>
              </c:pt>
              <c:pt idx="2">
                <c:v>4</c:v>
              </c:pt>
              <c:pt idx="3">
                <c:v>1</c:v>
              </c:pt>
              <c:pt idx="4">
                <c:v>3</c:v>
              </c:pt>
              <c:pt idx="5">
                <c:v>2</c:v>
              </c:pt>
              <c:pt idx="6">
                <c:v>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6</c:v>
              </c:pt>
              <c:pt idx="14">
                <c:v>1</c:v>
              </c:pt>
              <c:pt idx="15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6BD-4BFB-8C97-794ECF2D1D23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6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</c:strLit>
          </c:cat>
          <c:val>
            <c:numLit>
              <c:formatCode>General</c:formatCode>
              <c:ptCount val="16"/>
              <c:pt idx="0">
                <c:v>1</c:v>
              </c:pt>
              <c:pt idx="1">
                <c:v>7</c:v>
              </c:pt>
              <c:pt idx="2">
                <c:v>2</c:v>
              </c:pt>
              <c:pt idx="3">
                <c:v>8</c:v>
              </c:pt>
              <c:pt idx="4">
                <c:v>17</c:v>
              </c:pt>
              <c:pt idx="5">
                <c:v>20</c:v>
              </c:pt>
              <c:pt idx="6">
                <c:v>26</c:v>
              </c:pt>
              <c:pt idx="7">
                <c:v>28</c:v>
              </c:pt>
              <c:pt idx="8">
                <c:v>17</c:v>
              </c:pt>
              <c:pt idx="9">
                <c:v>18</c:v>
              </c:pt>
              <c:pt idx="10">
                <c:v>11</c:v>
              </c:pt>
              <c:pt idx="11">
                <c:v>11</c:v>
              </c:pt>
              <c:pt idx="12">
                <c:v>3</c:v>
              </c:pt>
              <c:pt idx="13">
                <c:v>5</c:v>
              </c:pt>
              <c:pt idx="14">
                <c:v>7</c:v>
              </c:pt>
              <c:pt idx="15">
                <c:v>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6BD-4BFB-8C97-794ECF2D1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2773504"/>
        <c:axId val="122775040"/>
        <c:axId val="122758912"/>
      </c:line3DChart>
      <c:catAx>
        <c:axId val="122773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775040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277504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773504"/>
        <c:crosses val="autoZero"/>
        <c:crossBetween val="midCat"/>
        <c:majorUnit val="2"/>
      </c:valAx>
      <c:serAx>
        <c:axId val="122758912"/>
        <c:scaling>
          <c:orientation val="minMax"/>
        </c:scaling>
        <c:delete val="1"/>
        <c:axPos val="b"/>
        <c:majorTickMark val="out"/>
        <c:minorTickMark val="none"/>
        <c:tickLblPos val="none"/>
        <c:crossAx val="12277504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31.05.97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sierpień</c:v>
              </c:pt>
              <c:pt idx="1">
                <c:v>wrzesień</c:v>
              </c:pt>
              <c:pt idx="2">
                <c:v>październik</c:v>
              </c:pt>
              <c:pt idx="3">
                <c:v>listopad</c:v>
              </c:pt>
              <c:pt idx="4">
                <c:v>grudzień</c:v>
              </c:pt>
              <c:pt idx="5">
                <c:v>styczeń</c:v>
              </c:pt>
              <c:pt idx="6">
                <c:v>luty</c:v>
              </c:pt>
              <c:pt idx="7">
                <c:v>marzec</c:v>
              </c:pt>
              <c:pt idx="8">
                <c:v>kwiecień</c:v>
              </c:pt>
            </c:strLit>
          </c:cat>
          <c:val>
            <c:numLit>
              <c:formatCode>General</c:formatCode>
              <c:ptCount val="17"/>
              <c:pt idx="0">
                <c:v>4</c:v>
              </c:pt>
              <c:pt idx="1">
                <c:v>1</c:v>
              </c:pt>
              <c:pt idx="2">
                <c:v>0</c:v>
              </c:pt>
              <c:pt idx="3">
                <c:v>2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CE9-42D4-8194-06DF2430620A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sierpień</c:v>
              </c:pt>
              <c:pt idx="1">
                <c:v>wrzesień</c:v>
              </c:pt>
              <c:pt idx="2">
                <c:v>październik</c:v>
              </c:pt>
              <c:pt idx="3">
                <c:v>listopad</c:v>
              </c:pt>
              <c:pt idx="4">
                <c:v>grudzień</c:v>
              </c:pt>
              <c:pt idx="5">
                <c:v>styczeń</c:v>
              </c:pt>
              <c:pt idx="6">
                <c:v>luty</c:v>
              </c:pt>
              <c:pt idx="7">
                <c:v>marzec</c:v>
              </c:pt>
              <c:pt idx="8">
                <c:v>kwiecień</c:v>
              </c:pt>
            </c:strLit>
          </c:cat>
          <c:val>
            <c:numLit>
              <c:formatCode>General</c:formatCode>
              <c:ptCount val="17"/>
              <c:pt idx="0">
                <c:v>30</c:v>
              </c:pt>
              <c:pt idx="1">
                <c:v>21</c:v>
              </c:pt>
              <c:pt idx="2">
                <c:v>23</c:v>
              </c:pt>
              <c:pt idx="3">
                <c:v>14</c:v>
              </c:pt>
              <c:pt idx="4">
                <c:v>16</c:v>
              </c:pt>
              <c:pt idx="5">
                <c:v>11</c:v>
              </c:pt>
              <c:pt idx="6">
                <c:v>15</c:v>
              </c:pt>
              <c:pt idx="7">
                <c:v>11</c:v>
              </c:pt>
              <c:pt idx="8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CE9-42D4-8194-06DF24306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04043264"/>
        <c:axId val="104044800"/>
        <c:axId val="104046592"/>
      </c:line3DChart>
      <c:catAx>
        <c:axId val="104043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044800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0404480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4043264"/>
        <c:crosses val="autoZero"/>
        <c:crossBetween val="midCat"/>
        <c:majorUnit val="2"/>
      </c:valAx>
      <c:serAx>
        <c:axId val="104046592"/>
        <c:scaling>
          <c:orientation val="minMax"/>
        </c:scaling>
        <c:delete val="1"/>
        <c:axPos val="b"/>
        <c:majorTickMark val="out"/>
        <c:minorTickMark val="none"/>
        <c:tickLblPos val="none"/>
        <c:crossAx val="10404480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31.05.97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sierpień</c:v>
              </c:pt>
              <c:pt idx="1">
                <c:v>wrzesień</c:v>
              </c:pt>
              <c:pt idx="2">
                <c:v>październik</c:v>
              </c:pt>
              <c:pt idx="3">
                <c:v>listopad</c:v>
              </c:pt>
              <c:pt idx="4">
                <c:v>grudzień</c:v>
              </c:pt>
              <c:pt idx="5">
                <c:v>styczeń</c:v>
              </c:pt>
              <c:pt idx="6">
                <c:v>luty</c:v>
              </c:pt>
              <c:pt idx="7">
                <c:v>marzec</c:v>
              </c:pt>
              <c:pt idx="8">
                <c:v>kwiecień</c:v>
              </c:pt>
            </c:strLit>
          </c:cat>
          <c:val>
            <c:numLit>
              <c:formatCode>General</c:formatCode>
              <c:ptCount val="17"/>
              <c:pt idx="0">
                <c:v>4</c:v>
              </c:pt>
              <c:pt idx="1">
                <c:v>1</c:v>
              </c:pt>
              <c:pt idx="2">
                <c:v>0</c:v>
              </c:pt>
              <c:pt idx="3">
                <c:v>2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01-4BEB-9605-1FEA2EE7F546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sierpień</c:v>
              </c:pt>
              <c:pt idx="1">
                <c:v>wrzesień</c:v>
              </c:pt>
              <c:pt idx="2">
                <c:v>październik</c:v>
              </c:pt>
              <c:pt idx="3">
                <c:v>listopad</c:v>
              </c:pt>
              <c:pt idx="4">
                <c:v>grudzień</c:v>
              </c:pt>
              <c:pt idx="5">
                <c:v>styczeń</c:v>
              </c:pt>
              <c:pt idx="6">
                <c:v>luty</c:v>
              </c:pt>
              <c:pt idx="7">
                <c:v>marzec</c:v>
              </c:pt>
              <c:pt idx="8">
                <c:v>kwiecień</c:v>
              </c:pt>
            </c:strLit>
          </c:cat>
          <c:val>
            <c:numLit>
              <c:formatCode>General</c:formatCode>
              <c:ptCount val="17"/>
              <c:pt idx="0">
                <c:v>30</c:v>
              </c:pt>
              <c:pt idx="1">
                <c:v>21</c:v>
              </c:pt>
              <c:pt idx="2">
                <c:v>23</c:v>
              </c:pt>
              <c:pt idx="3">
                <c:v>14</c:v>
              </c:pt>
              <c:pt idx="4">
                <c:v>16</c:v>
              </c:pt>
              <c:pt idx="5">
                <c:v>11</c:v>
              </c:pt>
              <c:pt idx="6">
                <c:v>15</c:v>
              </c:pt>
              <c:pt idx="7">
                <c:v>11</c:v>
              </c:pt>
              <c:pt idx="8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B01-4BEB-9605-1FEA2EE7F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2974592"/>
        <c:axId val="122976128"/>
        <c:axId val="122759808"/>
      </c:line3DChart>
      <c:catAx>
        <c:axId val="122974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976128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2976128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2974592"/>
        <c:crosses val="autoZero"/>
        <c:crossBetween val="midCat"/>
        <c:majorUnit val="2"/>
      </c:valAx>
      <c:serAx>
        <c:axId val="122759808"/>
        <c:scaling>
          <c:orientation val="minMax"/>
        </c:scaling>
        <c:delete val="1"/>
        <c:axPos val="b"/>
        <c:majorTickMark val="out"/>
        <c:minorTickMark val="none"/>
        <c:tickLblPos val="none"/>
        <c:crossAx val="122976128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30.06.97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8"/>
              <c:pt idx="0">
                <c:v>sierpień</c:v>
              </c:pt>
              <c:pt idx="1">
                <c:v>wrzesień</c:v>
              </c:pt>
              <c:pt idx="2">
                <c:v>październik</c:v>
              </c:pt>
              <c:pt idx="3">
                <c:v>listopad</c:v>
              </c:pt>
              <c:pt idx="4">
                <c:v>grudzień</c:v>
              </c:pt>
              <c:pt idx="5">
                <c:v>styczeń</c:v>
              </c:pt>
              <c:pt idx="6">
                <c:v>luty</c:v>
              </c:pt>
              <c:pt idx="7">
                <c:v>marzec</c:v>
              </c:pt>
              <c:pt idx="8">
                <c:v>kwiecień</c:v>
              </c:pt>
            </c:strLit>
          </c:cat>
          <c:val>
            <c:numLit>
              <c:formatCode>General</c:formatCode>
              <c:ptCount val="18"/>
              <c:pt idx="0">
                <c:v>4</c:v>
              </c:pt>
              <c:pt idx="1">
                <c:v>1</c:v>
              </c:pt>
              <c:pt idx="2">
                <c:v>0</c:v>
              </c:pt>
              <c:pt idx="3">
                <c:v>2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E21-4FDA-8DC2-8C9E2086A644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8"/>
              <c:pt idx="0">
                <c:v>sierpień</c:v>
              </c:pt>
              <c:pt idx="1">
                <c:v>wrzesień</c:v>
              </c:pt>
              <c:pt idx="2">
                <c:v>październik</c:v>
              </c:pt>
              <c:pt idx="3">
                <c:v>listopad</c:v>
              </c:pt>
              <c:pt idx="4">
                <c:v>grudzień</c:v>
              </c:pt>
              <c:pt idx="5">
                <c:v>styczeń</c:v>
              </c:pt>
              <c:pt idx="6">
                <c:v>luty</c:v>
              </c:pt>
              <c:pt idx="7">
                <c:v>marzec</c:v>
              </c:pt>
              <c:pt idx="8">
                <c:v>kwiecień</c:v>
              </c:pt>
            </c:strLit>
          </c:cat>
          <c:val>
            <c:numLit>
              <c:formatCode>General</c:formatCode>
              <c:ptCount val="18"/>
              <c:pt idx="0">
                <c:v>30</c:v>
              </c:pt>
              <c:pt idx="1">
                <c:v>21</c:v>
              </c:pt>
              <c:pt idx="2">
                <c:v>23</c:v>
              </c:pt>
              <c:pt idx="3">
                <c:v>14</c:v>
              </c:pt>
              <c:pt idx="4">
                <c:v>16</c:v>
              </c:pt>
              <c:pt idx="5">
                <c:v>11</c:v>
              </c:pt>
              <c:pt idx="6">
                <c:v>15</c:v>
              </c:pt>
              <c:pt idx="7">
                <c:v>11</c:v>
              </c:pt>
              <c:pt idx="8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E21-4FDA-8DC2-8C9E2086A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015168"/>
        <c:axId val="123016704"/>
        <c:axId val="122991488"/>
      </c:line3DChart>
      <c:catAx>
        <c:axId val="1230151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01670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016704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015168"/>
        <c:crosses val="autoZero"/>
        <c:crossBetween val="midCat"/>
        <c:majorUnit val="2"/>
      </c:valAx>
      <c:serAx>
        <c:axId val="122991488"/>
        <c:scaling>
          <c:orientation val="minMax"/>
        </c:scaling>
        <c:delete val="1"/>
        <c:axPos val="b"/>
        <c:majorTickMark val="out"/>
        <c:minorTickMark val="none"/>
        <c:tickLblPos val="none"/>
        <c:crossAx val="123016704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30.06.97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8"/>
              <c:pt idx="0">
                <c:v>sierpień</c:v>
              </c:pt>
              <c:pt idx="1">
                <c:v>wrzesień</c:v>
              </c:pt>
              <c:pt idx="2">
                <c:v>październik</c:v>
              </c:pt>
              <c:pt idx="3">
                <c:v>listopad</c:v>
              </c:pt>
              <c:pt idx="4">
                <c:v>grudzień</c:v>
              </c:pt>
              <c:pt idx="5">
                <c:v>styczeń</c:v>
              </c:pt>
              <c:pt idx="6">
                <c:v>luty</c:v>
              </c:pt>
              <c:pt idx="7">
                <c:v>marzec</c:v>
              </c:pt>
              <c:pt idx="8">
                <c:v>kwiecień</c:v>
              </c:pt>
            </c:strLit>
          </c:cat>
          <c:val>
            <c:numLit>
              <c:formatCode>General</c:formatCode>
              <c:ptCount val="18"/>
              <c:pt idx="0">
                <c:v>4</c:v>
              </c:pt>
              <c:pt idx="1">
                <c:v>1</c:v>
              </c:pt>
              <c:pt idx="2">
                <c:v>0</c:v>
              </c:pt>
              <c:pt idx="3">
                <c:v>2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C2B-4E1E-B985-8C7C9BA936E5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8"/>
              <c:pt idx="0">
                <c:v>sierpień</c:v>
              </c:pt>
              <c:pt idx="1">
                <c:v>wrzesień</c:v>
              </c:pt>
              <c:pt idx="2">
                <c:v>październik</c:v>
              </c:pt>
              <c:pt idx="3">
                <c:v>listopad</c:v>
              </c:pt>
              <c:pt idx="4">
                <c:v>grudzień</c:v>
              </c:pt>
              <c:pt idx="5">
                <c:v>styczeń</c:v>
              </c:pt>
              <c:pt idx="6">
                <c:v>luty</c:v>
              </c:pt>
              <c:pt idx="7">
                <c:v>marzec</c:v>
              </c:pt>
              <c:pt idx="8">
                <c:v>kwiecień</c:v>
              </c:pt>
            </c:strLit>
          </c:cat>
          <c:val>
            <c:numLit>
              <c:formatCode>General</c:formatCode>
              <c:ptCount val="18"/>
              <c:pt idx="0">
                <c:v>30</c:v>
              </c:pt>
              <c:pt idx="1">
                <c:v>21</c:v>
              </c:pt>
              <c:pt idx="2">
                <c:v>23</c:v>
              </c:pt>
              <c:pt idx="3">
                <c:v>14</c:v>
              </c:pt>
              <c:pt idx="4">
                <c:v>16</c:v>
              </c:pt>
              <c:pt idx="5">
                <c:v>11</c:v>
              </c:pt>
              <c:pt idx="6">
                <c:v>15</c:v>
              </c:pt>
              <c:pt idx="7">
                <c:v>11</c:v>
              </c:pt>
              <c:pt idx="8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C2B-4E1E-B985-8C7C9BA93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067776"/>
        <c:axId val="123073664"/>
        <c:axId val="122993280"/>
      </c:line3DChart>
      <c:catAx>
        <c:axId val="123067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0736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073664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067776"/>
        <c:crosses val="autoZero"/>
        <c:crossBetween val="midCat"/>
        <c:majorUnit val="2"/>
      </c:valAx>
      <c:serAx>
        <c:axId val="122993280"/>
        <c:scaling>
          <c:orientation val="minMax"/>
        </c:scaling>
        <c:delete val="1"/>
        <c:axPos val="b"/>
        <c:majorTickMark val="out"/>
        <c:minorTickMark val="none"/>
        <c:tickLblPos val="none"/>
        <c:crossAx val="123073664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31.08.97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0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</c:strLit>
          </c:cat>
          <c:val>
            <c:numLit>
              <c:formatCode>General</c:formatCode>
              <c:ptCount val="20"/>
              <c:pt idx="0">
                <c:v>0</c:v>
              </c:pt>
              <c:pt idx="1">
                <c:v>1</c:v>
              </c:pt>
              <c:pt idx="2">
                <c:v>4</c:v>
              </c:pt>
              <c:pt idx="3">
                <c:v>1</c:v>
              </c:pt>
              <c:pt idx="4">
                <c:v>3</c:v>
              </c:pt>
              <c:pt idx="5">
                <c:v>2</c:v>
              </c:pt>
              <c:pt idx="6">
                <c:v>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6</c:v>
              </c:pt>
              <c:pt idx="14">
                <c:v>1</c:v>
              </c:pt>
              <c:pt idx="15">
                <c:v>1</c:v>
              </c:pt>
              <c:pt idx="16">
                <c:v>11</c:v>
              </c:pt>
              <c:pt idx="17">
                <c:v>3</c:v>
              </c:pt>
              <c:pt idx="18">
                <c:v>5</c:v>
              </c:pt>
              <c:pt idx="19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331-4B62-9DD4-D307496BC0DA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0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</c:strLit>
          </c:cat>
          <c:val>
            <c:numLit>
              <c:formatCode>General</c:formatCode>
              <c:ptCount val="20"/>
              <c:pt idx="0">
                <c:v>1</c:v>
              </c:pt>
              <c:pt idx="1">
                <c:v>7</c:v>
              </c:pt>
              <c:pt idx="2">
                <c:v>2</c:v>
              </c:pt>
              <c:pt idx="3">
                <c:v>8</c:v>
              </c:pt>
              <c:pt idx="4">
                <c:v>17</c:v>
              </c:pt>
              <c:pt idx="5">
                <c:v>20</c:v>
              </c:pt>
              <c:pt idx="6">
                <c:v>26</c:v>
              </c:pt>
              <c:pt idx="7">
                <c:v>28</c:v>
              </c:pt>
              <c:pt idx="8">
                <c:v>17</c:v>
              </c:pt>
              <c:pt idx="9">
                <c:v>18</c:v>
              </c:pt>
              <c:pt idx="10">
                <c:v>11</c:v>
              </c:pt>
              <c:pt idx="11">
                <c:v>11</c:v>
              </c:pt>
              <c:pt idx="12">
                <c:v>3</c:v>
              </c:pt>
              <c:pt idx="13">
                <c:v>5</c:v>
              </c:pt>
              <c:pt idx="14">
                <c:v>7</c:v>
              </c:pt>
              <c:pt idx="15">
                <c:v>18</c:v>
              </c:pt>
              <c:pt idx="16">
                <c:v>15</c:v>
              </c:pt>
              <c:pt idx="17">
                <c:v>9</c:v>
              </c:pt>
              <c:pt idx="18">
                <c:v>23</c:v>
              </c:pt>
              <c:pt idx="19">
                <c:v>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331-4B62-9DD4-D307496BC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116544"/>
        <c:axId val="123118336"/>
        <c:axId val="123081600"/>
      </c:line3DChart>
      <c:catAx>
        <c:axId val="123116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118336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3118336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116544"/>
        <c:crosses val="autoZero"/>
        <c:crossBetween val="midCat"/>
        <c:majorUnit val="2"/>
      </c:valAx>
      <c:serAx>
        <c:axId val="123081600"/>
        <c:scaling>
          <c:orientation val="minMax"/>
        </c:scaling>
        <c:delete val="1"/>
        <c:axPos val="b"/>
        <c:majorTickMark val="out"/>
        <c:minorTickMark val="none"/>
        <c:tickLblPos val="none"/>
        <c:crossAx val="123118336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31.08.97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0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</c:strLit>
          </c:cat>
          <c:val>
            <c:numLit>
              <c:formatCode>General</c:formatCode>
              <c:ptCount val="20"/>
              <c:pt idx="0">
                <c:v>0</c:v>
              </c:pt>
              <c:pt idx="1">
                <c:v>1</c:v>
              </c:pt>
              <c:pt idx="2">
                <c:v>4</c:v>
              </c:pt>
              <c:pt idx="3">
                <c:v>1</c:v>
              </c:pt>
              <c:pt idx="4">
                <c:v>3</c:v>
              </c:pt>
              <c:pt idx="5">
                <c:v>2</c:v>
              </c:pt>
              <c:pt idx="6">
                <c:v>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6</c:v>
              </c:pt>
              <c:pt idx="14">
                <c:v>1</c:v>
              </c:pt>
              <c:pt idx="15">
                <c:v>1</c:v>
              </c:pt>
              <c:pt idx="16">
                <c:v>11</c:v>
              </c:pt>
              <c:pt idx="17">
                <c:v>3</c:v>
              </c:pt>
              <c:pt idx="18">
                <c:v>5</c:v>
              </c:pt>
              <c:pt idx="19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7B5-4895-BADC-F47CE02967F0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0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</c:strLit>
          </c:cat>
          <c:val>
            <c:numLit>
              <c:formatCode>General</c:formatCode>
              <c:ptCount val="20"/>
              <c:pt idx="0">
                <c:v>1</c:v>
              </c:pt>
              <c:pt idx="1">
                <c:v>7</c:v>
              </c:pt>
              <c:pt idx="2">
                <c:v>2</c:v>
              </c:pt>
              <c:pt idx="3">
                <c:v>8</c:v>
              </c:pt>
              <c:pt idx="4">
                <c:v>17</c:v>
              </c:pt>
              <c:pt idx="5">
                <c:v>20</c:v>
              </c:pt>
              <c:pt idx="6">
                <c:v>26</c:v>
              </c:pt>
              <c:pt idx="7">
                <c:v>28</c:v>
              </c:pt>
              <c:pt idx="8">
                <c:v>17</c:v>
              </c:pt>
              <c:pt idx="9">
                <c:v>18</c:v>
              </c:pt>
              <c:pt idx="10">
                <c:v>11</c:v>
              </c:pt>
              <c:pt idx="11">
                <c:v>11</c:v>
              </c:pt>
              <c:pt idx="12">
                <c:v>3</c:v>
              </c:pt>
              <c:pt idx="13">
                <c:v>5</c:v>
              </c:pt>
              <c:pt idx="14">
                <c:v>7</c:v>
              </c:pt>
              <c:pt idx="15">
                <c:v>18</c:v>
              </c:pt>
              <c:pt idx="16">
                <c:v>15</c:v>
              </c:pt>
              <c:pt idx="17">
                <c:v>9</c:v>
              </c:pt>
              <c:pt idx="18">
                <c:v>23</c:v>
              </c:pt>
              <c:pt idx="19">
                <c:v>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7B5-4895-BADC-F47CE0296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161216"/>
        <c:axId val="123183488"/>
        <c:axId val="123083840"/>
      </c:line3DChart>
      <c:catAx>
        <c:axId val="123161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183488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3183488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161216"/>
        <c:crosses val="autoZero"/>
        <c:crossBetween val="midCat"/>
        <c:majorUnit val="2"/>
      </c:valAx>
      <c:serAx>
        <c:axId val="123083840"/>
        <c:scaling>
          <c:orientation val="minMax"/>
        </c:scaling>
        <c:delete val="1"/>
        <c:axPos val="b"/>
        <c:majorTickMark val="out"/>
        <c:minorTickMark val="none"/>
        <c:tickLblPos val="none"/>
        <c:crossAx val="123183488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30.09.97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21"/>
            </c:numLit>
          </c:cat>
          <c:val>
            <c:numLit>
              <c:formatCode>General</c:formatCode>
              <c:ptCount val="21"/>
            </c:numLit>
          </c:val>
          <c:smooth val="0"/>
          <c:extLst>
            <c:ext xmlns:c16="http://schemas.microsoft.com/office/drawing/2014/chart" uri="{C3380CC4-5D6E-409C-BE32-E72D297353CC}">
              <c16:uniqueId val="{00000000-B4B7-4984-81AC-26ED6618B0FE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21"/>
            </c:numLit>
          </c:cat>
          <c:val>
            <c:numLit>
              <c:formatCode>General</c:formatCode>
              <c:ptCount val="21"/>
            </c:numLit>
          </c:val>
          <c:smooth val="0"/>
          <c:extLst>
            <c:ext xmlns:c16="http://schemas.microsoft.com/office/drawing/2014/chart" uri="{C3380CC4-5D6E-409C-BE32-E72D297353CC}">
              <c16:uniqueId val="{00000001-B4B7-4984-81AC-26ED6618B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219968"/>
        <c:axId val="123221504"/>
        <c:axId val="123155776"/>
      </c:line3DChart>
      <c:catAx>
        <c:axId val="123219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221504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3221504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219968"/>
        <c:crosses val="autoZero"/>
        <c:crossBetween val="midCat"/>
        <c:majorUnit val="2"/>
      </c:valAx>
      <c:serAx>
        <c:axId val="123155776"/>
        <c:scaling>
          <c:orientation val="minMax"/>
        </c:scaling>
        <c:delete val="1"/>
        <c:axPos val="b"/>
        <c:majorTickMark val="out"/>
        <c:minorTickMark val="none"/>
        <c:tickLblPos val="none"/>
        <c:crossAx val="123221504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28.11.1997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970-40A2-9510-E5F5082B9050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970-40A2-9510-E5F5082B905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1970-40A2-9510-E5F5082B905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2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30.09.97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21"/>
            </c:numLit>
          </c:cat>
          <c:val>
            <c:numLit>
              <c:formatCode>General</c:formatCode>
              <c:ptCount val="21"/>
            </c:numLit>
          </c:val>
          <c:smooth val="0"/>
          <c:extLst>
            <c:ext xmlns:c16="http://schemas.microsoft.com/office/drawing/2014/chart" uri="{C3380CC4-5D6E-409C-BE32-E72D297353CC}">
              <c16:uniqueId val="{00000000-6EBE-42C3-AB12-C58EBBF39E68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21"/>
            </c:numLit>
          </c:cat>
          <c:val>
            <c:numLit>
              <c:formatCode>General</c:formatCode>
              <c:ptCount val="21"/>
            </c:numLit>
          </c:val>
          <c:smooth val="0"/>
          <c:extLst>
            <c:ext xmlns:c16="http://schemas.microsoft.com/office/drawing/2014/chart" uri="{C3380CC4-5D6E-409C-BE32-E72D297353CC}">
              <c16:uniqueId val="{00000001-6EBE-42C3-AB12-C58EBBF39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284864"/>
        <c:axId val="123286656"/>
        <c:axId val="123158016"/>
      </c:line3DChart>
      <c:catAx>
        <c:axId val="123284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286656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3286656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284864"/>
        <c:crosses val="autoZero"/>
        <c:crossBetween val="midCat"/>
        <c:majorUnit val="2"/>
      </c:valAx>
      <c:serAx>
        <c:axId val="123158016"/>
        <c:scaling>
          <c:orientation val="minMax"/>
        </c:scaling>
        <c:delete val="1"/>
        <c:axPos val="b"/>
        <c:majorTickMark val="out"/>
        <c:minorTickMark val="none"/>
        <c:tickLblPos val="none"/>
        <c:crossAx val="123286656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31.10.97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7BB-48FF-BE49-7D95C1E9B289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97BB-48FF-BE49-7D95C1E9B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323904"/>
        <c:axId val="123325440"/>
        <c:axId val="123229952"/>
      </c:line3DChart>
      <c:catAx>
        <c:axId val="123323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325440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332544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323904"/>
        <c:crosses val="autoZero"/>
        <c:crossBetween val="midCat"/>
        <c:majorUnit val="2"/>
      </c:valAx>
      <c:serAx>
        <c:axId val="123229952"/>
        <c:scaling>
          <c:orientation val="minMax"/>
        </c:scaling>
        <c:delete val="1"/>
        <c:axPos val="b"/>
        <c:majorTickMark val="out"/>
        <c:minorTickMark val="none"/>
        <c:tickLblPos val="none"/>
        <c:crossAx val="12332544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31.10.97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#ADR!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555-4A03-AEF9-2DB1393E70C0}"/>
            </c:ext>
          </c:extLst>
        </c:ser>
        <c:ser>
          <c:idx val="0"/>
          <c:order val="1"/>
          <c:tx>
            <c:v>#ADR!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3555-4A03-AEF9-2DB1393E7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380864"/>
        <c:axId val="123382400"/>
        <c:axId val="123326464"/>
      </c:line3DChart>
      <c:catAx>
        <c:axId val="123380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382400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12338240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380864"/>
        <c:crosses val="autoZero"/>
        <c:crossBetween val="midCat"/>
        <c:majorUnit val="2"/>
      </c:valAx>
      <c:serAx>
        <c:axId val="123326464"/>
        <c:scaling>
          <c:orientation val="minMax"/>
        </c:scaling>
        <c:delete val="1"/>
        <c:axPos val="b"/>
        <c:majorTickMark val="out"/>
        <c:minorTickMark val="none"/>
        <c:tickLblPos val="none"/>
        <c:crossAx val="12338240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01.01.96 r  do  31.12.97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4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  <c:pt idx="23">
                <c:v>grudzień</c:v>
              </c:pt>
            </c:strLit>
          </c:cat>
          <c:val>
            <c:numLit>
              <c:formatCode>General</c:formatCode>
              <c:ptCount val="24"/>
              <c:pt idx="0">
                <c:v>0</c:v>
              </c:pt>
              <c:pt idx="1">
                <c:v>1</c:v>
              </c:pt>
              <c:pt idx="2">
                <c:v>4</c:v>
              </c:pt>
              <c:pt idx="3">
                <c:v>1</c:v>
              </c:pt>
              <c:pt idx="4">
                <c:v>3</c:v>
              </c:pt>
              <c:pt idx="5">
                <c:v>2</c:v>
              </c:pt>
              <c:pt idx="6">
                <c:v>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6</c:v>
              </c:pt>
              <c:pt idx="14">
                <c:v>1</c:v>
              </c:pt>
              <c:pt idx="15">
                <c:v>1</c:v>
              </c:pt>
              <c:pt idx="16">
                <c:v>11</c:v>
              </c:pt>
              <c:pt idx="17">
                <c:v>3</c:v>
              </c:pt>
              <c:pt idx="18">
                <c:v>5</c:v>
              </c:pt>
              <c:pt idx="19">
                <c:v>1</c:v>
              </c:pt>
              <c:pt idx="20">
                <c:v>0</c:v>
              </c:pt>
              <c:pt idx="21">
                <c:v>0</c:v>
              </c:pt>
              <c:pt idx="22">
                <c:v>1</c:v>
              </c:pt>
              <c:pt idx="23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77D-44F3-91B8-98BDC8D11708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4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  <c:pt idx="23">
                <c:v>grudzień</c:v>
              </c:pt>
            </c:strLit>
          </c:cat>
          <c:val>
            <c:numLit>
              <c:formatCode>General</c:formatCode>
              <c:ptCount val="24"/>
              <c:pt idx="0">
                <c:v>1</c:v>
              </c:pt>
              <c:pt idx="1">
                <c:v>7</c:v>
              </c:pt>
              <c:pt idx="2">
                <c:v>2</c:v>
              </c:pt>
              <c:pt idx="3">
                <c:v>8</c:v>
              </c:pt>
              <c:pt idx="4">
                <c:v>17</c:v>
              </c:pt>
              <c:pt idx="5">
                <c:v>20</c:v>
              </c:pt>
              <c:pt idx="6">
                <c:v>26</c:v>
              </c:pt>
              <c:pt idx="7">
                <c:v>28</c:v>
              </c:pt>
              <c:pt idx="8">
                <c:v>17</c:v>
              </c:pt>
              <c:pt idx="9">
                <c:v>18</c:v>
              </c:pt>
              <c:pt idx="10">
                <c:v>11</c:v>
              </c:pt>
              <c:pt idx="11">
                <c:v>11</c:v>
              </c:pt>
              <c:pt idx="12">
                <c:v>3</c:v>
              </c:pt>
              <c:pt idx="13">
                <c:v>5</c:v>
              </c:pt>
              <c:pt idx="14">
                <c:v>7</c:v>
              </c:pt>
              <c:pt idx="15">
                <c:v>18</c:v>
              </c:pt>
              <c:pt idx="16">
                <c:v>15</c:v>
              </c:pt>
              <c:pt idx="17">
                <c:v>9</c:v>
              </c:pt>
              <c:pt idx="18">
                <c:v>23</c:v>
              </c:pt>
              <c:pt idx="19">
                <c:v>16</c:v>
              </c:pt>
              <c:pt idx="20">
                <c:v>15</c:v>
              </c:pt>
              <c:pt idx="21">
                <c:v>11</c:v>
              </c:pt>
              <c:pt idx="22">
                <c:v>9</c:v>
              </c:pt>
              <c:pt idx="23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77D-44F3-91B8-98BDC8D11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430400"/>
        <c:axId val="123431936"/>
        <c:axId val="123329152"/>
      </c:line3DChart>
      <c:catAx>
        <c:axId val="123430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4319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431936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430400"/>
        <c:crosses val="autoZero"/>
        <c:crossBetween val="midCat"/>
        <c:majorUnit val="2"/>
      </c:valAx>
      <c:serAx>
        <c:axId val="123329152"/>
        <c:scaling>
          <c:orientation val="minMax"/>
        </c:scaling>
        <c:delete val="1"/>
        <c:axPos val="b"/>
        <c:majorTickMark val="out"/>
        <c:minorTickMark val="none"/>
        <c:tickLblPos val="none"/>
        <c:crossAx val="123431936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31.01.98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6F2-4050-A445-5973F928FF7B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6F2-4050-A445-5973F928F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474304"/>
        <c:axId val="123475840"/>
        <c:axId val="123490752"/>
      </c:line3DChart>
      <c:catAx>
        <c:axId val="123474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47584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47584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474304"/>
        <c:crosses val="autoZero"/>
        <c:crossBetween val="midCat"/>
        <c:majorUnit val="2"/>
      </c:valAx>
      <c:serAx>
        <c:axId val="123490752"/>
        <c:scaling>
          <c:orientation val="minMax"/>
        </c:scaling>
        <c:delete val="1"/>
        <c:axPos val="b"/>
        <c:majorTickMark val="out"/>
        <c:minorTickMark val="none"/>
        <c:tickLblPos val="none"/>
        <c:crossAx val="12347584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31.01.98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19F-4FA3-972F-BF0CBC22E1C1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19F-4FA3-972F-BF0CBC22E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531264"/>
        <c:axId val="123532800"/>
        <c:axId val="123492992"/>
      </c:line3DChart>
      <c:catAx>
        <c:axId val="123531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53280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53280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531264"/>
        <c:crosses val="autoZero"/>
        <c:crossBetween val="midCat"/>
        <c:majorUnit val="2"/>
      </c:valAx>
      <c:serAx>
        <c:axId val="123492992"/>
        <c:scaling>
          <c:orientation val="minMax"/>
        </c:scaling>
        <c:delete val="1"/>
        <c:axPos val="b"/>
        <c:majorTickMark val="out"/>
        <c:minorTickMark val="none"/>
        <c:tickLblPos val="none"/>
        <c:crossAx val="12353280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31.05.98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</c:strLit>
          </c:cat>
          <c:val>
            <c:numLit>
              <c:formatCode>General</c:formatCode>
              <c:ptCount val="17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1</c:v>
              </c:pt>
              <c:pt idx="16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7F3-46FC-B3EF-81924F343F64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</c:strLit>
          </c:cat>
          <c:val>
            <c:numLit>
              <c:formatCode>General</c:formatCode>
              <c:ptCount val="17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  <c:pt idx="13">
                <c:v>1</c:v>
              </c:pt>
              <c:pt idx="14">
                <c:v>2</c:v>
              </c:pt>
              <c:pt idx="15">
                <c:v>8</c:v>
              </c:pt>
              <c:pt idx="16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7F3-46FC-B3EF-81924F343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567488"/>
        <c:axId val="123573376"/>
        <c:axId val="123560832"/>
      </c:line3DChart>
      <c:catAx>
        <c:axId val="123567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57337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573376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567488"/>
        <c:crosses val="autoZero"/>
        <c:crossBetween val="midCat"/>
        <c:majorUnit val="2"/>
      </c:valAx>
      <c:serAx>
        <c:axId val="123560832"/>
        <c:scaling>
          <c:orientation val="minMax"/>
        </c:scaling>
        <c:delete val="1"/>
        <c:axPos val="b"/>
        <c:majorTickMark val="out"/>
        <c:minorTickMark val="none"/>
        <c:tickLblPos val="none"/>
        <c:crossAx val="123573376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31.05.98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</c:strLit>
          </c:cat>
          <c:val>
            <c:numLit>
              <c:formatCode>General</c:formatCode>
              <c:ptCount val="17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1</c:v>
              </c:pt>
              <c:pt idx="16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487-4A20-BDAF-746E90A53446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</c:strLit>
          </c:cat>
          <c:val>
            <c:numLit>
              <c:formatCode>General</c:formatCode>
              <c:ptCount val="17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  <c:pt idx="13">
                <c:v>1</c:v>
              </c:pt>
              <c:pt idx="14">
                <c:v>2</c:v>
              </c:pt>
              <c:pt idx="15">
                <c:v>8</c:v>
              </c:pt>
              <c:pt idx="16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487-4A20-BDAF-746E90A53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620352"/>
        <c:axId val="123622144"/>
        <c:axId val="123563072"/>
      </c:line3DChart>
      <c:catAx>
        <c:axId val="123620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62214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622144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620352"/>
        <c:crosses val="autoZero"/>
        <c:crossBetween val="midCat"/>
        <c:majorUnit val="2"/>
      </c:valAx>
      <c:serAx>
        <c:axId val="123563072"/>
        <c:scaling>
          <c:orientation val="minMax"/>
        </c:scaling>
        <c:delete val="1"/>
        <c:axPos val="b"/>
        <c:majorTickMark val="out"/>
        <c:minorTickMark val="none"/>
        <c:tickLblPos val="none"/>
        <c:crossAx val="123622144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zbiorowych wystąpień czynnych i biernych w okresie 
od 01.01.97 r. do 31.01.98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czynne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3</c:v>
              </c:pt>
              <c:pt idx="6">
                <c:v>12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9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516-400F-A806-C529DBD62D26}"/>
            </c:ext>
          </c:extLst>
        </c:ser>
        <c:ser>
          <c:idx val="0"/>
          <c:order val="1"/>
          <c:tx>
            <c:v>bierne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8</c:v>
              </c:pt>
              <c:pt idx="3">
                <c:v>0</c:v>
              </c:pt>
              <c:pt idx="4">
                <c:v>0</c:v>
              </c:pt>
              <c:pt idx="5">
                <c:v>167</c:v>
              </c:pt>
              <c:pt idx="6">
                <c:v>267</c:v>
              </c:pt>
              <c:pt idx="7">
                <c:v>0</c:v>
              </c:pt>
              <c:pt idx="8">
                <c:v>10</c:v>
              </c:pt>
              <c:pt idx="9">
                <c:v>6</c:v>
              </c:pt>
              <c:pt idx="10">
                <c:v>19</c:v>
              </c:pt>
              <c:pt idx="11">
                <c:v>3</c:v>
              </c:pt>
              <c:pt idx="12">
                <c:v>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516-400F-A806-C529DBD62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742080"/>
        <c:axId val="123743616"/>
        <c:axId val="123636800"/>
      </c:line3DChart>
      <c:catAx>
        <c:axId val="123742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74361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743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742080"/>
        <c:crosses val="autoZero"/>
        <c:crossBetween val="midCat"/>
        <c:majorUnit val="25"/>
      </c:valAx>
      <c:serAx>
        <c:axId val="123636800"/>
        <c:scaling>
          <c:orientation val="minMax"/>
        </c:scaling>
        <c:delete val="1"/>
        <c:axPos val="b"/>
        <c:majorTickMark val="out"/>
        <c:minorTickMark val="none"/>
        <c:tickLblPos val="none"/>
        <c:crossAx val="123743616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2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zbiorowych wystąpień czynnych i biernych w okresie 
od 01.01.97 r. do 31.01.98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czynne</c:v>
          </c:tx>
          <c:spPr>
            <a:solidFill>
              <a:srgbClr val="80206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3</c:v>
              </c:pt>
              <c:pt idx="6">
                <c:v>12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9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9F9-4BA7-A07D-9F4FB5C25470}"/>
            </c:ext>
          </c:extLst>
        </c:ser>
        <c:ser>
          <c:idx val="0"/>
          <c:order val="1"/>
          <c:tx>
            <c:v>bierne</c:v>
          </c:tx>
          <c:spPr>
            <a:solidFill>
              <a:srgbClr val="8080FF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8</c:v>
              </c:pt>
              <c:pt idx="3">
                <c:v>0</c:v>
              </c:pt>
              <c:pt idx="4">
                <c:v>0</c:v>
              </c:pt>
              <c:pt idx="5">
                <c:v>167</c:v>
              </c:pt>
              <c:pt idx="6">
                <c:v>267</c:v>
              </c:pt>
              <c:pt idx="7">
                <c:v>0</c:v>
              </c:pt>
              <c:pt idx="8">
                <c:v>10</c:v>
              </c:pt>
              <c:pt idx="9">
                <c:v>6</c:v>
              </c:pt>
              <c:pt idx="10">
                <c:v>19</c:v>
              </c:pt>
              <c:pt idx="11">
                <c:v>3</c:v>
              </c:pt>
              <c:pt idx="12">
                <c:v>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9F9-4BA7-A07D-9F4FB5C25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790848"/>
        <c:axId val="123792384"/>
        <c:axId val="123757888"/>
      </c:line3DChart>
      <c:catAx>
        <c:axId val="123790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79238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792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790848"/>
        <c:crosses val="autoZero"/>
        <c:crossBetween val="midCat"/>
        <c:majorUnit val="25"/>
      </c:valAx>
      <c:serAx>
        <c:axId val="123757888"/>
        <c:scaling>
          <c:orientation val="minMax"/>
        </c:scaling>
        <c:delete val="1"/>
        <c:axPos val="b"/>
        <c:majorTickMark val="out"/>
        <c:minorTickMark val="none"/>
        <c:tickLblPos val="none"/>
        <c:crossAx val="123792384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28.11.1997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E3A-4A60-BF9F-F87FAB84EEB4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E3A-4A60-BF9F-F87FAB84EEB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BE3A-4A60-BF9F-F87FAB84EEB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2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30.11.98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</c:str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1</c:v>
              </c:pt>
              <c:pt idx="16">
                <c:v>2</c:v>
              </c:pt>
              <c:pt idx="17">
                <c:v>0</c:v>
              </c:pt>
              <c:pt idx="18">
                <c:v>8</c:v>
              </c:pt>
              <c:pt idx="19">
                <c:v>5</c:v>
              </c:pt>
              <c:pt idx="20">
                <c:v>0</c:v>
              </c:pt>
              <c:pt idx="21">
                <c:v>1</c:v>
              </c:pt>
              <c:pt idx="22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436-461F-9338-81CF18A63597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</c:strLit>
          </c:cat>
          <c:val>
            <c:numLit>
              <c:formatCode>General</c:formatCode>
              <c:ptCount val="23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  <c:pt idx="13">
                <c:v>1</c:v>
              </c:pt>
              <c:pt idx="14">
                <c:v>2</c:v>
              </c:pt>
              <c:pt idx="15">
                <c:v>8</c:v>
              </c:pt>
              <c:pt idx="16">
                <c:v>4</c:v>
              </c:pt>
              <c:pt idx="17">
                <c:v>9</c:v>
              </c:pt>
              <c:pt idx="18">
                <c:v>14</c:v>
              </c:pt>
              <c:pt idx="19">
                <c:v>4</c:v>
              </c:pt>
              <c:pt idx="20">
                <c:v>4</c:v>
              </c:pt>
              <c:pt idx="21">
                <c:v>7</c:v>
              </c:pt>
              <c:pt idx="22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436-461F-9338-81CF18A63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901824"/>
        <c:axId val="123903360"/>
        <c:axId val="123760128"/>
      </c:line3DChart>
      <c:catAx>
        <c:axId val="123901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90336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90336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901824"/>
        <c:crosses val="autoZero"/>
        <c:crossBetween val="midCat"/>
        <c:majorUnit val="2"/>
      </c:valAx>
      <c:serAx>
        <c:axId val="123760128"/>
        <c:scaling>
          <c:orientation val="minMax"/>
        </c:scaling>
        <c:delete val="1"/>
        <c:axPos val="b"/>
        <c:majorTickMark val="out"/>
        <c:minorTickMark val="none"/>
        <c:tickLblPos val="none"/>
        <c:crossAx val="12390336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30.11.98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</c:str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1</c:v>
              </c:pt>
              <c:pt idx="16">
                <c:v>2</c:v>
              </c:pt>
              <c:pt idx="17">
                <c:v>0</c:v>
              </c:pt>
              <c:pt idx="18">
                <c:v>8</c:v>
              </c:pt>
              <c:pt idx="19">
                <c:v>5</c:v>
              </c:pt>
              <c:pt idx="20">
                <c:v>0</c:v>
              </c:pt>
              <c:pt idx="21">
                <c:v>1</c:v>
              </c:pt>
              <c:pt idx="22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C48-4A61-AF0B-F468083A26B1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</c:strLit>
          </c:cat>
          <c:val>
            <c:numLit>
              <c:formatCode>General</c:formatCode>
              <c:ptCount val="23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  <c:pt idx="13">
                <c:v>1</c:v>
              </c:pt>
              <c:pt idx="14">
                <c:v>2</c:v>
              </c:pt>
              <c:pt idx="15">
                <c:v>8</c:v>
              </c:pt>
              <c:pt idx="16">
                <c:v>4</c:v>
              </c:pt>
              <c:pt idx="17">
                <c:v>9</c:v>
              </c:pt>
              <c:pt idx="18">
                <c:v>14</c:v>
              </c:pt>
              <c:pt idx="19">
                <c:v>4</c:v>
              </c:pt>
              <c:pt idx="20">
                <c:v>4</c:v>
              </c:pt>
              <c:pt idx="21">
                <c:v>7</c:v>
              </c:pt>
              <c:pt idx="22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C48-4A61-AF0B-F468083A2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950592"/>
        <c:axId val="123952128"/>
        <c:axId val="123885312"/>
      </c:line3DChart>
      <c:catAx>
        <c:axId val="123950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95212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952128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950592"/>
        <c:crosses val="autoZero"/>
        <c:crossBetween val="midCat"/>
        <c:majorUnit val="2"/>
      </c:valAx>
      <c:serAx>
        <c:axId val="123885312"/>
        <c:scaling>
          <c:orientation val="minMax"/>
        </c:scaling>
        <c:delete val="1"/>
        <c:axPos val="b"/>
        <c:majorTickMark val="out"/>
        <c:minorTickMark val="none"/>
        <c:tickLblPos val="none"/>
        <c:crossAx val="123952128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30.11.98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</c:str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1</c:v>
              </c:pt>
              <c:pt idx="16">
                <c:v>2</c:v>
              </c:pt>
              <c:pt idx="17">
                <c:v>0</c:v>
              </c:pt>
              <c:pt idx="18">
                <c:v>8</c:v>
              </c:pt>
              <c:pt idx="19">
                <c:v>5</c:v>
              </c:pt>
              <c:pt idx="20">
                <c:v>0</c:v>
              </c:pt>
              <c:pt idx="21">
                <c:v>1</c:v>
              </c:pt>
              <c:pt idx="22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48C-4DC6-BF4F-6507A95B82D1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</c:strLit>
          </c:cat>
          <c:val>
            <c:numLit>
              <c:formatCode>General</c:formatCode>
              <c:ptCount val="23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  <c:pt idx="13">
                <c:v>1</c:v>
              </c:pt>
              <c:pt idx="14">
                <c:v>2</c:v>
              </c:pt>
              <c:pt idx="15">
                <c:v>8</c:v>
              </c:pt>
              <c:pt idx="16">
                <c:v>4</c:v>
              </c:pt>
              <c:pt idx="17">
                <c:v>9</c:v>
              </c:pt>
              <c:pt idx="18">
                <c:v>14</c:v>
              </c:pt>
              <c:pt idx="19">
                <c:v>4</c:v>
              </c:pt>
              <c:pt idx="20">
                <c:v>4</c:v>
              </c:pt>
              <c:pt idx="21">
                <c:v>7</c:v>
              </c:pt>
              <c:pt idx="22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48C-4DC6-BF4F-6507A95B8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3995264"/>
        <c:axId val="123996800"/>
        <c:axId val="123961344"/>
      </c:line3DChart>
      <c:catAx>
        <c:axId val="123995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99680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3996800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3995264"/>
        <c:crosses val="autoZero"/>
        <c:crossBetween val="midCat"/>
        <c:majorUnit val="2"/>
      </c:valAx>
      <c:serAx>
        <c:axId val="123961344"/>
        <c:scaling>
          <c:orientation val="minMax"/>
        </c:scaling>
        <c:delete val="1"/>
        <c:axPos val="b"/>
        <c:majorTickMark val="out"/>
        <c:minorTickMark val="none"/>
        <c:tickLblPos val="none"/>
        <c:crossAx val="12399680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30.11.98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</c:strLit>
          </c:cat>
          <c:val>
            <c:numLit>
              <c:formatCode>General</c:formatCode>
              <c:ptCount val="23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1</c:v>
              </c:pt>
              <c:pt idx="16">
                <c:v>2</c:v>
              </c:pt>
              <c:pt idx="17">
                <c:v>0</c:v>
              </c:pt>
              <c:pt idx="18">
                <c:v>8</c:v>
              </c:pt>
              <c:pt idx="19">
                <c:v>5</c:v>
              </c:pt>
              <c:pt idx="20">
                <c:v>0</c:v>
              </c:pt>
              <c:pt idx="21">
                <c:v>1</c:v>
              </c:pt>
              <c:pt idx="22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E9C-4EB8-AC31-AC38DD8F19C0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3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</c:strLit>
          </c:cat>
          <c:val>
            <c:numLit>
              <c:formatCode>General</c:formatCode>
              <c:ptCount val="23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  <c:pt idx="13">
                <c:v>1</c:v>
              </c:pt>
              <c:pt idx="14">
                <c:v>2</c:v>
              </c:pt>
              <c:pt idx="15">
                <c:v>8</c:v>
              </c:pt>
              <c:pt idx="16">
                <c:v>4</c:v>
              </c:pt>
              <c:pt idx="17">
                <c:v>9</c:v>
              </c:pt>
              <c:pt idx="18">
                <c:v>14</c:v>
              </c:pt>
              <c:pt idx="19">
                <c:v>4</c:v>
              </c:pt>
              <c:pt idx="20">
                <c:v>4</c:v>
              </c:pt>
              <c:pt idx="21">
                <c:v>7</c:v>
              </c:pt>
              <c:pt idx="22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E9C-4EB8-AC31-AC38DD8F1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4035840"/>
        <c:axId val="124037376"/>
        <c:axId val="123963584"/>
      </c:line3DChart>
      <c:catAx>
        <c:axId val="12403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03737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4037376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035840"/>
        <c:crosses val="autoZero"/>
        <c:crossBetween val="midCat"/>
        <c:majorUnit val="2"/>
      </c:valAx>
      <c:serAx>
        <c:axId val="123963584"/>
        <c:scaling>
          <c:orientation val="minMax"/>
        </c:scaling>
        <c:delete val="1"/>
        <c:axPos val="b"/>
        <c:majorTickMark val="out"/>
        <c:minorTickMark val="none"/>
        <c:tickLblPos val="none"/>
        <c:crossAx val="124037376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31.12.98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4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  <c:pt idx="23">
                <c:v>grudzień</c:v>
              </c:pt>
            </c:strLit>
          </c:cat>
          <c:val>
            <c:numLit>
              <c:formatCode>General</c:formatCode>
              <c:ptCount val="24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1</c:v>
              </c:pt>
              <c:pt idx="16">
                <c:v>2</c:v>
              </c:pt>
              <c:pt idx="17">
                <c:v>0</c:v>
              </c:pt>
              <c:pt idx="18">
                <c:v>8</c:v>
              </c:pt>
              <c:pt idx="19">
                <c:v>5</c:v>
              </c:pt>
              <c:pt idx="20">
                <c:v>0</c:v>
              </c:pt>
              <c:pt idx="21">
                <c:v>1</c:v>
              </c:pt>
              <c:pt idx="22">
                <c:v>6</c:v>
              </c:pt>
              <c:pt idx="23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B14-4D3A-B926-6B336386A254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4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  <c:pt idx="23">
                <c:v>grudzień</c:v>
              </c:pt>
            </c:strLit>
          </c:cat>
          <c:val>
            <c:numLit>
              <c:formatCode>General</c:formatCode>
              <c:ptCount val="24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  <c:pt idx="13">
                <c:v>1</c:v>
              </c:pt>
              <c:pt idx="14">
                <c:v>2</c:v>
              </c:pt>
              <c:pt idx="15">
                <c:v>8</c:v>
              </c:pt>
              <c:pt idx="16">
                <c:v>4</c:v>
              </c:pt>
              <c:pt idx="17">
                <c:v>9</c:v>
              </c:pt>
              <c:pt idx="18">
                <c:v>14</c:v>
              </c:pt>
              <c:pt idx="19">
                <c:v>4</c:v>
              </c:pt>
              <c:pt idx="20">
                <c:v>4</c:v>
              </c:pt>
              <c:pt idx="21">
                <c:v>7</c:v>
              </c:pt>
              <c:pt idx="22">
                <c:v>5</c:v>
              </c:pt>
              <c:pt idx="23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B14-4D3A-B926-6B336386A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4092800"/>
        <c:axId val="124094336"/>
        <c:axId val="124039616"/>
      </c:line3DChart>
      <c:catAx>
        <c:axId val="124092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0943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4094336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092800"/>
        <c:crosses val="autoZero"/>
        <c:crossBetween val="midCat"/>
        <c:majorUnit val="2"/>
      </c:valAx>
      <c:serAx>
        <c:axId val="124039616"/>
        <c:scaling>
          <c:orientation val="minMax"/>
        </c:scaling>
        <c:delete val="1"/>
        <c:axPos val="b"/>
        <c:majorTickMark val="out"/>
        <c:minorTickMark val="none"/>
        <c:tickLblPos val="none"/>
        <c:crossAx val="124094336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ucieczek z terenu i zatrudnienia w okresie
od  01.01.97 r.  do  31.12.98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z terenu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4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  <c:pt idx="23">
                <c:v>grudzień</c:v>
              </c:pt>
            </c:strLit>
          </c:cat>
          <c:val>
            <c:numLit>
              <c:formatCode>General</c:formatCode>
              <c:ptCount val="24"/>
              <c:pt idx="0">
                <c:v>0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11</c:v>
              </c:pt>
              <c:pt idx="5">
                <c:v>3</c:v>
              </c:pt>
              <c:pt idx="6">
                <c:v>5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  <c:pt idx="13">
                <c:v>0</c:v>
              </c:pt>
              <c:pt idx="14">
                <c:v>2</c:v>
              </c:pt>
              <c:pt idx="15">
                <c:v>1</c:v>
              </c:pt>
              <c:pt idx="16">
                <c:v>2</c:v>
              </c:pt>
              <c:pt idx="17">
                <c:v>0</c:v>
              </c:pt>
              <c:pt idx="18">
                <c:v>8</c:v>
              </c:pt>
              <c:pt idx="19">
                <c:v>5</c:v>
              </c:pt>
              <c:pt idx="20">
                <c:v>0</c:v>
              </c:pt>
              <c:pt idx="21">
                <c:v>1</c:v>
              </c:pt>
              <c:pt idx="22">
                <c:v>6</c:v>
              </c:pt>
              <c:pt idx="23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C80-4308-AAAA-0C1661AA123B}"/>
            </c:ext>
          </c:extLst>
        </c:ser>
        <c:ser>
          <c:idx val="0"/>
          <c:order val="1"/>
          <c:tx>
            <c:v>z zatrudnienia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24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  <c:pt idx="17">
                <c:v>czerwiec</c:v>
              </c:pt>
              <c:pt idx="18">
                <c:v>lipiec</c:v>
              </c:pt>
              <c:pt idx="19">
                <c:v>sierpień</c:v>
              </c:pt>
              <c:pt idx="20">
                <c:v>wrzesień</c:v>
              </c:pt>
              <c:pt idx="21">
                <c:v>październik</c:v>
              </c:pt>
              <c:pt idx="22">
                <c:v>listopad</c:v>
              </c:pt>
              <c:pt idx="23">
                <c:v>grudzień</c:v>
              </c:pt>
            </c:strLit>
          </c:cat>
          <c:val>
            <c:numLit>
              <c:formatCode>General</c:formatCode>
              <c:ptCount val="24"/>
              <c:pt idx="0">
                <c:v>3</c:v>
              </c:pt>
              <c:pt idx="1">
                <c:v>5</c:v>
              </c:pt>
              <c:pt idx="2">
                <c:v>7</c:v>
              </c:pt>
              <c:pt idx="3">
                <c:v>18</c:v>
              </c:pt>
              <c:pt idx="4">
                <c:v>15</c:v>
              </c:pt>
              <c:pt idx="5">
                <c:v>9</c:v>
              </c:pt>
              <c:pt idx="6">
                <c:v>23</c:v>
              </c:pt>
              <c:pt idx="7">
                <c:v>16</c:v>
              </c:pt>
              <c:pt idx="8">
                <c:v>15</c:v>
              </c:pt>
              <c:pt idx="9">
                <c:v>11</c:v>
              </c:pt>
              <c:pt idx="10">
                <c:v>9</c:v>
              </c:pt>
              <c:pt idx="11">
                <c:v>6</c:v>
              </c:pt>
              <c:pt idx="12">
                <c:v>4</c:v>
              </c:pt>
              <c:pt idx="13">
                <c:v>1</c:v>
              </c:pt>
              <c:pt idx="14">
                <c:v>2</c:v>
              </c:pt>
              <c:pt idx="15">
                <c:v>8</c:v>
              </c:pt>
              <c:pt idx="16">
                <c:v>4</c:v>
              </c:pt>
              <c:pt idx="17">
                <c:v>9</c:v>
              </c:pt>
              <c:pt idx="18">
                <c:v>14</c:v>
              </c:pt>
              <c:pt idx="19">
                <c:v>4</c:v>
              </c:pt>
              <c:pt idx="20">
                <c:v>4</c:v>
              </c:pt>
              <c:pt idx="21">
                <c:v>7</c:v>
              </c:pt>
              <c:pt idx="22">
                <c:v>5</c:v>
              </c:pt>
              <c:pt idx="23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C80-4308-AAAA-0C1661AA1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4149760"/>
        <c:axId val="124151296"/>
        <c:axId val="124042304"/>
      </c:line3DChart>
      <c:catAx>
        <c:axId val="124149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15129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4151296"/>
        <c:scaling>
          <c:orientation val="minMax"/>
          <c:max val="2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149760"/>
        <c:crosses val="autoZero"/>
        <c:crossBetween val="midCat"/>
        <c:majorUnit val="2"/>
      </c:valAx>
      <c:serAx>
        <c:axId val="124042304"/>
        <c:scaling>
          <c:orientation val="minMax"/>
        </c:scaling>
        <c:delete val="1"/>
        <c:axPos val="b"/>
        <c:majorTickMark val="out"/>
        <c:minorTickMark val="none"/>
        <c:tickLblPos val="none"/>
        <c:crossAx val="124151296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  <c:userShapes r:id="rId1"/>
</c:chartSpace>
</file>

<file path=xl/charts/chart2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hPercent val="44"/>
      <c:rotY val="30"/>
      <c:depthPercent val="200"/>
      <c:rAngAx val="1"/>
    </c:view3D>
    <c:floor>
      <c:thickness val="0"/>
      <c:spPr>
        <a:solidFill>
          <a:schemeClr val="bg1">
            <a:lumMod val="85000"/>
          </a:schemeClr>
        </a:solidFill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445452906172988E-2"/>
          <c:y val="2.3416739574219889E-2"/>
          <c:w val="0.93254637436762222"/>
          <c:h val="0.69344365287672383"/>
        </c:manualLayout>
      </c:layout>
      <c:line3DChart>
        <c:grouping val="standard"/>
        <c:varyColors val="0"/>
        <c:ser>
          <c:idx val="1"/>
          <c:order val="0"/>
          <c:tx>
            <c:strRef>
              <c:f>'[2]Str3-4'!$L$60</c:f>
              <c:strCache>
                <c:ptCount val="1"/>
                <c:pt idx="0">
                  <c:v>z terenu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1"/>
              <c:layout>
                <c:manualLayout>
                  <c:x val="6.0805359808933923E-3"/>
                  <c:y val="-3.3197829985940008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09-481E-A7B0-050128D71CF4}"/>
                </c:ext>
              </c:extLst>
            </c:dLbl>
            <c:dLbl>
              <c:idx val="2"/>
              <c:layout>
                <c:manualLayout>
                  <c:x val="1.2161071961786785E-2"/>
                  <c:y val="-4.564701623066748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09-481E-A7B0-050128D71CF4}"/>
                </c:ext>
              </c:extLst>
            </c:dLbl>
            <c:dLbl>
              <c:idx val="3"/>
              <c:layout>
                <c:manualLayout>
                  <c:x val="1.2161071961786785E-2"/>
                  <c:y val="-4.1497287482424997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09-481E-A7B0-050128D71CF4}"/>
                </c:ext>
              </c:extLst>
            </c:dLbl>
            <c:dLbl>
              <c:idx val="4"/>
              <c:layout>
                <c:manualLayout>
                  <c:x val="1.0134226634822283E-2"/>
                  <c:y val="-4.564701623066748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09-481E-A7B0-050128D71CF4}"/>
                </c:ext>
              </c:extLst>
            </c:dLbl>
            <c:dLbl>
              <c:idx val="5"/>
              <c:layout>
                <c:manualLayout>
                  <c:x val="1.2161071961786785E-2"/>
                  <c:y val="-3.734755873418250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09-481E-A7B0-050128D71CF4}"/>
                </c:ext>
              </c:extLst>
            </c:dLbl>
            <c:dLbl>
              <c:idx val="6"/>
              <c:layout>
                <c:manualLayout>
                  <c:x val="6.0805359808933923E-3"/>
                  <c:y val="-3.319782998593993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09-481E-A7B0-050128D71CF4}"/>
                </c:ext>
              </c:extLst>
            </c:dLbl>
            <c:dLbl>
              <c:idx val="7"/>
              <c:layout>
                <c:manualLayout>
                  <c:x val="1.0134226634822319E-2"/>
                  <c:y val="-3.734755873418242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309-481E-A7B0-050128D71CF4}"/>
                </c:ext>
              </c:extLst>
            </c:dLbl>
            <c:dLbl>
              <c:idx val="8"/>
              <c:layout>
                <c:manualLayout>
                  <c:x val="8.1073813078578558E-3"/>
                  <c:y val="-3.734755873418250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309-481E-A7B0-050128D71CF4}"/>
                </c:ext>
              </c:extLst>
            </c:dLbl>
            <c:dLbl>
              <c:idx val="9"/>
              <c:layout>
                <c:manualLayout>
                  <c:x val="8.1073813078577812E-3"/>
                  <c:y val="-3.734755873418250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309-481E-A7B0-050128D71CF4}"/>
                </c:ext>
              </c:extLst>
            </c:dLbl>
            <c:dLbl>
              <c:idx val="10"/>
              <c:layout>
                <c:manualLayout>
                  <c:x val="1.0134226634822394E-2"/>
                  <c:y val="-3.734755873418250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309-481E-A7B0-050128D71CF4}"/>
                </c:ext>
              </c:extLst>
            </c:dLbl>
            <c:dLbl>
              <c:idx val="11"/>
              <c:layout>
                <c:manualLayout>
                  <c:x val="1.4187917288751248E-2"/>
                  <c:y val="-3.734755873418250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09-481E-A7B0-050128D71CF4}"/>
                </c:ext>
              </c:extLst>
            </c:dLbl>
            <c:dLbl>
              <c:idx val="12"/>
              <c:layout>
                <c:manualLayout>
                  <c:x val="6.0805359808935406E-3"/>
                  <c:y val="-3.3197829985940008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309-481E-A7B0-050128D71CF4}"/>
                </c:ext>
              </c:extLst>
            </c:dLbl>
            <c:dLbl>
              <c:idx val="13"/>
              <c:layout>
                <c:manualLayout>
                  <c:x val="1.6214762615715562E-2"/>
                  <c:y val="-4.564701623066748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309-481E-A7B0-050128D71CF4}"/>
                </c:ext>
              </c:extLst>
            </c:dLbl>
            <c:dLbl>
              <c:idx val="14"/>
              <c:layout>
                <c:manualLayout>
                  <c:x val="1.4187917288751248E-2"/>
                  <c:y val="-4.564701623066748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309-481E-A7B0-050128D71CF4}"/>
                </c:ext>
              </c:extLst>
            </c:dLbl>
            <c:dLbl>
              <c:idx val="15"/>
              <c:layout>
                <c:manualLayout>
                  <c:x val="6.0805359808933923E-3"/>
                  <c:y val="-2.9048101237697441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309-481E-A7B0-050128D71CF4}"/>
                </c:ext>
              </c:extLst>
            </c:dLbl>
            <c:dLbl>
              <c:idx val="16"/>
              <c:layout>
                <c:manualLayout>
                  <c:x val="1.1185040752651101E-2"/>
                  <c:y val="-3.8007831612178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F-C309-481E-A7B0-050128D71CF4}"/>
                </c:ext>
              </c:extLst>
            </c:dLbl>
            <c:dLbl>
              <c:idx val="17"/>
              <c:layout>
                <c:manualLayout>
                  <c:x val="6.139833803625195E-3"/>
                  <c:y val="-2.9542026616514408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0-C309-481E-A7B0-050128D71CF4}"/>
                </c:ext>
              </c:extLst>
            </c:dLbl>
            <c:dLbl>
              <c:idx val="18"/>
              <c:layout>
                <c:manualLayout>
                  <c:x val="-2.0392784294280403E-3"/>
                  <c:y val="-2.0726322135353002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309-481E-A7B0-050128D71CF4}"/>
                </c:ext>
              </c:extLst>
            </c:dLbl>
            <c:dLbl>
              <c:idx val="19"/>
              <c:layout>
                <c:manualLayout>
                  <c:x val="-1.4954535726399464E-16"/>
                  <c:y val="-1.6581057708282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309-481E-A7B0-050128D71CF4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'[2]Str3-4'!$K$70:$K$82</c:f>
              <c:strCache>
                <c:ptCount val="13"/>
                <c:pt idx="0">
                  <c:v>październik</c:v>
                </c:pt>
                <c:pt idx="1">
                  <c:v>listopad</c:v>
                </c:pt>
                <c:pt idx="2">
                  <c:v>grudzień</c:v>
                </c:pt>
                <c:pt idx="3">
                  <c:v>styczeń</c:v>
                </c:pt>
                <c:pt idx="4">
                  <c:v>luty</c:v>
                </c:pt>
                <c:pt idx="5">
                  <c:v>marzec</c:v>
                </c:pt>
                <c:pt idx="6">
                  <c:v>kwiecień</c:v>
                </c:pt>
                <c:pt idx="7">
                  <c:v>maj</c:v>
                </c:pt>
                <c:pt idx="8">
                  <c:v>czerwiec</c:v>
                </c:pt>
                <c:pt idx="9">
                  <c:v>lipiec</c:v>
                </c:pt>
                <c:pt idx="10">
                  <c:v>sierpień</c:v>
                </c:pt>
                <c:pt idx="11">
                  <c:v>wrzesień</c:v>
                </c:pt>
                <c:pt idx="12">
                  <c:v>październik</c:v>
                </c:pt>
              </c:strCache>
            </c:strRef>
          </c:cat>
          <c:val>
            <c:numRef>
              <c:f>'[2]Str3-4'!$L$70:$L$82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C309-481E-A7B0-050128D71CF4}"/>
            </c:ext>
          </c:extLst>
        </c:ser>
        <c:ser>
          <c:idx val="0"/>
          <c:order val="1"/>
          <c:tx>
            <c:strRef>
              <c:f>'[2]Str3-4'!$M$60</c:f>
              <c:strCache>
                <c:ptCount val="1"/>
                <c:pt idx="0">
                  <c:v>z zatrudnienia</c:v>
                </c:pt>
              </c:strCache>
            </c:strRef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4.0712468193384227E-2"/>
                  <c:y val="-3.809523809523809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309-481E-A7B0-050128D71CF4}"/>
                </c:ext>
              </c:extLst>
            </c:dLbl>
            <c:dLbl>
              <c:idx val="1"/>
              <c:layout>
                <c:manualLayout>
                  <c:x val="-1.2257626404528023E-2"/>
                  <c:y val="-9.718828103531491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309-481E-A7B0-050128D71CF4}"/>
                </c:ext>
              </c:extLst>
            </c:dLbl>
            <c:dLbl>
              <c:idx val="2"/>
              <c:layout>
                <c:manualLayout>
                  <c:x val="-1.6320094735069769E-2"/>
                  <c:y val="-8.058936604234487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309-481E-A7B0-050128D71CF4}"/>
                </c:ext>
              </c:extLst>
            </c:dLbl>
            <c:dLbl>
              <c:idx val="3"/>
              <c:layout>
                <c:manualLayout>
                  <c:x val="-2.0356230035773023E-2"/>
                  <c:y val="-8.913813401401954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309-481E-A7B0-050128D71CF4}"/>
                </c:ext>
              </c:extLst>
            </c:dLbl>
            <c:dLbl>
              <c:idx val="4"/>
              <c:layout>
                <c:manualLayout>
                  <c:x val="-2.6463099046504929E-2"/>
                  <c:y val="-3.83444738846460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309-481E-A7B0-050128D71CF4}"/>
                </c:ext>
              </c:extLst>
            </c:dLbl>
            <c:dLbl>
              <c:idx val="5"/>
              <c:layout>
                <c:manualLayout>
                  <c:x val="-2.2400630715963238E-2"/>
                  <c:y val="-7.652263186906724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309-481E-A7B0-050128D71CF4}"/>
                </c:ext>
              </c:extLst>
            </c:dLbl>
            <c:dLbl>
              <c:idx val="6"/>
              <c:layout>
                <c:manualLayout>
                  <c:x val="-1.6284987277353689E-2"/>
                  <c:y val="-8.042328042328042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309-481E-A7B0-050128D71CF4}"/>
                </c:ext>
              </c:extLst>
            </c:dLbl>
            <c:dLbl>
              <c:idx val="7"/>
              <c:layout>
                <c:manualLayout>
                  <c:x val="-1.6302539381844092E-2"/>
                  <c:y val="-5.643859822816392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309-481E-A7B0-050128D71CF4}"/>
                </c:ext>
              </c:extLst>
            </c:dLbl>
            <c:dLbl>
              <c:idx val="8"/>
              <c:layout>
                <c:manualLayout>
                  <c:x val="-2.2391853039350325E-2"/>
                  <c:y val="-8.083867651753463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309-481E-A7B0-050128D71CF4}"/>
                </c:ext>
              </c:extLst>
            </c:dLbl>
            <c:dLbl>
              <c:idx val="9"/>
              <c:layout>
                <c:manualLayout>
                  <c:x val="-2.2391857506361322E-2"/>
                  <c:y val="-8.888888888888889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309-481E-A7B0-050128D71CF4}"/>
                </c:ext>
              </c:extLst>
            </c:dLbl>
            <c:dLbl>
              <c:idx val="10"/>
              <c:layout>
                <c:manualLayout>
                  <c:x val="-2.0347532156220302E-2"/>
                  <c:y val="-4.48183774821994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C309-481E-A7B0-050128D71CF4}"/>
                </c:ext>
              </c:extLst>
            </c:dLbl>
            <c:dLbl>
              <c:idx val="11"/>
              <c:layout>
                <c:manualLayout>
                  <c:x val="-1.8299392728575413E-2"/>
                  <c:y val="-5.545515166608629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309-481E-A7B0-050128D71CF4}"/>
                </c:ext>
              </c:extLst>
            </c:dLbl>
            <c:dLbl>
              <c:idx val="12"/>
              <c:layout>
                <c:manualLayout>
                  <c:x val="-2.439747752498397E-2"/>
                  <c:y val="-6.739710360256118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C309-481E-A7B0-050128D71CF4}"/>
                </c:ext>
              </c:extLst>
            </c:dLbl>
            <c:dLbl>
              <c:idx val="13"/>
              <c:layout>
                <c:manualLayout>
                  <c:x val="-2.0356173626413655E-2"/>
                  <c:y val="-6.350120783866239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309-481E-A7B0-050128D71CF4}"/>
                </c:ext>
              </c:extLst>
            </c:dLbl>
            <c:dLbl>
              <c:idx val="14"/>
              <c:layout>
                <c:manualLayout>
                  <c:x val="-2.0329839637246237E-2"/>
                  <c:y val="-7.229896038726561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309-481E-A7B0-050128D71CF4}"/>
                </c:ext>
              </c:extLst>
            </c:dLbl>
            <c:dLbl>
              <c:idx val="15"/>
              <c:layout>
                <c:manualLayout>
                  <c:x val="-1.429325433992973E-2"/>
                  <c:y val="-8.42497250906328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309-481E-A7B0-050128D71CF4}"/>
                </c:ext>
              </c:extLst>
            </c:dLbl>
            <c:dLbl>
              <c:idx val="16"/>
              <c:layout>
                <c:manualLayout>
                  <c:x val="-2.6457951604229688E-2"/>
                  <c:y val="-5.512287771437307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309-481E-A7B0-050128D71CF4}"/>
                </c:ext>
              </c:extLst>
            </c:dLbl>
            <c:dLbl>
              <c:idx val="17"/>
              <c:layout>
                <c:manualLayout>
                  <c:x val="-2.23919194475386E-2"/>
                  <c:y val="-2.601855185350447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C309-481E-A7B0-050128D71CF4}"/>
                </c:ext>
              </c:extLst>
            </c:dLbl>
            <c:dLbl>
              <c:idx val="18"/>
              <c:layout>
                <c:manualLayout>
                  <c:x val="-2.23919194475386E-2"/>
                  <c:y val="-4.666164230154220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C309-481E-A7B0-050128D71CF4}"/>
                </c:ext>
              </c:extLst>
            </c:dLbl>
            <c:dLbl>
              <c:idx val="19"/>
              <c:layout>
                <c:manualLayout>
                  <c:x val="-2.2400590395191284E-2"/>
                  <c:y val="-4.348676142893474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C309-481E-A7B0-050128D71CF4}"/>
                </c:ext>
              </c:extLst>
            </c:dLbl>
            <c:dLbl>
              <c:idx val="20"/>
              <c:layout>
                <c:manualLayout>
                  <c:x val="-1.4249363867684479E-2"/>
                  <c:y val="-7.619047619047619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C309-481E-A7B0-050128D71CF4}"/>
                </c:ext>
              </c:extLst>
            </c:dLbl>
            <c:dLbl>
              <c:idx val="21"/>
              <c:layout>
                <c:manualLayout>
                  <c:x val="-2.2400710513023427E-2"/>
                  <c:y val="-6.955059744657722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C309-481E-A7B0-050128D71CF4}"/>
                </c:ext>
              </c:extLst>
            </c:dLbl>
            <c:dLbl>
              <c:idx val="22"/>
              <c:layout>
                <c:manualLayout>
                  <c:x val="-1.8320610687022901E-2"/>
                  <c:y val="-5.925925925925926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C309-481E-A7B0-050128D71CF4}"/>
                </c:ext>
              </c:extLst>
            </c:dLbl>
            <c:dLbl>
              <c:idx val="23"/>
              <c:layout>
                <c:manualLayout>
                  <c:x val="-1.8320610687022901E-2"/>
                  <c:y val="-5.502645502645502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C309-481E-A7B0-050128D71CF4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'[2]Str3-4'!$K$70:$K$82</c:f>
              <c:strCache>
                <c:ptCount val="13"/>
                <c:pt idx="0">
                  <c:v>październik</c:v>
                </c:pt>
                <c:pt idx="1">
                  <c:v>listopad</c:v>
                </c:pt>
                <c:pt idx="2">
                  <c:v>grudzień</c:v>
                </c:pt>
                <c:pt idx="3">
                  <c:v>styczeń</c:v>
                </c:pt>
                <c:pt idx="4">
                  <c:v>luty</c:v>
                </c:pt>
                <c:pt idx="5">
                  <c:v>marzec</c:v>
                </c:pt>
                <c:pt idx="6">
                  <c:v>kwiecień</c:v>
                </c:pt>
                <c:pt idx="7">
                  <c:v>maj</c:v>
                </c:pt>
                <c:pt idx="8">
                  <c:v>czerwiec</c:v>
                </c:pt>
                <c:pt idx="9">
                  <c:v>lipiec</c:v>
                </c:pt>
                <c:pt idx="10">
                  <c:v>sierpień</c:v>
                </c:pt>
                <c:pt idx="11">
                  <c:v>wrzesień</c:v>
                </c:pt>
                <c:pt idx="12">
                  <c:v>październik</c:v>
                </c:pt>
              </c:strCache>
            </c:strRef>
          </c:cat>
          <c:val>
            <c:numRef>
              <c:f>'[2]Str3-4'!$M$70:$M$82</c:f>
              <c:numCache>
                <c:formatCode>General</c:formatCode>
                <c:ptCount val="13"/>
                <c:pt idx="0">
                  <c:v>14</c:v>
                </c:pt>
                <c:pt idx="1">
                  <c:v>14</c:v>
                </c:pt>
                <c:pt idx="2">
                  <c:v>8</c:v>
                </c:pt>
                <c:pt idx="3">
                  <c:v>5</c:v>
                </c:pt>
                <c:pt idx="4">
                  <c:v>16</c:v>
                </c:pt>
                <c:pt idx="5">
                  <c:v>15</c:v>
                </c:pt>
                <c:pt idx="6">
                  <c:v>15</c:v>
                </c:pt>
                <c:pt idx="7">
                  <c:v>19</c:v>
                </c:pt>
                <c:pt idx="8">
                  <c:v>7</c:v>
                </c:pt>
                <c:pt idx="9">
                  <c:v>11</c:v>
                </c:pt>
                <c:pt idx="10">
                  <c:v>21</c:v>
                </c:pt>
                <c:pt idx="11">
                  <c:v>18</c:v>
                </c:pt>
                <c:pt idx="12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C309-481E-A7B0-050128D71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367628223"/>
        <c:axId val="1"/>
        <c:axId val="2"/>
      </c:line3DChart>
      <c:catAx>
        <c:axId val="367628223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67628223"/>
        <c:crosses val="autoZero"/>
        <c:crossBetween val="midCat"/>
        <c:majorUnit val="5"/>
        <c:minorUnit val="1"/>
      </c:valAx>
      <c:serAx>
        <c:axId val="2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30800288338447"/>
          <c:y val="0.87334406913238294"/>
          <c:w val="0.26191293439057434"/>
          <c:h val="9.43427235173870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3175">
      <a:solidFill>
        <a:srgbClr val="000000"/>
      </a:solidFill>
      <a:prstDash val="solid"/>
    </a:ln>
    <a:scene3d>
      <a:camera prst="orthographicFront"/>
      <a:lightRig rig="threePt" dir="t"/>
    </a:scene3d>
    <a:sp3d prstMaterial="metal">
      <a:bevelT w="165100" prst="coolSlant"/>
      <a:bevelB w="165100" prst="coolSlant"/>
    </a:sp3d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" r="0.75" t="1" header="0.5" footer="0.5"/>
    <c:pageSetup paperSize="9" orientation="landscape" horizontalDpi="360" verticalDpi="360"/>
  </c:printSettings>
</c:chartSpace>
</file>

<file path=xl/charts/chart2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zbiorowych wystąpień czynnych i biernych w okresie 
od 01.01.97 r. do 31.05.98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czynne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</c:strLit>
          </c:cat>
          <c:val>
            <c:numLit>
              <c:formatCode>General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3</c:v>
              </c:pt>
              <c:pt idx="6">
                <c:v>12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9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4</c:v>
              </c:pt>
              <c:pt idx="15">
                <c:v>0</c:v>
              </c:pt>
              <c:pt idx="16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980-43D7-8F91-37065D8C3AE7}"/>
            </c:ext>
          </c:extLst>
        </c:ser>
        <c:ser>
          <c:idx val="0"/>
          <c:order val="1"/>
          <c:tx>
            <c:v>bierne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</c:strLit>
          </c:cat>
          <c:val>
            <c:numLit>
              <c:formatCode>General</c:formatCode>
              <c:ptCount val="17"/>
              <c:pt idx="0">
                <c:v>0</c:v>
              </c:pt>
              <c:pt idx="1">
                <c:v>0</c:v>
              </c:pt>
              <c:pt idx="2">
                <c:v>8</c:v>
              </c:pt>
              <c:pt idx="3">
                <c:v>0</c:v>
              </c:pt>
              <c:pt idx="4">
                <c:v>0</c:v>
              </c:pt>
              <c:pt idx="5">
                <c:v>167</c:v>
              </c:pt>
              <c:pt idx="6">
                <c:v>267</c:v>
              </c:pt>
              <c:pt idx="7">
                <c:v>0</c:v>
              </c:pt>
              <c:pt idx="8">
                <c:v>10</c:v>
              </c:pt>
              <c:pt idx="9">
                <c:v>6</c:v>
              </c:pt>
              <c:pt idx="10">
                <c:v>19</c:v>
              </c:pt>
              <c:pt idx="11">
                <c:v>3</c:v>
              </c:pt>
              <c:pt idx="12">
                <c:v>41</c:v>
              </c:pt>
              <c:pt idx="13">
                <c:v>100</c:v>
              </c:pt>
              <c:pt idx="14">
                <c:v>51</c:v>
              </c:pt>
              <c:pt idx="15">
                <c:v>58</c:v>
              </c:pt>
              <c:pt idx="16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980-43D7-8F91-37065D8C3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4227968"/>
        <c:axId val="124229504"/>
        <c:axId val="124453312"/>
      </c:line3DChart>
      <c:catAx>
        <c:axId val="1242279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22950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4229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227968"/>
        <c:crosses val="autoZero"/>
        <c:crossBetween val="midCat"/>
        <c:majorUnit val="25"/>
      </c:valAx>
      <c:serAx>
        <c:axId val="124453312"/>
        <c:scaling>
          <c:orientation val="minMax"/>
        </c:scaling>
        <c:delete val="1"/>
        <c:axPos val="b"/>
        <c:majorTickMark val="out"/>
        <c:minorTickMark val="none"/>
        <c:tickLblPos val="none"/>
        <c:crossAx val="124229504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2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Liczba uczestników zbiorowych wystąpień czynnych i biernych w okresie 
od 01.01.97 r. do 31.05.98 r.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"/>
      <c:rotY val="20"/>
      <c:depthPercent val="200"/>
      <c:rAngAx val="1"/>
    </c:view3D>
    <c:floor>
      <c:thickness val="0"/>
      <c:spPr>
        <a:pattFill prst="pct10">
          <a:fgClr>
            <a:srgbClr val="FFFFFF"/>
          </a:fgClr>
          <a:bgClr>
            <a:srgbClr val="C0C0C0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line3DChart>
        <c:grouping val="standard"/>
        <c:varyColors val="0"/>
        <c:ser>
          <c:idx val="1"/>
          <c:order val="0"/>
          <c:tx>
            <c:v>czynne</c:v>
          </c:tx>
          <c:spPr>
            <a:solidFill>
              <a:srgbClr val="FF00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</c:strLit>
          </c:cat>
          <c:val>
            <c:numLit>
              <c:formatCode>General</c:formatCode>
              <c:ptCount val="1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3</c:v>
              </c:pt>
              <c:pt idx="6">
                <c:v>12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9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4</c:v>
              </c:pt>
              <c:pt idx="15">
                <c:v>0</c:v>
              </c:pt>
              <c:pt idx="16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9C1-49C5-8DBF-214C967EC6E5}"/>
            </c:ext>
          </c:extLst>
        </c:ser>
        <c:ser>
          <c:idx val="0"/>
          <c:order val="1"/>
          <c:tx>
            <c:v>bierne</c:v>
          </c:tx>
          <c:spPr>
            <a:solidFill>
              <a:srgbClr val="00FF00"/>
            </a:solidFill>
            <a:ln w="3175">
              <a:solidFill>
                <a:srgbClr val="000000"/>
              </a:solidFill>
              <a:prstDash val="solid"/>
            </a:ln>
          </c:spPr>
          <c:cat>
            <c:strLit>
              <c:ptCount val="17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  <c:pt idx="12">
                <c:v>styczeń</c:v>
              </c:pt>
              <c:pt idx="13">
                <c:v>luty</c:v>
              </c:pt>
              <c:pt idx="14">
                <c:v>marzec</c:v>
              </c:pt>
              <c:pt idx="15">
                <c:v>kwiecień</c:v>
              </c:pt>
              <c:pt idx="16">
                <c:v>maj</c:v>
              </c:pt>
            </c:strLit>
          </c:cat>
          <c:val>
            <c:numLit>
              <c:formatCode>General</c:formatCode>
              <c:ptCount val="17"/>
              <c:pt idx="0">
                <c:v>0</c:v>
              </c:pt>
              <c:pt idx="1">
                <c:v>0</c:v>
              </c:pt>
              <c:pt idx="2">
                <c:v>8</c:v>
              </c:pt>
              <c:pt idx="3">
                <c:v>0</c:v>
              </c:pt>
              <c:pt idx="4">
                <c:v>0</c:v>
              </c:pt>
              <c:pt idx="5">
                <c:v>167</c:v>
              </c:pt>
              <c:pt idx="6">
                <c:v>267</c:v>
              </c:pt>
              <c:pt idx="7">
                <c:v>0</c:v>
              </c:pt>
              <c:pt idx="8">
                <c:v>10</c:v>
              </c:pt>
              <c:pt idx="9">
                <c:v>6</c:v>
              </c:pt>
              <c:pt idx="10">
                <c:v>19</c:v>
              </c:pt>
              <c:pt idx="11">
                <c:v>3</c:v>
              </c:pt>
              <c:pt idx="12">
                <c:v>41</c:v>
              </c:pt>
              <c:pt idx="13">
                <c:v>100</c:v>
              </c:pt>
              <c:pt idx="14">
                <c:v>51</c:v>
              </c:pt>
              <c:pt idx="15">
                <c:v>58</c:v>
              </c:pt>
              <c:pt idx="16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9C1-49C5-8DBF-214C967EC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50"/>
        <c:axId val="124514304"/>
        <c:axId val="124515840"/>
        <c:axId val="124455552"/>
      </c:line3DChart>
      <c:catAx>
        <c:axId val="124514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51584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24515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4514304"/>
        <c:crosses val="autoZero"/>
        <c:crossBetween val="midCat"/>
        <c:majorUnit val="25"/>
      </c:valAx>
      <c:serAx>
        <c:axId val="124455552"/>
        <c:scaling>
          <c:orientation val="minMax"/>
        </c:scaling>
        <c:delete val="1"/>
        <c:axPos val="b"/>
        <c:majorTickMark val="out"/>
        <c:minorTickMark val="none"/>
        <c:tickLblPos val="none"/>
        <c:crossAx val="124515840"/>
        <c:crosses val="autoZero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9CF-4D02-80A6-0B8812929DB6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9CF-4D02-80A6-0B8812929DB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E9CF-4D02-80A6-0B8812929DB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73D-470C-84C1-185B93B24B55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73D-470C-84C1-185B93B24B5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673D-470C-84C1-185B93B24B5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C52-40F2-8E3F-9397E7B76E28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C52-40F2-8E3F-9397E7B76E2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FC52-40F2-8E3F-9397E7B76E2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C1B-4811-A1F0-A2FA5A64EA86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C1B-4811-A1F0-A2FA5A64EA8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1C1B-4811-A1F0-A2FA5A64EA8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8BF-4CFF-A86E-5383FEB6C35F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8BF-4CFF-A86E-5383FEB6C35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D8BF-4CFF-A86E-5383FEB6C35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924-4BB0-9799-64EECB843137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924-4BB0-9799-64EECB84313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SK</c:v>
              </c:pt>
              <c:pt idx="1">
                <c:v>UK</c:v>
              </c:pt>
            </c:strLit>
          </c:cat>
          <c:val>
            <c:numLit>
              <c:formatCode>General</c:formatCode>
              <c:ptCount val="3"/>
              <c:pt idx="0">
                <c:v>44733</c:v>
              </c:pt>
              <c:pt idx="1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7924-4BB0-9799-64EECB84313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2C2-422C-BAB6-89DB5D9E267E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2C2-422C-BAB6-89DB5D9E267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12C2-422C-BAB6-89DB5D9E267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0F0-4A5D-9444-1171BEEA4606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0F0-4A5D-9444-1171BEEA460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60F0-4A5D-9444-1171BEEA460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68A-48DC-BAD8-40A67BFFBF3B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68A-48DC-BAD8-40A67BFFBF3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968A-48DC-BAD8-40A67BFFBF3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27.02.1998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A82-4AAC-82E5-0C3C0D7F84F8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A82-4AAC-82E5-0C3C0D7F84F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6A82-4AAC-82E5-0C3C0D7F84F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27.02.1998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78D-47FE-B0DE-9A0923BF0DE4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78D-47FE-B0DE-9A0923BF0DE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D78D-47FE-B0DE-9A0923BF0DE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27.02.1998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98F-4896-9393-446B167267DD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98F-4896-9393-446B167267D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598F-4896-9393-446B167267D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27.02.1998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999-4EF6-8772-AA5BE868DC5C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999-4EF6-8772-AA5BE868DC5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7999-4EF6-8772-AA5BE868DC5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4CF-4909-8147-223D74CF7D0D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4CF-4909-8147-223D74CF7D0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C4CF-4909-8147-223D74CF7D0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AFC-464A-82FD-DD12A32A9DFF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AFC-464A-82FD-DD12A32A9DF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DAFC-464A-82FD-DD12A32A9DF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5A9-417E-BFEF-328FAB30D4E4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5A9-417E-BFEF-328FAB30D4E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A5A9-417E-BFEF-328FAB30D4E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096-4FAC-9FD5-90E88F43915B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096-4FAC-9FD5-90E88F43915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SK</c:v>
              </c:pt>
              <c:pt idx="1">
                <c:v>UK</c:v>
              </c:pt>
            </c:strLit>
          </c:cat>
          <c:val>
            <c:numLit>
              <c:formatCode>General</c:formatCode>
              <c:ptCount val="3"/>
              <c:pt idx="0">
                <c:v>890</c:v>
              </c:pt>
              <c:pt idx="1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7096-4FAC-9FD5-90E88F43915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90D-4DA5-99B4-2511F5668E5E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90D-4DA5-99B4-2511F5668E5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B90D-4DA5-99B4-2511F5668E5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30.06.1997 do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64157</c:v>
              </c:pt>
              <c:pt idx="2">
                <c:v>63735</c:v>
              </c:pt>
              <c:pt idx="3">
                <c:v>63190</c:v>
              </c:pt>
              <c:pt idx="4">
                <c:v>62942</c:v>
              </c:pt>
              <c:pt idx="5">
                <c:v>62994</c:v>
              </c:pt>
              <c:pt idx="6">
                <c:v>63059</c:v>
              </c:pt>
              <c:pt idx="7">
                <c:v>63216</c:v>
              </c:pt>
              <c:pt idx="8">
                <c:v>63632</c:v>
              </c:pt>
              <c:pt idx="9">
                <c:v>63868</c:v>
              </c:pt>
              <c:pt idx="10">
                <c:v>64236</c:v>
              </c:pt>
              <c:pt idx="11">
                <c:v>64425</c:v>
              </c:pt>
              <c:pt idx="12">
                <c:v>64631</c:v>
              </c:pt>
              <c:pt idx="13">
                <c:v>64598</c:v>
              </c:pt>
              <c:pt idx="14">
                <c:v>64836</c:v>
              </c:pt>
              <c:pt idx="15">
                <c:v>65276</c:v>
              </c:pt>
              <c:pt idx="16">
                <c:v>65467</c:v>
              </c:pt>
              <c:pt idx="17">
                <c:v>65605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D0D-4C50-9988-02085E2846D7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53432</c:v>
              </c:pt>
              <c:pt idx="2">
                <c:v>53940</c:v>
              </c:pt>
              <c:pt idx="3">
                <c:v>54500</c:v>
              </c:pt>
              <c:pt idx="4">
                <c:v>55183</c:v>
              </c:pt>
              <c:pt idx="5">
                <c:v>56206</c:v>
              </c:pt>
              <c:pt idx="6">
                <c:v>55960</c:v>
              </c:pt>
              <c:pt idx="7">
                <c:v>57841</c:v>
              </c:pt>
              <c:pt idx="8">
                <c:v>59603</c:v>
              </c:pt>
              <c:pt idx="9">
                <c:v>61016</c:v>
              </c:pt>
              <c:pt idx="10">
                <c:v>61054</c:v>
              </c:pt>
              <c:pt idx="11">
                <c:v>61201</c:v>
              </c:pt>
              <c:pt idx="12">
                <c:v>61387</c:v>
              </c:pt>
              <c:pt idx="13">
                <c:v>62420</c:v>
              </c:pt>
              <c:pt idx="14">
                <c:v>64629</c:v>
              </c:pt>
              <c:pt idx="15">
                <c:v>65889</c:v>
              </c:pt>
              <c:pt idx="16">
                <c:v>67594</c:v>
              </c:pt>
              <c:pt idx="17">
                <c:v>69937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D0D-4C50-9988-02085E284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67552"/>
        <c:axId val="46186496"/>
      </c:lineChart>
      <c:catAx>
        <c:axId val="46167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6186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186496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616755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5F8-40D7-894A-AE1DDB132566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5F8-40D7-894A-AE1DDB132566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5F8-40D7-894A-AE1DDB13256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22032</c:v>
              </c:pt>
              <c:pt idx="1">
                <c:v>48006</c:v>
              </c:pt>
              <c:pt idx="2">
                <c:v>506</c:v>
              </c:pt>
            </c:numLit>
          </c:val>
          <c:extLst>
            <c:ext xmlns:c16="http://schemas.microsoft.com/office/drawing/2014/chart" uri="{C3380CC4-5D6E-409C-BE32-E72D297353CC}">
              <c16:uniqueId val="{00000003-B5F8-40D7-894A-AE1DDB13256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4D9-46AE-A644-5A34B5CA8B28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4D9-46AE-A644-5A34B5CA8B28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4D9-46AE-A644-5A34B5CA8B2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798</c:v>
              </c:pt>
              <c:pt idx="1">
                <c:v>916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E4D9-46AE-A644-5A34B5CA8B2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6B4-44F2-AD09-5252076F224B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6B4-44F2-AD09-5252076F224B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6B4-44F2-AD09-5252076F224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22032</c:v>
              </c:pt>
              <c:pt idx="1">
                <c:v>48006</c:v>
              </c:pt>
              <c:pt idx="2">
                <c:v>506</c:v>
              </c:pt>
            </c:numLit>
          </c:val>
          <c:extLst>
            <c:ext xmlns:c16="http://schemas.microsoft.com/office/drawing/2014/chart" uri="{C3380CC4-5D6E-409C-BE32-E72D297353CC}">
              <c16:uniqueId val="{00000003-96B4-44F2-AD09-5252076F224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506-468C-8BB2-89CF74D7594B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506-468C-8BB2-89CF74D7594B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506-468C-8BB2-89CF74D7594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798</c:v>
              </c:pt>
              <c:pt idx="1">
                <c:v>916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6506-468C-8BB2-89CF74D7594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31.12.1998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607-4F51-8AF3-F73BCFA92A0E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607-4F51-8AF3-F73BCFA92A0E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607-4F51-8AF3-F73BCFA92A0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22032</c:v>
              </c:pt>
              <c:pt idx="1">
                <c:v>48006</c:v>
              </c:pt>
              <c:pt idx="2">
                <c:v>506</c:v>
              </c:pt>
            </c:numLit>
          </c:val>
          <c:extLst>
            <c:ext xmlns:c16="http://schemas.microsoft.com/office/drawing/2014/chart" uri="{C3380CC4-5D6E-409C-BE32-E72D297353CC}">
              <c16:uniqueId val="{00000003-B607-4F51-8AF3-F73BCFA92A0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31.12.1998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075-42B1-AA33-BE5688CF4F66}"/>
              </c:ext>
            </c:extLst>
          </c:dPt>
          <c:dPt>
            <c:idx val="1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075-42B1-AA33-BE5688CF4F66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075-42B1-AA33-BE5688CF4F6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798</c:v>
              </c:pt>
              <c:pt idx="1">
                <c:v>916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D075-42B1-AA33-BE5688CF4F6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31.12.1998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94F-4975-BC86-4A95FACE1C92}"/>
              </c:ext>
            </c:extLst>
          </c:dPt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94F-4975-BC86-4A95FACE1C92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94F-4975-BC86-4A95FACE1C9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22032</c:v>
              </c:pt>
              <c:pt idx="1">
                <c:v>48006</c:v>
              </c:pt>
              <c:pt idx="2">
                <c:v>506</c:v>
              </c:pt>
            </c:numLit>
          </c:val>
          <c:extLst>
            <c:ext xmlns:c16="http://schemas.microsoft.com/office/drawing/2014/chart" uri="{C3380CC4-5D6E-409C-BE32-E72D297353CC}">
              <c16:uniqueId val="{00000003-894F-4975-BC86-4A95FACE1C9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 31.12.1998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AB1-48E2-95A8-B0E3CB63E510}"/>
              </c:ext>
            </c:extLst>
          </c:dPt>
          <c:dPt>
            <c:idx val="1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AB1-48E2-95A8-B0E3CB63E510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AB1-48E2-95A8-B0E3CB63E51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798</c:v>
              </c:pt>
              <c:pt idx="1">
                <c:v>916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BAB1-48E2-95A8-B0E3CB63E51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602-43A2-A69E-B4A8FC7DF5BF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602-43A2-A69E-B4A8FC7DF5B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4602-43A2-A69E-B4A8FC7DF5B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40"/>
      <c:rotY val="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7777098486605991"/>
          <c:y val="7.4036639626607934E-2"/>
          <c:w val="0.59618699309028556"/>
          <c:h val="0.88087374468619661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metal">
              <a:bevelT w="165100" prst="coolSlant"/>
              <a:bevelB w="165100" prst="coolSlant"/>
              <a:contourClr>
                <a:srgbClr val="000000"/>
              </a:contourClr>
            </a:sp3d>
          </c:spPr>
          <c:dPt>
            <c:idx val="0"/>
            <c:bubble3D val="0"/>
            <c:spPr>
              <a:solidFill>
                <a:srgbClr val="00CC99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5F42-4B9F-92C5-5E55E6B20FF9}"/>
              </c:ext>
            </c:extLst>
          </c:dPt>
          <c:dPt>
            <c:idx val="1"/>
            <c:bubble3D val="0"/>
            <c:spPr>
              <a:solidFill>
                <a:srgbClr val="7030A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F42-4B9F-92C5-5E55E6B20FF9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5F42-4B9F-92C5-5E55E6B20FF9}"/>
              </c:ext>
            </c:extLst>
          </c:dPt>
          <c:dLbls>
            <c:dLbl>
              <c:idx val="0"/>
              <c:layout>
                <c:manualLayout>
                  <c:x val="1.2032187484363415E-2"/>
                  <c:y val="2.469135802469141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42-4B9F-92C5-5E55E6B20FF9}"/>
                </c:ext>
              </c:extLst>
            </c:dLbl>
            <c:dLbl>
              <c:idx val="1"/>
              <c:layout>
                <c:manualLayout>
                  <c:x val="6.7692153732083329E-2"/>
                  <c:y val="-0.2674897119342062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42-4B9F-92C5-5E55E6B20FF9}"/>
                </c:ext>
              </c:extLst>
            </c:dLbl>
            <c:dLbl>
              <c:idx val="2"/>
              <c:layout>
                <c:manualLayout>
                  <c:x val="-1.4254925240064161E-2"/>
                  <c:y val="0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42-4B9F-92C5-5E55E6B20FF9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[1]Arkusz1!$A$56:$A$58</c:f>
              <c:strCache>
                <c:ptCount val="3"/>
                <c:pt idx="0">
                  <c:v>TA</c:v>
                </c:pt>
                <c:pt idx="1">
                  <c:v>SK</c:v>
                </c:pt>
                <c:pt idx="2">
                  <c:v>UK</c:v>
                </c:pt>
              </c:strCache>
            </c:strRef>
          </c:cat>
          <c:val>
            <c:numRef>
              <c:f>[1]Arkusz1!$B$56:$B$58</c:f>
              <c:numCache>
                <c:formatCode>General</c:formatCode>
                <c:ptCount val="3"/>
                <c:pt idx="0">
                  <c:v>8865</c:v>
                </c:pt>
                <c:pt idx="1">
                  <c:v>65182</c:v>
                </c:pt>
                <c:pt idx="2">
                  <c:v>1079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42-4B9F-92C5-5E55E6B20FF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effectLst>
          <a:softEdge rad="31750"/>
        </a:effectLst>
        <a:scene3d>
          <a:camera prst="orthographicFront"/>
          <a:lightRig rig="threePt" dir="t"/>
        </a:scene3d>
        <a:sp3d>
          <a:bevelB w="165100" prst="coolSlant"/>
        </a:sp3d>
      </c:spPr>
    </c:plotArea>
    <c:legend>
      <c:legendPos val="r"/>
      <c:layout>
        <c:manualLayout>
          <c:xMode val="edge"/>
          <c:yMode val="edge"/>
          <c:x val="0.92668024439920005"/>
          <c:y val="0.51515303963375869"/>
          <c:w val="6.4096305680730839E-2"/>
          <c:h val="0.1744784679692817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0"/>
    <c:dispBlanksAs val="zero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3175">
      <a:solidFill>
        <a:srgbClr val="000000"/>
      </a:solidFill>
      <a:prstDash val="solid"/>
    </a:ln>
    <a:scene3d>
      <a:camera prst="orthographicFront"/>
      <a:lightRig rig="threePt" dir="t"/>
    </a:scene3d>
    <a:sp3d prstMaterial="metal">
      <a:bevelT w="165100" prst="coolSlant"/>
    </a:sp3d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20649018169744907"/>
          <c:y val="4.673335289452988E-2"/>
          <c:w val="0.58450105863304869"/>
          <c:h val="0.91553543995976849"/>
        </c:manualLayout>
      </c:layout>
      <c:pie3D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CC99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7D8D-4B12-8E8F-4B32842E3971}"/>
              </c:ext>
            </c:extLst>
          </c:dPt>
          <c:dPt>
            <c:idx val="1"/>
            <c:bubble3D val="0"/>
            <c:spPr>
              <a:solidFill>
                <a:srgbClr val="7030A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D8D-4B12-8E8F-4B32842E3971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2700">
                <a:noFill/>
                <a:prstDash val="solid"/>
              </a:ln>
              <a:scene3d>
                <a:camera prst="orthographicFront"/>
                <a:lightRig rig="threePt" dir="t"/>
              </a:scene3d>
              <a:sp3d prstMaterial="metal">
                <a:bevelT w="165100" prst="coolSlant"/>
                <a:bevelB w="165100" prst="coolSlant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7D8D-4B12-8E8F-4B32842E3971}"/>
              </c:ext>
            </c:extLst>
          </c:dPt>
          <c:dLbls>
            <c:dLbl>
              <c:idx val="0"/>
              <c:layout>
                <c:manualLayout>
                  <c:x val="1.4076728985326739E-2"/>
                  <c:y val="2.5157232704402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8D-4B12-8E8F-4B32842E3971}"/>
                </c:ext>
              </c:extLst>
            </c:dLbl>
            <c:dLbl>
              <c:idx val="1"/>
              <c:layout>
                <c:manualLayout>
                  <c:x val="6.1040366439256602E-2"/>
                  <c:y val="-0.2473794549266249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8D-4B12-8E8F-4B32842E3971}"/>
                </c:ext>
              </c:extLst>
            </c:dLbl>
            <c:dLbl>
              <c:idx val="2"/>
              <c:layout>
                <c:manualLayout>
                  <c:x val="-8.0421054573802248E-3"/>
                  <c:y val="1.257861635220097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8D-4B12-8E8F-4B32842E3971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9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[1]Arkusz1!$C$56:$C$58</c:f>
              <c:strCache>
                <c:ptCount val="3"/>
                <c:pt idx="0">
                  <c:v>TA</c:v>
                </c:pt>
                <c:pt idx="1">
                  <c:v>SK</c:v>
                </c:pt>
                <c:pt idx="2">
                  <c:v>UK</c:v>
                </c:pt>
              </c:strCache>
            </c:strRef>
          </c:cat>
          <c:val>
            <c:numRef>
              <c:f>[1]Arkusz1!$D$56:$D$58</c:f>
              <c:numCache>
                <c:formatCode>General</c:formatCode>
                <c:ptCount val="3"/>
                <c:pt idx="0">
                  <c:v>544</c:v>
                </c:pt>
                <c:pt idx="1">
                  <c:v>3161</c:v>
                </c:pt>
                <c:pt idx="2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D8D-4B12-8E8F-4B32842E397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effectLst>
          <a:outerShdw blurRad="50800" dist="50800" dir="5400000" sx="1000" sy="1000" algn="ctr" rotWithShape="0">
            <a:srgbClr val="000000">
              <a:alpha val="99000"/>
            </a:srgbClr>
          </a:outerShdw>
        </a:effectLst>
        <a:scene3d>
          <a:camera prst="orthographicFront"/>
          <a:lightRig rig="threePt" dir="t"/>
        </a:scene3d>
        <a:sp3d>
          <a:bevelT w="165100" prst="coolSlant"/>
        </a:sp3d>
      </c:spPr>
    </c:plotArea>
    <c:legend>
      <c:legendPos val="r"/>
      <c:layout>
        <c:manualLayout>
          <c:xMode val="edge"/>
          <c:yMode val="edge"/>
          <c:x val="0.92464358452138495"/>
          <c:y val="0.50955414012721356"/>
          <c:w val="6.4096305680730839E-2"/>
          <c:h val="0.17777051453473977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3175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</a:sp3d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30.11.1995 do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Arkusz4!$B$58:$B$75</c:f>
              <c:numCache>
                <c:formatCode>General</c:formatCode>
                <c:ptCount val="18"/>
              </c:numCache>
            </c:numRef>
          </c:cat>
          <c:val>
            <c:numRef>
              <c:f>Arkusz4!$C$58:$C$75</c:f>
              <c:numCache>
                <c:formatCode>General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0A-4B9D-AB42-F0546B3AC024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Arkusz4!$B$58:$B$75</c:f>
              <c:numCache>
                <c:formatCode>General</c:formatCode>
                <c:ptCount val="18"/>
              </c:numCache>
            </c:numRef>
          </c:cat>
          <c:val>
            <c:numRef>
              <c:f>Arkusz4!$D$58:$D$75</c:f>
              <c:numCache>
                <c:formatCode>General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0A-4B9D-AB42-F0546B3AC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34368"/>
        <c:axId val="47036672"/>
      </c:lineChart>
      <c:catAx>
        <c:axId val="47034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0366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036672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03436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30.11.1995 do 30.04.1997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Arkusz4!$B$58:$B$75</c:f>
              <c:numCache>
                <c:formatCode>General</c:formatCode>
                <c:ptCount val="18"/>
              </c:numCache>
            </c:numRef>
          </c:cat>
          <c:val>
            <c:numRef>
              <c:f>Arkusz4!$C$58:$C$75</c:f>
              <c:numCache>
                <c:formatCode>General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AB-4546-BB54-4D099FA9A69D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Arkusz4!$B$58:$B$75</c:f>
              <c:numCache>
                <c:formatCode>General</c:formatCode>
                <c:ptCount val="18"/>
              </c:numCache>
            </c:numRef>
          </c:cat>
          <c:val>
            <c:numRef>
              <c:f>Arkusz4!$D$58:$D$75</c:f>
              <c:numCache>
                <c:formatCode>General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AB-4546-BB54-4D099FA9A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53440"/>
        <c:axId val="47142016"/>
      </c:lineChart>
      <c:catAx>
        <c:axId val="47053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142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142016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0534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29.12.1995 do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311-4997-B0A5-08BE4A77CB69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311-4997-B0A5-08BE4A77C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76320"/>
        <c:axId val="47150592"/>
      </c:lineChart>
      <c:catAx>
        <c:axId val="47176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150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150592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1763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29.12.1995 do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F8D-48A6-98BC-67190FAF3A6B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F8D-48A6-98BC-67190FAF3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12576"/>
        <c:axId val="47114880"/>
      </c:lineChart>
      <c:catAx>
        <c:axId val="47112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114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114880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11257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01.31.1996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0A9-40EA-B35F-C128DCF07881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0A9-40EA-B35F-C128DCF07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197184"/>
        <c:axId val="47236608"/>
      </c:lineChart>
      <c:catAx>
        <c:axId val="4719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236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236608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1971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01.31.1996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DC-4B25-9D05-2DD6B710275E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DC-4B25-9D05-2DD6B7102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23008"/>
        <c:axId val="47341952"/>
      </c:lineChart>
      <c:catAx>
        <c:axId val="47323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341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341952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3230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31.01.1996 do 30.06.1997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A16-4704-A02A-1BCD41EDD7DD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A16-4704-A02A-1BCD41EDD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95584"/>
        <c:axId val="47397888"/>
      </c:lineChart>
      <c:catAx>
        <c:axId val="47395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397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397888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39558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29.03.1996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6B8-46C5-B418-99A63919F377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6B8-46C5-B418-99A63919F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18752"/>
        <c:axId val="47441792"/>
      </c:lineChart>
      <c:catAx>
        <c:axId val="47418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441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441792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41875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F35-482D-8576-90D5CE0FA59D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F35-482D-8576-90D5CE0FA59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3F35-482D-8576-90D5CE0FA59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29.03.1996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444-4EF4-B77D-FA6CA461623B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444-4EF4-B77D-FA6CA4616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82432"/>
        <c:axId val="47313664"/>
      </c:lineChart>
      <c:catAx>
        <c:axId val="47282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313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313664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2824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30.04.1996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3AE-428C-8FA8-0661CEB45F58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3AE-428C-8FA8-0661CEB45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31136"/>
        <c:axId val="47533440"/>
      </c:lineChart>
      <c:catAx>
        <c:axId val="47531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533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533440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5311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30.04.1996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132-4D59-9412-710E00D822E7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132-4D59-9412-710E00D82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07808"/>
        <c:axId val="47610112"/>
      </c:lineChart>
      <c:catAx>
        <c:axId val="4760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610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610112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6078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31.05.1996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72B-4AA5-A5B6-CC00D048C0C6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72B-4AA5-A5B6-CC00D048C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48064"/>
        <c:axId val="47449216"/>
      </c:lineChart>
      <c:catAx>
        <c:axId val="47448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4492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449216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44806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31.05.1996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F8A-4E41-B9A7-1983492CC8DA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F8A-4E41-B9A7-1983492CC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11040"/>
        <c:axId val="47648768"/>
      </c:lineChart>
      <c:catAx>
        <c:axId val="47511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648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648768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5110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31.07.1996 do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pojemność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B9F-46A7-B16F-39D2FA335838}"/>
            </c:ext>
          </c:extLst>
        </c:ser>
        <c:ser>
          <c:idx val="1"/>
          <c:order val="1"/>
          <c:tx>
            <c:v>L. osadz.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B9F-46A7-B16F-39D2FA335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73728"/>
        <c:axId val="47676032"/>
      </c:lineChart>
      <c:catAx>
        <c:axId val="47673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6760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676032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6737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31.07.1996 do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pojemność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779-441C-8F2B-29E04F41A294}"/>
            </c:ext>
          </c:extLst>
        </c:ser>
        <c:ser>
          <c:idx val="1"/>
          <c:order val="1"/>
          <c:tx>
            <c:v>L. osadz.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779-441C-8F2B-29E04F41A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82912"/>
        <c:axId val="47801856"/>
      </c:lineChart>
      <c:catAx>
        <c:axId val="47782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801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801856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78291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30.08.1996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pojemność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488-4F40-B2A9-C33D62EAF3FB}"/>
            </c:ext>
          </c:extLst>
        </c:ser>
        <c:ser>
          <c:idx val="1"/>
          <c:order val="1"/>
          <c:tx>
            <c:v>L. osadz.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488-4F40-B2A9-C33D62EAF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39872"/>
        <c:axId val="47710976"/>
      </c:lineChart>
      <c:catAx>
        <c:axId val="47839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7109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710976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8398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30.08.1996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pojemność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FE1-4914-B955-7065C0F61B99}"/>
            </c:ext>
          </c:extLst>
        </c:ser>
        <c:ser>
          <c:idx val="1"/>
          <c:order val="1"/>
          <c:tx>
            <c:v>L. osadz.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FE1-4914-B955-7065C0F61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68320"/>
        <c:axId val="47770624"/>
      </c:lineChart>
      <c:catAx>
        <c:axId val="47768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770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770624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7683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31.12.1996 do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pojemność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083-4DDB-8E05-278FF81BB0AD}"/>
            </c:ext>
          </c:extLst>
        </c:ser>
        <c:ser>
          <c:idx val="1"/>
          <c:order val="1"/>
          <c:tx>
            <c:v>L. osadz.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083-4DDB-8E05-278FF81BB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77504"/>
        <c:axId val="47888256"/>
      </c:lineChart>
      <c:catAx>
        <c:axId val="47877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888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888256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8775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490-43EC-843B-E7F22D9EEA4C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490-43EC-843B-E7F22D9EEA4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6490-43EC-843B-E7F22D9EEA4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31.12.1996 do 29.05.1998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pojemność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65372</c:v>
              </c:pt>
              <c:pt idx="1">
                <c:v>65340</c:v>
              </c:pt>
              <c:pt idx="2">
                <c:v>65147</c:v>
              </c:pt>
              <c:pt idx="3">
                <c:v>65281</c:v>
              </c:pt>
              <c:pt idx="4">
                <c:v>65273</c:v>
              </c:pt>
              <c:pt idx="5">
                <c:v>65240</c:v>
              </c:pt>
              <c:pt idx="6">
                <c:v>64914</c:v>
              </c:pt>
              <c:pt idx="7">
                <c:v>64841</c:v>
              </c:pt>
              <c:pt idx="8">
                <c:v>64841</c:v>
              </c:pt>
              <c:pt idx="9">
                <c:v>64767</c:v>
              </c:pt>
              <c:pt idx="10">
                <c:v>64837</c:v>
              </c:pt>
              <c:pt idx="11">
                <c:v>64472</c:v>
              </c:pt>
              <c:pt idx="12">
                <c:v>64786</c:v>
              </c:pt>
              <c:pt idx="13">
                <c:v>64668</c:v>
              </c:pt>
              <c:pt idx="14">
                <c:v>64282</c:v>
              </c:pt>
              <c:pt idx="15">
                <c:v>64194</c:v>
              </c:pt>
              <c:pt idx="16">
                <c:v>64031</c:v>
              </c:pt>
              <c:pt idx="17">
                <c:v>64144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920-4749-8FD5-8A5747BC8B69}"/>
            </c:ext>
          </c:extLst>
        </c:ser>
        <c:ser>
          <c:idx val="1"/>
          <c:order val="1"/>
          <c:tx>
            <c:v>L. osadz.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54123</c:v>
              </c:pt>
              <c:pt idx="1">
                <c:v>55553</c:v>
              </c:pt>
              <c:pt idx="2">
                <c:v>56899</c:v>
              </c:pt>
              <c:pt idx="3">
                <c:v>56961</c:v>
              </c:pt>
              <c:pt idx="4">
                <c:v>56917</c:v>
              </c:pt>
              <c:pt idx="5">
                <c:v>56585</c:v>
              </c:pt>
              <c:pt idx="6">
                <c:v>56518</c:v>
              </c:pt>
              <c:pt idx="7">
                <c:v>56288</c:v>
              </c:pt>
              <c:pt idx="8">
                <c:v>56095</c:v>
              </c:pt>
              <c:pt idx="9">
                <c:v>55829</c:v>
              </c:pt>
              <c:pt idx="10">
                <c:v>56350</c:v>
              </c:pt>
              <c:pt idx="11">
                <c:v>57291</c:v>
              </c:pt>
              <c:pt idx="12">
                <c:v>56096</c:v>
              </c:pt>
              <c:pt idx="13">
                <c:v>57470</c:v>
              </c:pt>
              <c:pt idx="14">
                <c:v>58505</c:v>
              </c:pt>
              <c:pt idx="15">
                <c:v>59049</c:v>
              </c:pt>
              <c:pt idx="16">
                <c:v>58657</c:v>
              </c:pt>
              <c:pt idx="17">
                <c:v>58402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920-4749-8FD5-8A5747BC8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17312"/>
        <c:axId val="47928064"/>
      </c:lineChart>
      <c:catAx>
        <c:axId val="47917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928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928064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91731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30.06.1997 do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64157</c:v>
              </c:pt>
              <c:pt idx="2">
                <c:v>63735</c:v>
              </c:pt>
              <c:pt idx="3">
                <c:v>63190</c:v>
              </c:pt>
              <c:pt idx="4">
                <c:v>62942</c:v>
              </c:pt>
              <c:pt idx="5">
                <c:v>62994</c:v>
              </c:pt>
              <c:pt idx="6">
                <c:v>63059</c:v>
              </c:pt>
              <c:pt idx="7">
                <c:v>63216</c:v>
              </c:pt>
              <c:pt idx="8">
                <c:v>63632</c:v>
              </c:pt>
              <c:pt idx="9">
                <c:v>63868</c:v>
              </c:pt>
              <c:pt idx="10">
                <c:v>64236</c:v>
              </c:pt>
              <c:pt idx="11">
                <c:v>64425</c:v>
              </c:pt>
              <c:pt idx="12">
                <c:v>64631</c:v>
              </c:pt>
              <c:pt idx="13">
                <c:v>64598</c:v>
              </c:pt>
              <c:pt idx="14">
                <c:v>64836</c:v>
              </c:pt>
              <c:pt idx="15">
                <c:v>65276</c:v>
              </c:pt>
              <c:pt idx="16">
                <c:v>65467</c:v>
              </c:pt>
              <c:pt idx="17">
                <c:v>65605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E47-4E6C-A3AD-75578A10AC63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53432</c:v>
              </c:pt>
              <c:pt idx="2">
                <c:v>53940</c:v>
              </c:pt>
              <c:pt idx="3">
                <c:v>54500</c:v>
              </c:pt>
              <c:pt idx="4">
                <c:v>55183</c:v>
              </c:pt>
              <c:pt idx="5">
                <c:v>56206</c:v>
              </c:pt>
              <c:pt idx="6">
                <c:v>55960</c:v>
              </c:pt>
              <c:pt idx="7">
                <c:v>57841</c:v>
              </c:pt>
              <c:pt idx="8">
                <c:v>59603</c:v>
              </c:pt>
              <c:pt idx="9">
                <c:v>61016</c:v>
              </c:pt>
              <c:pt idx="10">
                <c:v>61054</c:v>
              </c:pt>
              <c:pt idx="11">
                <c:v>61201</c:v>
              </c:pt>
              <c:pt idx="12">
                <c:v>61387</c:v>
              </c:pt>
              <c:pt idx="13">
                <c:v>62420</c:v>
              </c:pt>
              <c:pt idx="14">
                <c:v>64629</c:v>
              </c:pt>
              <c:pt idx="15">
                <c:v>65889</c:v>
              </c:pt>
              <c:pt idx="16">
                <c:v>67594</c:v>
              </c:pt>
              <c:pt idx="17">
                <c:v>69937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E47-4E6C-A3AD-75578A10A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73504"/>
        <c:axId val="47975808"/>
      </c:lineChart>
      <c:catAx>
        <c:axId val="47973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975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975808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797350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30.06.1997 do 30.11.1998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64157</c:v>
              </c:pt>
              <c:pt idx="2">
                <c:v>63735</c:v>
              </c:pt>
              <c:pt idx="3">
                <c:v>63190</c:v>
              </c:pt>
              <c:pt idx="4">
                <c:v>62942</c:v>
              </c:pt>
              <c:pt idx="5">
                <c:v>62994</c:v>
              </c:pt>
              <c:pt idx="6">
                <c:v>63059</c:v>
              </c:pt>
              <c:pt idx="7">
                <c:v>63216</c:v>
              </c:pt>
              <c:pt idx="8">
                <c:v>63632</c:v>
              </c:pt>
              <c:pt idx="9">
                <c:v>63868</c:v>
              </c:pt>
              <c:pt idx="10">
                <c:v>64236</c:v>
              </c:pt>
              <c:pt idx="11">
                <c:v>64425</c:v>
              </c:pt>
              <c:pt idx="12">
                <c:v>64631</c:v>
              </c:pt>
              <c:pt idx="13">
                <c:v>64598</c:v>
              </c:pt>
              <c:pt idx="14">
                <c:v>64836</c:v>
              </c:pt>
              <c:pt idx="15">
                <c:v>65276</c:v>
              </c:pt>
              <c:pt idx="16">
                <c:v>65467</c:v>
              </c:pt>
              <c:pt idx="17">
                <c:v>65605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951-4373-877C-5F9C72A33CF3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53432</c:v>
              </c:pt>
              <c:pt idx="2">
                <c:v>53940</c:v>
              </c:pt>
              <c:pt idx="3">
                <c:v>54500</c:v>
              </c:pt>
              <c:pt idx="4">
                <c:v>55183</c:v>
              </c:pt>
              <c:pt idx="5">
                <c:v>56206</c:v>
              </c:pt>
              <c:pt idx="6">
                <c:v>55960</c:v>
              </c:pt>
              <c:pt idx="7">
                <c:v>57841</c:v>
              </c:pt>
              <c:pt idx="8">
                <c:v>59603</c:v>
              </c:pt>
              <c:pt idx="9">
                <c:v>61016</c:v>
              </c:pt>
              <c:pt idx="10">
                <c:v>61054</c:v>
              </c:pt>
              <c:pt idx="11">
                <c:v>61201</c:v>
              </c:pt>
              <c:pt idx="12">
                <c:v>61387</c:v>
              </c:pt>
              <c:pt idx="13">
                <c:v>62420</c:v>
              </c:pt>
              <c:pt idx="14">
                <c:v>64629</c:v>
              </c:pt>
              <c:pt idx="15">
                <c:v>65889</c:v>
              </c:pt>
              <c:pt idx="16">
                <c:v>67594</c:v>
              </c:pt>
              <c:pt idx="17">
                <c:v>69937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951-4373-877C-5F9C72A33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29696"/>
        <c:axId val="48032000"/>
      </c:lineChart>
      <c:catAx>
        <c:axId val="48029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8032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032000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802969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31.07.1997 do 31.12.1998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64157</c:v>
              </c:pt>
              <c:pt idx="2">
                <c:v>63735</c:v>
              </c:pt>
              <c:pt idx="3">
                <c:v>63190</c:v>
              </c:pt>
              <c:pt idx="4">
                <c:v>62942</c:v>
              </c:pt>
              <c:pt idx="5">
                <c:v>62994</c:v>
              </c:pt>
              <c:pt idx="6">
                <c:v>63059</c:v>
              </c:pt>
              <c:pt idx="7">
                <c:v>63216</c:v>
              </c:pt>
              <c:pt idx="8">
                <c:v>63632</c:v>
              </c:pt>
              <c:pt idx="9">
                <c:v>63868</c:v>
              </c:pt>
              <c:pt idx="10">
                <c:v>64236</c:v>
              </c:pt>
              <c:pt idx="11">
                <c:v>64425</c:v>
              </c:pt>
              <c:pt idx="12">
                <c:v>64631</c:v>
              </c:pt>
              <c:pt idx="13">
                <c:v>64598</c:v>
              </c:pt>
              <c:pt idx="14">
                <c:v>64836</c:v>
              </c:pt>
              <c:pt idx="15">
                <c:v>65276</c:v>
              </c:pt>
              <c:pt idx="16">
                <c:v>65467</c:v>
              </c:pt>
              <c:pt idx="17">
                <c:v>65605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95B-4DA8-BD98-71A2327751C0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53432</c:v>
              </c:pt>
              <c:pt idx="2">
                <c:v>53940</c:v>
              </c:pt>
              <c:pt idx="3">
                <c:v>54500</c:v>
              </c:pt>
              <c:pt idx="4">
                <c:v>55183</c:v>
              </c:pt>
              <c:pt idx="5">
                <c:v>56206</c:v>
              </c:pt>
              <c:pt idx="6">
                <c:v>55960</c:v>
              </c:pt>
              <c:pt idx="7">
                <c:v>57841</c:v>
              </c:pt>
              <c:pt idx="8">
                <c:v>59603</c:v>
              </c:pt>
              <c:pt idx="9">
                <c:v>61016</c:v>
              </c:pt>
              <c:pt idx="10">
                <c:v>61054</c:v>
              </c:pt>
              <c:pt idx="11">
                <c:v>61201</c:v>
              </c:pt>
              <c:pt idx="12">
                <c:v>61387</c:v>
              </c:pt>
              <c:pt idx="13">
                <c:v>62420</c:v>
              </c:pt>
              <c:pt idx="14">
                <c:v>64629</c:v>
              </c:pt>
              <c:pt idx="15">
                <c:v>65889</c:v>
              </c:pt>
              <c:pt idx="16">
                <c:v>67594</c:v>
              </c:pt>
              <c:pt idx="17">
                <c:v>69937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95B-4DA8-BD98-71A232775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73344"/>
        <c:axId val="48080000"/>
      </c:lineChart>
      <c:catAx>
        <c:axId val="4807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8080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080000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807334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Pojemność jednostek i faktyczna liczba osadzonych w okresie od  31.07.1997 do 31.12.1998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64157</c:v>
              </c:pt>
              <c:pt idx="2">
                <c:v>63735</c:v>
              </c:pt>
              <c:pt idx="3">
                <c:v>63190</c:v>
              </c:pt>
              <c:pt idx="4">
                <c:v>62942</c:v>
              </c:pt>
              <c:pt idx="5">
                <c:v>62994</c:v>
              </c:pt>
              <c:pt idx="6">
                <c:v>63059</c:v>
              </c:pt>
              <c:pt idx="7">
                <c:v>63216</c:v>
              </c:pt>
              <c:pt idx="8">
                <c:v>63632</c:v>
              </c:pt>
              <c:pt idx="9">
                <c:v>63868</c:v>
              </c:pt>
              <c:pt idx="10">
                <c:v>64236</c:v>
              </c:pt>
              <c:pt idx="11">
                <c:v>64425</c:v>
              </c:pt>
              <c:pt idx="12">
                <c:v>64631</c:v>
              </c:pt>
              <c:pt idx="13">
                <c:v>64598</c:v>
              </c:pt>
              <c:pt idx="14">
                <c:v>64836</c:v>
              </c:pt>
              <c:pt idx="15">
                <c:v>65276</c:v>
              </c:pt>
              <c:pt idx="16">
                <c:v>65467</c:v>
              </c:pt>
              <c:pt idx="17">
                <c:v>65605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058-47C1-AE25-5E7ABD9831CA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0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</c:numLit>
          </c:cat>
          <c:val>
            <c:numLit>
              <c:formatCode>General</c:formatCode>
              <c:ptCount val="18"/>
              <c:pt idx="0">
                <c:v>0</c:v>
              </c:pt>
              <c:pt idx="1">
                <c:v>53432</c:v>
              </c:pt>
              <c:pt idx="2">
                <c:v>53940</c:v>
              </c:pt>
              <c:pt idx="3">
                <c:v>54500</c:v>
              </c:pt>
              <c:pt idx="4">
                <c:v>55183</c:v>
              </c:pt>
              <c:pt idx="5">
                <c:v>56206</c:v>
              </c:pt>
              <c:pt idx="6">
                <c:v>55960</c:v>
              </c:pt>
              <c:pt idx="7">
                <c:v>57841</c:v>
              </c:pt>
              <c:pt idx="8">
                <c:v>59603</c:v>
              </c:pt>
              <c:pt idx="9">
                <c:v>61016</c:v>
              </c:pt>
              <c:pt idx="10">
                <c:v>61054</c:v>
              </c:pt>
              <c:pt idx="11">
                <c:v>61201</c:v>
              </c:pt>
              <c:pt idx="12">
                <c:v>61387</c:v>
              </c:pt>
              <c:pt idx="13">
                <c:v>62420</c:v>
              </c:pt>
              <c:pt idx="14">
                <c:v>64629</c:v>
              </c:pt>
              <c:pt idx="15">
                <c:v>65889</c:v>
              </c:pt>
              <c:pt idx="16">
                <c:v>67594</c:v>
              </c:pt>
              <c:pt idx="17">
                <c:v>69937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058-47C1-AE25-5E7ABD983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90976"/>
        <c:axId val="48205824"/>
      </c:lineChart>
      <c:catAx>
        <c:axId val="48190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8205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8205824"/>
        <c:scaling>
          <c:orientation val="minMax"/>
          <c:max val="68000"/>
          <c:min val="5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819097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orientation="landscape" horizontalDpi="360" verticalDpi="360"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70914903811498"/>
          <c:y val="0.10897440944882029"/>
          <c:w val="0.85507246376811663"/>
          <c:h val="0.69471153846154265"/>
        </c:manualLayout>
      </c:layout>
      <c:lineChart>
        <c:grouping val="standard"/>
        <c:varyColors val="0"/>
        <c:ser>
          <c:idx val="0"/>
          <c:order val="0"/>
          <c:tx>
            <c:strRef>
              <c:f>[1]Arkusz2!$C$54</c:f>
              <c:strCache>
                <c:ptCount val="1"/>
                <c:pt idx="0">
                  <c:v>Ewidencyjna liczba osadzonych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marker>
          <c:cat>
            <c:numRef>
              <c:f>[1]Arkusz2!$B$55:$B$67</c:f>
              <c:numCache>
                <c:formatCode>General</c:formatCode>
                <c:ptCount val="1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</c:numCache>
            </c:numRef>
          </c:cat>
          <c:val>
            <c:numRef>
              <c:f>[1]Arkusz2!$C$55:$C$67</c:f>
              <c:numCache>
                <c:formatCode>General</c:formatCode>
                <c:ptCount val="13"/>
                <c:pt idx="0">
                  <c:v>72166</c:v>
                </c:pt>
                <c:pt idx="1">
                  <c:v>71866</c:v>
                </c:pt>
                <c:pt idx="2">
                  <c:v>71228</c:v>
                </c:pt>
                <c:pt idx="3">
                  <c:v>73174</c:v>
                </c:pt>
                <c:pt idx="4">
                  <c:v>75912</c:v>
                </c:pt>
                <c:pt idx="5">
                  <c:v>78113</c:v>
                </c:pt>
                <c:pt idx="6">
                  <c:v>78013</c:v>
                </c:pt>
                <c:pt idx="7">
                  <c:v>78102</c:v>
                </c:pt>
                <c:pt idx="8">
                  <c:v>77934</c:v>
                </c:pt>
                <c:pt idx="9">
                  <c:v>77241</c:v>
                </c:pt>
                <c:pt idx="10">
                  <c:v>76798</c:v>
                </c:pt>
                <c:pt idx="11">
                  <c:v>76204</c:v>
                </c:pt>
                <c:pt idx="12">
                  <c:v>75126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7A-46AE-9652-FBE840A1E264}"/>
            </c:ext>
          </c:extLst>
        </c:ser>
        <c:ser>
          <c:idx val="1"/>
          <c:order val="1"/>
          <c:tx>
            <c:strRef>
              <c:f>[1]Arkusz2!$D$58</c:f>
              <c:strCache>
                <c:ptCount val="1"/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[1]Arkusz2!$B$55:$B$67</c:f>
              <c:numCache>
                <c:formatCode>General</c:formatCode>
                <c:ptCount val="1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</c:numCache>
            </c:numRef>
          </c:cat>
          <c:val>
            <c:numRef>
              <c:f>[1]Arkusz2!$D$59:$D$71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7A-46AE-9652-FBE840A1E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68416"/>
        <c:axId val="48270720"/>
      </c:lineChart>
      <c:catAx>
        <c:axId val="48268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6608695652173915"/>
              <c:y val="0.924679487179644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8270720"/>
        <c:crossesAt val="67000"/>
        <c:auto val="1"/>
        <c:lblAlgn val="ctr"/>
        <c:lblOffset val="100"/>
        <c:tickLblSkip val="1"/>
        <c:tickMarkSkip val="1"/>
        <c:noMultiLvlLbl val="0"/>
      </c:catAx>
      <c:valAx>
        <c:axId val="48270720"/>
        <c:scaling>
          <c:orientation val="minMax"/>
          <c:max val="80000"/>
          <c:min val="67000"/>
        </c:scaling>
        <c:delete val="0"/>
        <c:axPos val="l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liczba</a:t>
                </a:r>
              </a:p>
            </c:rich>
          </c:tx>
          <c:layout>
            <c:manualLayout>
              <c:xMode val="edge"/>
              <c:yMode val="edge"/>
              <c:x val="8.6956521739130748E-3"/>
              <c:y val="0.427884615384825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8268416"/>
        <c:crosses val="autoZero"/>
        <c:crossBetween val="between"/>
        <c:majorUnit val="1000"/>
        <c:minorUnit val="400"/>
      </c:valAx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  <a:ln w="12700">
      <a:solidFill>
        <a:srgbClr val="000000"/>
      </a:solidFill>
      <a:prstDash val="solid"/>
    </a:ln>
    <a:scene3d>
      <a:camera prst="orthographicFront"/>
      <a:lightRig rig="threePt" dir="t"/>
    </a:scene3d>
    <a:sp3d>
      <a:bevelT w="165100" prst="coolSlant"/>
      <a:bevelB w="165100" prst="coolSlant"/>
    </a:sp3d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E8D0-41F8-9572-63B159906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913408"/>
        <c:axId val="49353856"/>
      </c:barChart>
      <c:catAx>
        <c:axId val="48913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353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353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89134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B93E-4031-A2AC-1E2BF4293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10816"/>
        <c:axId val="49412736"/>
      </c:barChart>
      <c:catAx>
        <c:axId val="49410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412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412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4108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4A4-4E53-B316-11244E3B612B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4A4-4E53-B316-11244E3B6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40704"/>
        <c:axId val="49251456"/>
      </c:lineChart>
      <c:catAx>
        <c:axId val="49240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251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251456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2407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9A2B-4300-BB4E-85C11A7F8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03008"/>
        <c:axId val="49404928"/>
      </c:barChart>
      <c:catAx>
        <c:axId val="49403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404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404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403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w dniu 30.05.1997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883-48A5-80CF-9369AB32D862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883-48A5-80CF-9369AB32D86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503</c:v>
              </c:pt>
              <c:pt idx="1">
                <c:v>890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2-5883-48A5-80CF-9369AB32D86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00" verticalDpi="300"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638-4137-8D5F-C4998B8C8568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638-4137-8D5F-C4998B8C8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18624"/>
        <c:axId val="49507328"/>
      </c:lineChart>
      <c:catAx>
        <c:axId val="49418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5073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507328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41862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01.03.1996 do 29.08.1997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D31A-43F3-BB05-72F2F2FB3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52544"/>
        <c:axId val="49454464"/>
      </c:barChart>
      <c:catAx>
        <c:axId val="49452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454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454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4525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281-4743-A795-AC29A76823A7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281-4743-A795-AC29A7682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52768"/>
        <c:axId val="49575808"/>
      </c:lineChart>
      <c:catAx>
        <c:axId val="49552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575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575808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55276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0514-4B91-BBBF-95B5CCF56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616768"/>
        <c:axId val="49618944"/>
      </c:barChart>
      <c:catAx>
        <c:axId val="49616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618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618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616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C99-419A-9FE3-A2FFDF2AC86C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C99-419A-9FE3-A2FFDF2AC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59904"/>
        <c:axId val="49662208"/>
      </c:lineChart>
      <c:catAx>
        <c:axId val="49659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662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662208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6599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01.04.1996 do 30.09.1997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EF0D-4116-89A0-57A6A6830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07264"/>
        <c:axId val="49717632"/>
      </c:barChart>
      <c:catAx>
        <c:axId val="49707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717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717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707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BB9-45BF-B87A-1BE5D71284CE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BB9-45BF-B87A-1BE5D7128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820032"/>
        <c:axId val="49822336"/>
      </c:lineChart>
      <c:catAx>
        <c:axId val="49820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822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822336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8200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6D08-4A6A-A573-9FFBA633F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846912"/>
        <c:axId val="49861376"/>
      </c:barChart>
      <c:catAx>
        <c:axId val="49846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861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861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846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#ADR!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681-4C67-8B85-C14B301BF2D8}"/>
            </c:ext>
          </c:extLst>
        </c:ser>
        <c:ser>
          <c:idx val="1"/>
          <c:order val="1"/>
          <c:tx>
            <c:v>#ADR!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681-4C67-8B85-C14B301BF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10528"/>
        <c:axId val="49912832"/>
      </c:lineChart>
      <c:catAx>
        <c:axId val="49910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912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912832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9105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01.05.1996 do 31.10.1997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388E-4B09-B446-FD21BA3DB2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933312"/>
        <c:axId val="49763456"/>
      </c:barChart>
      <c:catAx>
        <c:axId val="49933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763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9763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49933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Struktura populacji osadzonych kobiet i mężczyzn stan w dniu 30.06.1997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C54-4602-BD50-E878E2483C3A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C54-4602-BD50-E878E2483C3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TA</c:v>
              </c:pt>
              <c:pt idx="1">
                <c:v>SK</c:v>
              </c:pt>
              <c:pt idx="2">
                <c:v>UK</c:v>
              </c:pt>
            </c:strLit>
          </c:cat>
          <c:val>
            <c:numLit>
              <c:formatCode>General</c:formatCode>
              <c:ptCount val="3"/>
              <c:pt idx="0">
                <c:v>13634</c:v>
              </c:pt>
              <c:pt idx="1">
                <c:v>44733</c:v>
              </c:pt>
              <c:pt idx="2">
                <c:v>1158</c:v>
              </c:pt>
            </c:numLit>
          </c:val>
          <c:extLst>
            <c:ext xmlns:c16="http://schemas.microsoft.com/office/drawing/2014/chart" uri="{C3380CC4-5D6E-409C-BE32-E72D297353CC}">
              <c16:uniqueId val="{00000002-CC54-4602-BD50-E878E2483C3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01.07.1996 do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FD2-4AA8-B46C-1A2F0522551B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FD2-4AA8-B46C-1A2F05225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05120"/>
        <c:axId val="50007424"/>
      </c:lineChart>
      <c:catAx>
        <c:axId val="50005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007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007424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0051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01.07.1996 d0 31.12.1997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7F84-4C4A-A21C-84797510B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27904"/>
        <c:axId val="50058752"/>
      </c:barChart>
      <c:catAx>
        <c:axId val="50027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058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058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027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D9-4C09-81E9-7C9838799907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D9-4C09-81E9-7C9838799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91520"/>
        <c:axId val="50118656"/>
      </c:lineChart>
      <c:catAx>
        <c:axId val="50091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118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118656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09152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D43A-4936-A2F0-04BCBF54C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16960"/>
        <c:axId val="50218880"/>
      </c:barChart>
      <c:catAx>
        <c:axId val="50216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21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218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216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460-449A-9161-9DCBA344F219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460-449A-9161-9DCBA344F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63936"/>
        <c:axId val="50139520"/>
      </c:lineChart>
      <c:catAx>
        <c:axId val="5026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1395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139520"/>
        <c:scaling>
          <c:orientation val="minMax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2639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 paperSize="9" orientation="landscape" horizontalDpi="360" verticalDpi="360"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01.08.1996 do 30.01.1998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7EEA-4F53-A7B1-A85DE7975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84576"/>
        <c:axId val="50186496"/>
      </c:barChart>
      <c:catAx>
        <c:axId val="50184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186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186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1845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>
      <c:oddHeader>&amp;A</c:oddHeader>
      <c:oddFooter>Strona &amp;P</c:oddFooter>
    </c:headerFooter>
    <c:pageMargins b="1" l="0.75000000000001465" r="0.75000000000001465" t="1" header="0.5" footer="0.5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01.12.1996 do 29.05.1998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9F6-485A-BDDC-A88A863EFBA7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9F6-485A-BDDC-A88A863EF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50336"/>
        <c:axId val="50361088"/>
      </c:lineChart>
      <c:catAx>
        <c:axId val="50350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36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361088"/>
        <c:scaling>
          <c:orientation val="minMax"/>
          <c:max val="9000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350336"/>
        <c:crosses val="autoZero"/>
        <c:crossBetween val="midCat"/>
        <c:majorUnit val="5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01.12.1996 do 29.05.1998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Przetrans.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B391-46CD-B584-1D0E65C54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467584"/>
        <c:axId val="50469504"/>
      </c:barChart>
      <c:catAx>
        <c:axId val="50467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469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469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4675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Ruch osadzonych w okresie od 01.12.1996 do 29.05.1998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Przybyli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6009</c:v>
              </c:pt>
              <c:pt idx="1">
                <c:v>7052</c:v>
              </c:pt>
              <c:pt idx="2">
                <c:v>7319</c:v>
              </c:pt>
              <c:pt idx="3">
                <c:v>6914</c:v>
              </c:pt>
              <c:pt idx="4">
                <c:v>6843</c:v>
              </c:pt>
              <c:pt idx="5">
                <c:v>6151</c:v>
              </c:pt>
              <c:pt idx="6">
                <c:v>6375</c:v>
              </c:pt>
              <c:pt idx="7">
                <c:v>6046</c:v>
              </c:pt>
              <c:pt idx="8">
                <c:v>5340</c:v>
              </c:pt>
              <c:pt idx="9">
                <c:v>6130</c:v>
              </c:pt>
              <c:pt idx="10">
                <c:v>7206</c:v>
              </c:pt>
              <c:pt idx="11">
                <c:v>6787</c:v>
              </c:pt>
              <c:pt idx="12">
                <c:v>7275</c:v>
              </c:pt>
              <c:pt idx="13">
                <c:v>7222</c:v>
              </c:pt>
              <c:pt idx="14">
                <c:v>7538</c:v>
              </c:pt>
              <c:pt idx="15">
                <c:v>8131</c:v>
              </c:pt>
              <c:pt idx="16">
                <c:v>6931</c:v>
              </c:pt>
              <c:pt idx="17">
                <c:v>6429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977-4E75-88A4-7A8A9E525BB5}"/>
            </c:ext>
          </c:extLst>
        </c:ser>
        <c:ser>
          <c:idx val="1"/>
          <c:order val="1"/>
          <c:tx>
            <c:v>Ubyli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7520</c:v>
              </c:pt>
              <c:pt idx="1">
                <c:v>5677</c:v>
              </c:pt>
              <c:pt idx="2">
                <c:v>5998</c:v>
              </c:pt>
              <c:pt idx="3">
                <c:v>6968</c:v>
              </c:pt>
              <c:pt idx="4">
                <c:v>6832</c:v>
              </c:pt>
              <c:pt idx="5">
                <c:v>6467</c:v>
              </c:pt>
              <c:pt idx="6">
                <c:v>6435</c:v>
              </c:pt>
              <c:pt idx="7">
                <c:v>6218</c:v>
              </c:pt>
              <c:pt idx="8">
                <c:v>5486</c:v>
              </c:pt>
              <c:pt idx="9">
                <c:v>6399</c:v>
              </c:pt>
              <c:pt idx="10">
                <c:v>6738</c:v>
              </c:pt>
              <c:pt idx="11">
                <c:v>5881</c:v>
              </c:pt>
              <c:pt idx="12">
                <c:v>8427</c:v>
              </c:pt>
              <c:pt idx="13">
                <c:v>5916</c:v>
              </c:pt>
              <c:pt idx="14">
                <c:v>6454</c:v>
              </c:pt>
              <c:pt idx="15">
                <c:v>7612</c:v>
              </c:pt>
              <c:pt idx="16">
                <c:v>7308</c:v>
              </c:pt>
              <c:pt idx="17">
                <c:v>6688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977-4E75-88A4-7A8A9E525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54816"/>
        <c:axId val="50504832"/>
      </c:lineChart>
      <c:catAx>
        <c:axId val="5035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504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504832"/>
        <c:scaling>
          <c:orientation val="minMax"/>
          <c:max val="9000"/>
          <c:min val="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354816"/>
        <c:crosses val="autoZero"/>
        <c:crossBetween val="midCat"/>
        <c:majorUnit val="500"/>
        <c:min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pl-PL"/>
              <a:t>Transporty osadzonych w okresie od 01.12.1996 do 29.05.1998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Przetrans.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8"/>
              <c:pt idx="0">
                <c:v>12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  <c:pt idx="4">
                <c:v>4</c:v>
              </c:pt>
              <c:pt idx="5">
                <c:v>5</c:v>
              </c:pt>
              <c:pt idx="6">
                <c:v>6</c:v>
              </c:pt>
              <c:pt idx="7">
                <c:v>7</c:v>
              </c:pt>
              <c:pt idx="8">
                <c:v>8</c:v>
              </c:pt>
              <c:pt idx="9">
                <c:v>9</c:v>
              </c:pt>
              <c:pt idx="10">
                <c:v>10</c:v>
              </c:pt>
              <c:pt idx="11">
                <c:v>11</c:v>
              </c:pt>
              <c:pt idx="12">
                <c:v>12</c:v>
              </c:pt>
              <c:pt idx="13">
                <c:v>1</c:v>
              </c:pt>
              <c:pt idx="14">
                <c:v>2</c:v>
              </c:pt>
              <c:pt idx="15">
                <c:v>3</c:v>
              </c:pt>
              <c:pt idx="16">
                <c:v>4</c:v>
              </c:pt>
              <c:pt idx="17">
                <c:v>5</c:v>
              </c:pt>
            </c:numLit>
          </c:cat>
          <c:val>
            <c:numLit>
              <c:formatCode>General</c:formatCode>
              <c:ptCount val="18"/>
              <c:pt idx="0">
                <c:v>5633</c:v>
              </c:pt>
              <c:pt idx="1">
                <c:v>7104</c:v>
              </c:pt>
              <c:pt idx="2">
                <c:v>6671</c:v>
              </c:pt>
              <c:pt idx="3">
                <c:v>6406</c:v>
              </c:pt>
              <c:pt idx="4">
                <c:v>7136</c:v>
              </c:pt>
              <c:pt idx="5">
                <c:v>6282</c:v>
              </c:pt>
              <c:pt idx="6">
                <c:v>6275</c:v>
              </c:pt>
              <c:pt idx="7">
                <c:v>7302</c:v>
              </c:pt>
              <c:pt idx="8">
                <c:v>6117</c:v>
              </c:pt>
              <c:pt idx="9">
                <c:v>5743</c:v>
              </c:pt>
              <c:pt idx="10">
                <c:v>6998</c:v>
              </c:pt>
              <c:pt idx="11">
                <c:v>6230</c:v>
              </c:pt>
              <c:pt idx="12">
                <c:v>6234</c:v>
              </c:pt>
              <c:pt idx="13">
                <c:v>7115</c:v>
              </c:pt>
              <c:pt idx="14">
                <c:v>7238</c:v>
              </c:pt>
              <c:pt idx="15">
                <c:v>7191</c:v>
              </c:pt>
              <c:pt idx="16">
                <c:v>6646</c:v>
              </c:pt>
              <c:pt idx="17">
                <c:v>6617</c:v>
              </c:pt>
            </c:numLit>
          </c:val>
          <c:extLst>
            <c:ext xmlns:c16="http://schemas.microsoft.com/office/drawing/2014/chart" uri="{C3380CC4-5D6E-409C-BE32-E72D297353CC}">
              <c16:uniqueId val="{00000000-3993-4557-9A0A-01BBF7AEB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566272"/>
        <c:axId val="50568192"/>
      </c:barChart>
      <c:catAx>
        <c:axId val="50566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miesiąc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568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568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pl-PL"/>
                  <a:t>liczba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50566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hyperlink" Target="#'spis tre&#347;ci'!C5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1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88.xml"/><Relationship Id="rId18" Type="http://schemas.openxmlformats.org/officeDocument/2006/relationships/chart" Target="../charts/chart93.xml"/><Relationship Id="rId26" Type="http://schemas.openxmlformats.org/officeDocument/2006/relationships/chart" Target="../charts/chart101.xml"/><Relationship Id="rId3" Type="http://schemas.openxmlformats.org/officeDocument/2006/relationships/chart" Target="../charts/chart78.xml"/><Relationship Id="rId21" Type="http://schemas.openxmlformats.org/officeDocument/2006/relationships/chart" Target="../charts/chart96.xml"/><Relationship Id="rId34" Type="http://schemas.openxmlformats.org/officeDocument/2006/relationships/hyperlink" Target="#'spis tre&#347;ci'!C5"/><Relationship Id="rId7" Type="http://schemas.openxmlformats.org/officeDocument/2006/relationships/chart" Target="../charts/chart82.xml"/><Relationship Id="rId12" Type="http://schemas.openxmlformats.org/officeDocument/2006/relationships/chart" Target="../charts/chart87.xml"/><Relationship Id="rId17" Type="http://schemas.openxmlformats.org/officeDocument/2006/relationships/chart" Target="../charts/chart92.xml"/><Relationship Id="rId25" Type="http://schemas.openxmlformats.org/officeDocument/2006/relationships/chart" Target="../charts/chart100.xml"/><Relationship Id="rId33" Type="http://schemas.openxmlformats.org/officeDocument/2006/relationships/chart" Target="../charts/chart108.xml"/><Relationship Id="rId2" Type="http://schemas.openxmlformats.org/officeDocument/2006/relationships/chart" Target="../charts/chart77.xml"/><Relationship Id="rId16" Type="http://schemas.openxmlformats.org/officeDocument/2006/relationships/chart" Target="../charts/chart91.xml"/><Relationship Id="rId20" Type="http://schemas.openxmlformats.org/officeDocument/2006/relationships/chart" Target="../charts/chart95.xml"/><Relationship Id="rId29" Type="http://schemas.openxmlformats.org/officeDocument/2006/relationships/chart" Target="../charts/chart104.xml"/><Relationship Id="rId1" Type="http://schemas.openxmlformats.org/officeDocument/2006/relationships/chart" Target="../charts/chart76.xml"/><Relationship Id="rId6" Type="http://schemas.openxmlformats.org/officeDocument/2006/relationships/chart" Target="../charts/chart81.xml"/><Relationship Id="rId11" Type="http://schemas.openxmlformats.org/officeDocument/2006/relationships/chart" Target="../charts/chart86.xml"/><Relationship Id="rId24" Type="http://schemas.openxmlformats.org/officeDocument/2006/relationships/chart" Target="../charts/chart99.xml"/><Relationship Id="rId32" Type="http://schemas.openxmlformats.org/officeDocument/2006/relationships/chart" Target="../charts/chart107.xml"/><Relationship Id="rId5" Type="http://schemas.openxmlformats.org/officeDocument/2006/relationships/chart" Target="../charts/chart80.xml"/><Relationship Id="rId15" Type="http://schemas.openxmlformats.org/officeDocument/2006/relationships/chart" Target="../charts/chart90.xml"/><Relationship Id="rId23" Type="http://schemas.openxmlformats.org/officeDocument/2006/relationships/chart" Target="../charts/chart98.xml"/><Relationship Id="rId28" Type="http://schemas.openxmlformats.org/officeDocument/2006/relationships/chart" Target="../charts/chart103.xml"/><Relationship Id="rId10" Type="http://schemas.openxmlformats.org/officeDocument/2006/relationships/chart" Target="../charts/chart85.xml"/><Relationship Id="rId19" Type="http://schemas.openxmlformats.org/officeDocument/2006/relationships/chart" Target="../charts/chart94.xml"/><Relationship Id="rId31" Type="http://schemas.openxmlformats.org/officeDocument/2006/relationships/chart" Target="../charts/chart106.xml"/><Relationship Id="rId4" Type="http://schemas.openxmlformats.org/officeDocument/2006/relationships/chart" Target="../charts/chart79.xml"/><Relationship Id="rId9" Type="http://schemas.openxmlformats.org/officeDocument/2006/relationships/chart" Target="../charts/chart84.xml"/><Relationship Id="rId14" Type="http://schemas.openxmlformats.org/officeDocument/2006/relationships/chart" Target="../charts/chart89.xml"/><Relationship Id="rId22" Type="http://schemas.openxmlformats.org/officeDocument/2006/relationships/chart" Target="../charts/chart97.xml"/><Relationship Id="rId27" Type="http://schemas.openxmlformats.org/officeDocument/2006/relationships/chart" Target="../charts/chart102.xml"/><Relationship Id="rId30" Type="http://schemas.openxmlformats.org/officeDocument/2006/relationships/chart" Target="../charts/chart105.xml"/><Relationship Id="rId8" Type="http://schemas.openxmlformats.org/officeDocument/2006/relationships/chart" Target="../charts/chart8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'spis tre&#347;ci'!C5"/><Relationship Id="rId1" Type="http://schemas.openxmlformats.org/officeDocument/2006/relationships/chart" Target="../charts/chart109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2.xml"/><Relationship Id="rId2" Type="http://schemas.openxmlformats.org/officeDocument/2006/relationships/chart" Target="../charts/chart111.xml"/><Relationship Id="rId1" Type="http://schemas.openxmlformats.org/officeDocument/2006/relationships/chart" Target="../charts/chart110.xml"/><Relationship Id="rId6" Type="http://schemas.openxmlformats.org/officeDocument/2006/relationships/hyperlink" Target="#'spis tre&#347;ci'!C5"/><Relationship Id="rId5" Type="http://schemas.openxmlformats.org/officeDocument/2006/relationships/chart" Target="../charts/chart114.xml"/><Relationship Id="rId4" Type="http://schemas.openxmlformats.org/officeDocument/2006/relationships/chart" Target="../charts/chart1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'spis tre&#347;ci'!C5"/><Relationship Id="rId1" Type="http://schemas.openxmlformats.org/officeDocument/2006/relationships/chart" Target="../charts/chart115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3.xml"/><Relationship Id="rId3" Type="http://schemas.openxmlformats.org/officeDocument/2006/relationships/chart" Target="../charts/chart118.xml"/><Relationship Id="rId7" Type="http://schemas.openxmlformats.org/officeDocument/2006/relationships/chart" Target="../charts/chart122.xml"/><Relationship Id="rId12" Type="http://schemas.openxmlformats.org/officeDocument/2006/relationships/hyperlink" Target="#'spis tre&#347;ci'!C5"/><Relationship Id="rId2" Type="http://schemas.openxmlformats.org/officeDocument/2006/relationships/chart" Target="../charts/chart117.xml"/><Relationship Id="rId1" Type="http://schemas.openxmlformats.org/officeDocument/2006/relationships/chart" Target="../charts/chart116.xml"/><Relationship Id="rId6" Type="http://schemas.openxmlformats.org/officeDocument/2006/relationships/chart" Target="../charts/chart121.xml"/><Relationship Id="rId11" Type="http://schemas.openxmlformats.org/officeDocument/2006/relationships/chart" Target="../charts/chart126.xml"/><Relationship Id="rId5" Type="http://schemas.openxmlformats.org/officeDocument/2006/relationships/chart" Target="../charts/chart120.xml"/><Relationship Id="rId10" Type="http://schemas.openxmlformats.org/officeDocument/2006/relationships/chart" Target="../charts/chart125.xml"/><Relationship Id="rId4" Type="http://schemas.openxmlformats.org/officeDocument/2006/relationships/chart" Target="../charts/chart119.xml"/><Relationship Id="rId9" Type="http://schemas.openxmlformats.org/officeDocument/2006/relationships/chart" Target="../charts/chart124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4.xml"/><Relationship Id="rId13" Type="http://schemas.openxmlformats.org/officeDocument/2006/relationships/chart" Target="../charts/chart139.xml"/><Relationship Id="rId18" Type="http://schemas.openxmlformats.org/officeDocument/2006/relationships/chart" Target="../charts/chart144.xml"/><Relationship Id="rId3" Type="http://schemas.openxmlformats.org/officeDocument/2006/relationships/chart" Target="../charts/chart129.xml"/><Relationship Id="rId21" Type="http://schemas.openxmlformats.org/officeDocument/2006/relationships/chart" Target="../charts/chart147.xml"/><Relationship Id="rId7" Type="http://schemas.openxmlformats.org/officeDocument/2006/relationships/chart" Target="../charts/chart133.xml"/><Relationship Id="rId12" Type="http://schemas.openxmlformats.org/officeDocument/2006/relationships/chart" Target="../charts/chart138.xml"/><Relationship Id="rId17" Type="http://schemas.openxmlformats.org/officeDocument/2006/relationships/chart" Target="../charts/chart143.xml"/><Relationship Id="rId2" Type="http://schemas.openxmlformats.org/officeDocument/2006/relationships/chart" Target="../charts/chart128.xml"/><Relationship Id="rId16" Type="http://schemas.openxmlformats.org/officeDocument/2006/relationships/chart" Target="../charts/chart142.xml"/><Relationship Id="rId20" Type="http://schemas.openxmlformats.org/officeDocument/2006/relationships/chart" Target="../charts/chart146.xml"/><Relationship Id="rId1" Type="http://schemas.openxmlformats.org/officeDocument/2006/relationships/chart" Target="../charts/chart127.xml"/><Relationship Id="rId6" Type="http://schemas.openxmlformats.org/officeDocument/2006/relationships/chart" Target="../charts/chart132.xml"/><Relationship Id="rId11" Type="http://schemas.openxmlformats.org/officeDocument/2006/relationships/chart" Target="../charts/chart137.xml"/><Relationship Id="rId24" Type="http://schemas.openxmlformats.org/officeDocument/2006/relationships/hyperlink" Target="#'spis tre&#347;ci'!C5"/><Relationship Id="rId5" Type="http://schemas.openxmlformats.org/officeDocument/2006/relationships/chart" Target="../charts/chart131.xml"/><Relationship Id="rId15" Type="http://schemas.openxmlformats.org/officeDocument/2006/relationships/chart" Target="../charts/chart141.xml"/><Relationship Id="rId23" Type="http://schemas.openxmlformats.org/officeDocument/2006/relationships/chart" Target="../charts/chart149.xml"/><Relationship Id="rId10" Type="http://schemas.openxmlformats.org/officeDocument/2006/relationships/chart" Target="../charts/chart136.xml"/><Relationship Id="rId19" Type="http://schemas.openxmlformats.org/officeDocument/2006/relationships/chart" Target="../charts/chart145.xml"/><Relationship Id="rId4" Type="http://schemas.openxmlformats.org/officeDocument/2006/relationships/chart" Target="../charts/chart130.xml"/><Relationship Id="rId9" Type="http://schemas.openxmlformats.org/officeDocument/2006/relationships/chart" Target="../charts/chart135.xml"/><Relationship Id="rId14" Type="http://schemas.openxmlformats.org/officeDocument/2006/relationships/chart" Target="../charts/chart140.xml"/><Relationship Id="rId22" Type="http://schemas.openxmlformats.org/officeDocument/2006/relationships/chart" Target="../charts/chart148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'spis tre&#347;ci'!C5"/><Relationship Id="rId1" Type="http://schemas.openxmlformats.org/officeDocument/2006/relationships/chart" Target="../charts/chart15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'spis tre&#347;ci'!C5"/><Relationship Id="rId2" Type="http://schemas.openxmlformats.org/officeDocument/2006/relationships/chart" Target="../charts/chart152.xml"/><Relationship Id="rId1" Type="http://schemas.openxmlformats.org/officeDocument/2006/relationships/chart" Target="../charts/chart15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9.xml"/><Relationship Id="rId13" Type="http://schemas.openxmlformats.org/officeDocument/2006/relationships/chart" Target="../charts/chart64.xml"/><Relationship Id="rId18" Type="http://schemas.openxmlformats.org/officeDocument/2006/relationships/chart" Target="../charts/chart69.xml"/><Relationship Id="rId3" Type="http://schemas.openxmlformats.org/officeDocument/2006/relationships/chart" Target="../charts/chart54.xml"/><Relationship Id="rId21" Type="http://schemas.openxmlformats.org/officeDocument/2006/relationships/chart" Target="../charts/chart72.xml"/><Relationship Id="rId7" Type="http://schemas.openxmlformats.org/officeDocument/2006/relationships/chart" Target="../charts/chart58.xml"/><Relationship Id="rId12" Type="http://schemas.openxmlformats.org/officeDocument/2006/relationships/chart" Target="../charts/chart63.xml"/><Relationship Id="rId17" Type="http://schemas.openxmlformats.org/officeDocument/2006/relationships/chart" Target="../charts/chart68.xml"/><Relationship Id="rId25" Type="http://schemas.openxmlformats.org/officeDocument/2006/relationships/chart" Target="../charts/chart75.xml"/><Relationship Id="rId2" Type="http://schemas.openxmlformats.org/officeDocument/2006/relationships/chart" Target="../charts/chart53.xml"/><Relationship Id="rId16" Type="http://schemas.openxmlformats.org/officeDocument/2006/relationships/chart" Target="../charts/chart67.xml"/><Relationship Id="rId20" Type="http://schemas.openxmlformats.org/officeDocument/2006/relationships/chart" Target="../charts/chart71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11" Type="http://schemas.openxmlformats.org/officeDocument/2006/relationships/chart" Target="../charts/chart62.xml"/><Relationship Id="rId24" Type="http://schemas.openxmlformats.org/officeDocument/2006/relationships/hyperlink" Target="#'spis tre&#347;ci'!C5"/><Relationship Id="rId5" Type="http://schemas.openxmlformats.org/officeDocument/2006/relationships/chart" Target="../charts/chart56.xml"/><Relationship Id="rId15" Type="http://schemas.openxmlformats.org/officeDocument/2006/relationships/chart" Target="../charts/chart66.xml"/><Relationship Id="rId23" Type="http://schemas.openxmlformats.org/officeDocument/2006/relationships/chart" Target="../charts/chart74.xml"/><Relationship Id="rId10" Type="http://schemas.openxmlformats.org/officeDocument/2006/relationships/chart" Target="../charts/chart61.xml"/><Relationship Id="rId19" Type="http://schemas.openxmlformats.org/officeDocument/2006/relationships/chart" Target="../charts/chart70.xml"/><Relationship Id="rId4" Type="http://schemas.openxmlformats.org/officeDocument/2006/relationships/chart" Target="../charts/chart55.xml"/><Relationship Id="rId9" Type="http://schemas.openxmlformats.org/officeDocument/2006/relationships/chart" Target="../charts/chart60.xml"/><Relationship Id="rId14" Type="http://schemas.openxmlformats.org/officeDocument/2006/relationships/chart" Target="../charts/chart65.xml"/><Relationship Id="rId22" Type="http://schemas.openxmlformats.org/officeDocument/2006/relationships/chart" Target="../charts/chart7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3.xml"/><Relationship Id="rId1" Type="http://schemas.openxmlformats.org/officeDocument/2006/relationships/hyperlink" Target="#'spis tre&#347;ci'!C5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1.xml"/><Relationship Id="rId13" Type="http://schemas.openxmlformats.org/officeDocument/2006/relationships/chart" Target="../charts/chart166.xml"/><Relationship Id="rId18" Type="http://schemas.openxmlformats.org/officeDocument/2006/relationships/chart" Target="../charts/chart171.xml"/><Relationship Id="rId3" Type="http://schemas.openxmlformats.org/officeDocument/2006/relationships/chart" Target="../charts/chart156.xml"/><Relationship Id="rId21" Type="http://schemas.openxmlformats.org/officeDocument/2006/relationships/chart" Target="../charts/chart174.xml"/><Relationship Id="rId7" Type="http://schemas.openxmlformats.org/officeDocument/2006/relationships/chart" Target="../charts/chart160.xml"/><Relationship Id="rId12" Type="http://schemas.openxmlformats.org/officeDocument/2006/relationships/chart" Target="../charts/chart165.xml"/><Relationship Id="rId17" Type="http://schemas.openxmlformats.org/officeDocument/2006/relationships/chart" Target="../charts/chart170.xml"/><Relationship Id="rId2" Type="http://schemas.openxmlformats.org/officeDocument/2006/relationships/chart" Target="../charts/chart155.xml"/><Relationship Id="rId16" Type="http://schemas.openxmlformats.org/officeDocument/2006/relationships/chart" Target="../charts/chart169.xml"/><Relationship Id="rId20" Type="http://schemas.openxmlformats.org/officeDocument/2006/relationships/chart" Target="../charts/chart173.xml"/><Relationship Id="rId1" Type="http://schemas.openxmlformats.org/officeDocument/2006/relationships/chart" Target="../charts/chart154.xml"/><Relationship Id="rId6" Type="http://schemas.openxmlformats.org/officeDocument/2006/relationships/chart" Target="../charts/chart159.xml"/><Relationship Id="rId11" Type="http://schemas.openxmlformats.org/officeDocument/2006/relationships/chart" Target="../charts/chart164.xml"/><Relationship Id="rId24" Type="http://schemas.openxmlformats.org/officeDocument/2006/relationships/hyperlink" Target="#'spis tre&#347;ci'!C5"/><Relationship Id="rId5" Type="http://schemas.openxmlformats.org/officeDocument/2006/relationships/chart" Target="../charts/chart158.xml"/><Relationship Id="rId15" Type="http://schemas.openxmlformats.org/officeDocument/2006/relationships/chart" Target="../charts/chart168.xml"/><Relationship Id="rId23" Type="http://schemas.openxmlformats.org/officeDocument/2006/relationships/chart" Target="../charts/chart176.xml"/><Relationship Id="rId10" Type="http://schemas.openxmlformats.org/officeDocument/2006/relationships/chart" Target="../charts/chart163.xml"/><Relationship Id="rId19" Type="http://schemas.openxmlformats.org/officeDocument/2006/relationships/chart" Target="../charts/chart172.xml"/><Relationship Id="rId4" Type="http://schemas.openxmlformats.org/officeDocument/2006/relationships/chart" Target="../charts/chart157.xml"/><Relationship Id="rId9" Type="http://schemas.openxmlformats.org/officeDocument/2006/relationships/chart" Target="../charts/chart162.xml"/><Relationship Id="rId14" Type="http://schemas.openxmlformats.org/officeDocument/2006/relationships/chart" Target="../charts/chart167.xml"/><Relationship Id="rId22" Type="http://schemas.openxmlformats.org/officeDocument/2006/relationships/chart" Target="../charts/chart175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25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89.xml"/><Relationship Id="rId18" Type="http://schemas.openxmlformats.org/officeDocument/2006/relationships/chart" Target="../charts/chart194.xml"/><Relationship Id="rId26" Type="http://schemas.openxmlformats.org/officeDocument/2006/relationships/chart" Target="../charts/chart202.xml"/><Relationship Id="rId3" Type="http://schemas.openxmlformats.org/officeDocument/2006/relationships/chart" Target="../charts/chart179.xml"/><Relationship Id="rId21" Type="http://schemas.openxmlformats.org/officeDocument/2006/relationships/chart" Target="../charts/chart197.xml"/><Relationship Id="rId34" Type="http://schemas.openxmlformats.org/officeDocument/2006/relationships/chart" Target="../charts/chart210.xml"/><Relationship Id="rId7" Type="http://schemas.openxmlformats.org/officeDocument/2006/relationships/chart" Target="../charts/chart183.xml"/><Relationship Id="rId12" Type="http://schemas.openxmlformats.org/officeDocument/2006/relationships/chart" Target="../charts/chart188.xml"/><Relationship Id="rId17" Type="http://schemas.openxmlformats.org/officeDocument/2006/relationships/chart" Target="../charts/chart193.xml"/><Relationship Id="rId25" Type="http://schemas.openxmlformats.org/officeDocument/2006/relationships/chart" Target="../charts/chart201.xml"/><Relationship Id="rId33" Type="http://schemas.openxmlformats.org/officeDocument/2006/relationships/chart" Target="../charts/chart209.xml"/><Relationship Id="rId2" Type="http://schemas.openxmlformats.org/officeDocument/2006/relationships/chart" Target="../charts/chart178.xml"/><Relationship Id="rId16" Type="http://schemas.openxmlformats.org/officeDocument/2006/relationships/chart" Target="../charts/chart192.xml"/><Relationship Id="rId20" Type="http://schemas.openxmlformats.org/officeDocument/2006/relationships/chart" Target="../charts/chart196.xml"/><Relationship Id="rId29" Type="http://schemas.openxmlformats.org/officeDocument/2006/relationships/chart" Target="../charts/chart205.xml"/><Relationship Id="rId1" Type="http://schemas.openxmlformats.org/officeDocument/2006/relationships/chart" Target="../charts/chart177.xml"/><Relationship Id="rId6" Type="http://schemas.openxmlformats.org/officeDocument/2006/relationships/chart" Target="../charts/chart182.xml"/><Relationship Id="rId11" Type="http://schemas.openxmlformats.org/officeDocument/2006/relationships/chart" Target="../charts/chart187.xml"/><Relationship Id="rId24" Type="http://schemas.openxmlformats.org/officeDocument/2006/relationships/chart" Target="../charts/chart200.xml"/><Relationship Id="rId32" Type="http://schemas.openxmlformats.org/officeDocument/2006/relationships/chart" Target="../charts/chart208.xml"/><Relationship Id="rId5" Type="http://schemas.openxmlformats.org/officeDocument/2006/relationships/chart" Target="../charts/chart181.xml"/><Relationship Id="rId15" Type="http://schemas.openxmlformats.org/officeDocument/2006/relationships/chart" Target="../charts/chart191.xml"/><Relationship Id="rId23" Type="http://schemas.openxmlformats.org/officeDocument/2006/relationships/chart" Target="../charts/chart199.xml"/><Relationship Id="rId28" Type="http://schemas.openxmlformats.org/officeDocument/2006/relationships/chart" Target="../charts/chart204.xml"/><Relationship Id="rId10" Type="http://schemas.openxmlformats.org/officeDocument/2006/relationships/chart" Target="../charts/chart186.xml"/><Relationship Id="rId19" Type="http://schemas.openxmlformats.org/officeDocument/2006/relationships/chart" Target="../charts/chart195.xml"/><Relationship Id="rId31" Type="http://schemas.openxmlformats.org/officeDocument/2006/relationships/chart" Target="../charts/chart207.xml"/><Relationship Id="rId4" Type="http://schemas.openxmlformats.org/officeDocument/2006/relationships/chart" Target="../charts/chart180.xml"/><Relationship Id="rId9" Type="http://schemas.openxmlformats.org/officeDocument/2006/relationships/chart" Target="../charts/chart185.xml"/><Relationship Id="rId14" Type="http://schemas.openxmlformats.org/officeDocument/2006/relationships/chart" Target="../charts/chart190.xml"/><Relationship Id="rId22" Type="http://schemas.openxmlformats.org/officeDocument/2006/relationships/chart" Target="../charts/chart198.xml"/><Relationship Id="rId27" Type="http://schemas.openxmlformats.org/officeDocument/2006/relationships/chart" Target="../charts/chart203.xml"/><Relationship Id="rId30" Type="http://schemas.openxmlformats.org/officeDocument/2006/relationships/chart" Target="../charts/chart206.xml"/><Relationship Id="rId35" Type="http://schemas.openxmlformats.org/officeDocument/2006/relationships/hyperlink" Target="#'spis tre&#347;ci'!C5"/><Relationship Id="rId8" Type="http://schemas.openxmlformats.org/officeDocument/2006/relationships/chart" Target="../charts/chart184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3.xml"/><Relationship Id="rId2" Type="http://schemas.openxmlformats.org/officeDocument/2006/relationships/chart" Target="../charts/chart212.xml"/><Relationship Id="rId1" Type="http://schemas.openxmlformats.org/officeDocument/2006/relationships/chart" Target="../charts/chart211.xml"/><Relationship Id="rId4" Type="http://schemas.openxmlformats.org/officeDocument/2006/relationships/hyperlink" Target="#'spis tre&#347;ci'!C5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1.xml"/><Relationship Id="rId3" Type="http://schemas.openxmlformats.org/officeDocument/2006/relationships/chart" Target="../charts/chart216.xml"/><Relationship Id="rId7" Type="http://schemas.openxmlformats.org/officeDocument/2006/relationships/chart" Target="../charts/chart220.xml"/><Relationship Id="rId2" Type="http://schemas.openxmlformats.org/officeDocument/2006/relationships/chart" Target="../charts/chart215.xml"/><Relationship Id="rId1" Type="http://schemas.openxmlformats.org/officeDocument/2006/relationships/chart" Target="../charts/chart214.xml"/><Relationship Id="rId6" Type="http://schemas.openxmlformats.org/officeDocument/2006/relationships/chart" Target="../charts/chart219.xml"/><Relationship Id="rId5" Type="http://schemas.openxmlformats.org/officeDocument/2006/relationships/chart" Target="../charts/chart218.xml"/><Relationship Id="rId4" Type="http://schemas.openxmlformats.org/officeDocument/2006/relationships/chart" Target="../charts/chart217.xml"/><Relationship Id="rId9" Type="http://schemas.openxmlformats.org/officeDocument/2006/relationships/hyperlink" Target="#'spis tre&#347;ci'!C5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3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9.xml"/><Relationship Id="rId13" Type="http://schemas.openxmlformats.org/officeDocument/2006/relationships/chart" Target="../charts/chart234.xml"/><Relationship Id="rId3" Type="http://schemas.openxmlformats.org/officeDocument/2006/relationships/chart" Target="../charts/chart224.xml"/><Relationship Id="rId7" Type="http://schemas.openxmlformats.org/officeDocument/2006/relationships/chart" Target="../charts/chart228.xml"/><Relationship Id="rId12" Type="http://schemas.openxmlformats.org/officeDocument/2006/relationships/chart" Target="../charts/chart233.xml"/><Relationship Id="rId17" Type="http://schemas.openxmlformats.org/officeDocument/2006/relationships/hyperlink" Target="#'spis tre&#347;ci'!C5"/><Relationship Id="rId2" Type="http://schemas.openxmlformats.org/officeDocument/2006/relationships/chart" Target="../charts/chart223.xml"/><Relationship Id="rId16" Type="http://schemas.openxmlformats.org/officeDocument/2006/relationships/chart" Target="../charts/chart237.xml"/><Relationship Id="rId1" Type="http://schemas.openxmlformats.org/officeDocument/2006/relationships/chart" Target="../charts/chart222.xml"/><Relationship Id="rId6" Type="http://schemas.openxmlformats.org/officeDocument/2006/relationships/chart" Target="../charts/chart227.xml"/><Relationship Id="rId11" Type="http://schemas.openxmlformats.org/officeDocument/2006/relationships/chart" Target="../charts/chart232.xml"/><Relationship Id="rId5" Type="http://schemas.openxmlformats.org/officeDocument/2006/relationships/chart" Target="../charts/chart226.xml"/><Relationship Id="rId15" Type="http://schemas.openxmlformats.org/officeDocument/2006/relationships/chart" Target="../charts/chart236.xml"/><Relationship Id="rId10" Type="http://schemas.openxmlformats.org/officeDocument/2006/relationships/chart" Target="../charts/chart231.xml"/><Relationship Id="rId4" Type="http://schemas.openxmlformats.org/officeDocument/2006/relationships/chart" Target="../charts/chart225.xml"/><Relationship Id="rId9" Type="http://schemas.openxmlformats.org/officeDocument/2006/relationships/chart" Target="../charts/chart230.xml"/><Relationship Id="rId14" Type="http://schemas.openxmlformats.org/officeDocument/2006/relationships/chart" Target="../charts/chart23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4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5.xml"/><Relationship Id="rId3" Type="http://schemas.openxmlformats.org/officeDocument/2006/relationships/chart" Target="../charts/chart240.xml"/><Relationship Id="rId7" Type="http://schemas.openxmlformats.org/officeDocument/2006/relationships/chart" Target="../charts/chart244.xml"/><Relationship Id="rId2" Type="http://schemas.openxmlformats.org/officeDocument/2006/relationships/chart" Target="../charts/chart239.xml"/><Relationship Id="rId1" Type="http://schemas.openxmlformats.org/officeDocument/2006/relationships/chart" Target="../charts/chart238.xml"/><Relationship Id="rId6" Type="http://schemas.openxmlformats.org/officeDocument/2006/relationships/chart" Target="../charts/chart243.xml"/><Relationship Id="rId5" Type="http://schemas.openxmlformats.org/officeDocument/2006/relationships/chart" Target="../charts/chart242.xml"/><Relationship Id="rId10" Type="http://schemas.openxmlformats.org/officeDocument/2006/relationships/chart" Target="../charts/chart246.xml"/><Relationship Id="rId4" Type="http://schemas.openxmlformats.org/officeDocument/2006/relationships/chart" Target="../charts/chart241.xml"/><Relationship Id="rId9" Type="http://schemas.openxmlformats.org/officeDocument/2006/relationships/hyperlink" Target="#'spis tre&#347;ci'!C5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55.xml.rels><?xml version="1.0" encoding="UTF-8" standalone="yes"?>
<Relationships xmlns="http://schemas.openxmlformats.org/package/2006/relationships"><Relationship Id="rId3" Type="http://schemas.openxmlformats.org/officeDocument/2006/relationships/hyperlink" Target="#'spis tre&#347;ci'!C5"/><Relationship Id="rId2" Type="http://schemas.openxmlformats.org/officeDocument/2006/relationships/chart" Target="../charts/chart248.xml"/><Relationship Id="rId1" Type="http://schemas.openxmlformats.org/officeDocument/2006/relationships/chart" Target="../charts/chart247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spis tre&#347;ci'!C5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spis tre&#347;ci'!C5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spis tre&#347;ci'!C5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28" name="Chart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29" name="Chart 5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0" name="Chart 6">
          <a:extLst>
            <a:ext uri="{FF2B5EF4-FFF2-40B4-BE49-F238E27FC236}">
              <a16:creationId xmlns:a16="http://schemas.microsoft.com/office/drawing/2014/main" id="{00000000-0008-0000-0200-00000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1" name="Chart 7">
          <a:extLst>
            <a:ext uri="{FF2B5EF4-FFF2-40B4-BE49-F238E27FC236}">
              <a16:creationId xmlns:a16="http://schemas.microsoft.com/office/drawing/2014/main" id="{00000000-0008-0000-0200-00000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2" name="Chart 8">
          <a:extLst>
            <a:ext uri="{FF2B5EF4-FFF2-40B4-BE49-F238E27FC236}">
              <a16:creationId xmlns:a16="http://schemas.microsoft.com/office/drawing/2014/main" id="{00000000-0008-0000-0200-00000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3" name="Chart 9">
          <a:extLst>
            <a:ext uri="{FF2B5EF4-FFF2-40B4-BE49-F238E27FC236}">
              <a16:creationId xmlns:a16="http://schemas.microsoft.com/office/drawing/2014/main" id="{00000000-0008-0000-0200-00000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4" name="Chart 10">
          <a:extLst>
            <a:ext uri="{FF2B5EF4-FFF2-40B4-BE49-F238E27FC236}">
              <a16:creationId xmlns:a16="http://schemas.microsoft.com/office/drawing/2014/main" id="{00000000-0008-0000-0200-00000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5" name="Chart 11">
          <a:extLst>
            <a:ext uri="{FF2B5EF4-FFF2-40B4-BE49-F238E27FC236}">
              <a16:creationId xmlns:a16="http://schemas.microsoft.com/office/drawing/2014/main" id="{00000000-0008-0000-0200-00000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6" name="Chart 12">
          <a:extLst>
            <a:ext uri="{FF2B5EF4-FFF2-40B4-BE49-F238E27FC236}">
              <a16:creationId xmlns:a16="http://schemas.microsoft.com/office/drawing/2014/main" id="{00000000-0008-0000-0200-00000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7" name="Chart 13">
          <a:extLst>
            <a:ext uri="{FF2B5EF4-FFF2-40B4-BE49-F238E27FC236}">
              <a16:creationId xmlns:a16="http://schemas.microsoft.com/office/drawing/2014/main" id="{00000000-0008-0000-0200-00000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38" name="Chart 14">
          <a:extLst>
            <a:ext uri="{FF2B5EF4-FFF2-40B4-BE49-F238E27FC236}">
              <a16:creationId xmlns:a16="http://schemas.microsoft.com/office/drawing/2014/main" id="{00000000-0008-0000-0200-00000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0" name="Chart 16">
          <a:extLst>
            <a:ext uri="{FF2B5EF4-FFF2-40B4-BE49-F238E27FC236}">
              <a16:creationId xmlns:a16="http://schemas.microsoft.com/office/drawing/2014/main" id="{00000000-0008-0000-0200-00001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2" name="Chart 18">
          <a:extLst>
            <a:ext uri="{FF2B5EF4-FFF2-40B4-BE49-F238E27FC236}">
              <a16:creationId xmlns:a16="http://schemas.microsoft.com/office/drawing/2014/main" id="{00000000-0008-0000-0200-00001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3" name="Chart 19">
          <a:extLst>
            <a:ext uri="{FF2B5EF4-FFF2-40B4-BE49-F238E27FC236}">
              <a16:creationId xmlns:a16="http://schemas.microsoft.com/office/drawing/2014/main" id="{00000000-0008-0000-0200-00001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4" name="Chart 20">
          <a:extLst>
            <a:ext uri="{FF2B5EF4-FFF2-40B4-BE49-F238E27FC236}">
              <a16:creationId xmlns:a16="http://schemas.microsoft.com/office/drawing/2014/main" id="{00000000-0008-0000-02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5" name="Chart 21">
          <a:extLst>
            <a:ext uri="{FF2B5EF4-FFF2-40B4-BE49-F238E27FC236}">
              <a16:creationId xmlns:a16="http://schemas.microsoft.com/office/drawing/2014/main" id="{00000000-0008-0000-0200-00001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6" name="Chart 22">
          <a:extLst>
            <a:ext uri="{FF2B5EF4-FFF2-40B4-BE49-F238E27FC236}">
              <a16:creationId xmlns:a16="http://schemas.microsoft.com/office/drawing/2014/main" id="{00000000-0008-0000-0200-00001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7" name="Chart 23">
          <a:extLst>
            <a:ext uri="{FF2B5EF4-FFF2-40B4-BE49-F238E27FC236}">
              <a16:creationId xmlns:a16="http://schemas.microsoft.com/office/drawing/2014/main" id="{00000000-0008-0000-0200-00001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8" name="Chart 24">
          <a:extLst>
            <a:ext uri="{FF2B5EF4-FFF2-40B4-BE49-F238E27FC236}">
              <a16:creationId xmlns:a16="http://schemas.microsoft.com/office/drawing/2014/main" id="{00000000-0008-0000-0200-00001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49" name="Chart 25">
          <a:extLst>
            <a:ext uri="{FF2B5EF4-FFF2-40B4-BE49-F238E27FC236}">
              <a16:creationId xmlns:a16="http://schemas.microsoft.com/office/drawing/2014/main" id="{00000000-0008-0000-0200-00001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1050" name="Chart 26">
          <a:extLst>
            <a:ext uri="{FF2B5EF4-FFF2-40B4-BE49-F238E27FC236}">
              <a16:creationId xmlns:a16="http://schemas.microsoft.com/office/drawing/2014/main" id="{00000000-0008-0000-0200-00001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1" name="Chart 27">
          <a:extLst>
            <a:ext uri="{FF2B5EF4-FFF2-40B4-BE49-F238E27FC236}">
              <a16:creationId xmlns:a16="http://schemas.microsoft.com/office/drawing/2014/main" id="{00000000-0008-0000-0200-00001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2" name="Chart 28">
          <a:extLst>
            <a:ext uri="{FF2B5EF4-FFF2-40B4-BE49-F238E27FC236}">
              <a16:creationId xmlns:a16="http://schemas.microsoft.com/office/drawing/2014/main" id="{00000000-0008-0000-0200-00001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3" name="Chart 29">
          <a:extLst>
            <a:ext uri="{FF2B5EF4-FFF2-40B4-BE49-F238E27FC236}">
              <a16:creationId xmlns:a16="http://schemas.microsoft.com/office/drawing/2014/main" id="{00000000-0008-0000-0200-00001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4" name="Chart 30">
          <a:extLst>
            <a:ext uri="{FF2B5EF4-FFF2-40B4-BE49-F238E27FC236}">
              <a16:creationId xmlns:a16="http://schemas.microsoft.com/office/drawing/2014/main" id="{00000000-0008-0000-0200-00001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5" name="Chart 31">
          <a:extLst>
            <a:ext uri="{FF2B5EF4-FFF2-40B4-BE49-F238E27FC236}">
              <a16:creationId xmlns:a16="http://schemas.microsoft.com/office/drawing/2014/main" id="{00000000-0008-0000-0200-00001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6" name="Chart 32">
          <a:extLst>
            <a:ext uri="{FF2B5EF4-FFF2-40B4-BE49-F238E27FC236}">
              <a16:creationId xmlns:a16="http://schemas.microsoft.com/office/drawing/2014/main" id="{00000000-0008-0000-0200-00002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7" name="Chart 33">
          <a:extLst>
            <a:ext uri="{FF2B5EF4-FFF2-40B4-BE49-F238E27FC236}">
              <a16:creationId xmlns:a16="http://schemas.microsoft.com/office/drawing/2014/main" id="{00000000-0008-0000-0200-00002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8" name="Chart 34">
          <a:extLst>
            <a:ext uri="{FF2B5EF4-FFF2-40B4-BE49-F238E27FC236}">
              <a16:creationId xmlns:a16="http://schemas.microsoft.com/office/drawing/2014/main" id="{00000000-0008-0000-0200-00002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59" name="Chart 35">
          <a:extLst>
            <a:ext uri="{FF2B5EF4-FFF2-40B4-BE49-F238E27FC236}">
              <a16:creationId xmlns:a16="http://schemas.microsoft.com/office/drawing/2014/main" id="{00000000-0008-0000-0200-00002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60" name="Chart 36">
          <a:extLst>
            <a:ext uri="{FF2B5EF4-FFF2-40B4-BE49-F238E27FC236}">
              <a16:creationId xmlns:a16="http://schemas.microsoft.com/office/drawing/2014/main" id="{00000000-0008-0000-0200-00002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61" name="Chart 37">
          <a:extLst>
            <a:ext uri="{FF2B5EF4-FFF2-40B4-BE49-F238E27FC236}">
              <a16:creationId xmlns:a16="http://schemas.microsoft.com/office/drawing/2014/main" id="{00000000-0008-0000-0200-00002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62" name="Chart 38">
          <a:extLst>
            <a:ext uri="{FF2B5EF4-FFF2-40B4-BE49-F238E27FC236}">
              <a16:creationId xmlns:a16="http://schemas.microsoft.com/office/drawing/2014/main" id="{00000000-0008-0000-0200-00002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63" name="Chart 39">
          <a:extLst>
            <a:ext uri="{FF2B5EF4-FFF2-40B4-BE49-F238E27FC236}">
              <a16:creationId xmlns:a16="http://schemas.microsoft.com/office/drawing/2014/main" id="{00000000-0008-0000-0200-00002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64" name="Chart 40">
          <a:extLst>
            <a:ext uri="{FF2B5EF4-FFF2-40B4-BE49-F238E27FC236}">
              <a16:creationId xmlns:a16="http://schemas.microsoft.com/office/drawing/2014/main" id="{00000000-0008-0000-0200-00002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65" name="Chart 41">
          <a:extLst>
            <a:ext uri="{FF2B5EF4-FFF2-40B4-BE49-F238E27FC236}">
              <a16:creationId xmlns:a16="http://schemas.microsoft.com/office/drawing/2014/main" id="{00000000-0008-0000-0200-00002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66" name="Chart 42">
          <a:extLst>
            <a:ext uri="{FF2B5EF4-FFF2-40B4-BE49-F238E27FC236}">
              <a16:creationId xmlns:a16="http://schemas.microsoft.com/office/drawing/2014/main" id="{00000000-0008-0000-0200-00002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1067" name="Chart 43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69" name="Chart 45">
          <a:extLst>
            <a:ext uri="{FF2B5EF4-FFF2-40B4-BE49-F238E27FC236}">
              <a16:creationId xmlns:a16="http://schemas.microsoft.com/office/drawing/2014/main" id="{00000000-0008-0000-0200-00002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70" name="Chart 46">
          <a:extLst>
            <a:ext uri="{FF2B5EF4-FFF2-40B4-BE49-F238E27FC236}">
              <a16:creationId xmlns:a16="http://schemas.microsoft.com/office/drawing/2014/main" id="{00000000-0008-0000-0200-00002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71" name="Chart 47">
          <a:extLst>
            <a:ext uri="{FF2B5EF4-FFF2-40B4-BE49-F238E27FC236}">
              <a16:creationId xmlns:a16="http://schemas.microsoft.com/office/drawing/2014/main" id="{00000000-0008-0000-0200-00002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72" name="Chart 48">
          <a:extLst>
            <a:ext uri="{FF2B5EF4-FFF2-40B4-BE49-F238E27FC236}">
              <a16:creationId xmlns:a16="http://schemas.microsoft.com/office/drawing/2014/main" id="{00000000-0008-0000-0200-00003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73" name="Chart 49">
          <a:extLst>
            <a:ext uri="{FF2B5EF4-FFF2-40B4-BE49-F238E27FC236}">
              <a16:creationId xmlns:a16="http://schemas.microsoft.com/office/drawing/2014/main" id="{00000000-0008-0000-0200-00003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74" name="Chart 50">
          <a:extLst>
            <a:ext uri="{FF2B5EF4-FFF2-40B4-BE49-F238E27FC236}">
              <a16:creationId xmlns:a16="http://schemas.microsoft.com/office/drawing/2014/main" id="{00000000-0008-0000-0200-00003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75" name="Chart 51">
          <a:extLst>
            <a:ext uri="{FF2B5EF4-FFF2-40B4-BE49-F238E27FC236}">
              <a16:creationId xmlns:a16="http://schemas.microsoft.com/office/drawing/2014/main" id="{00000000-0008-0000-0200-00003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0</xdr:col>
      <xdr:colOff>133350</xdr:colOff>
      <xdr:row>0</xdr:row>
      <xdr:rowOff>0</xdr:rowOff>
    </xdr:from>
    <xdr:to>
      <xdr:col>7</xdr:col>
      <xdr:colOff>428625</xdr:colOff>
      <xdr:row>0</xdr:row>
      <xdr:rowOff>0</xdr:rowOff>
    </xdr:to>
    <xdr:graphicFrame macro="">
      <xdr:nvGraphicFramePr>
        <xdr:cNvPr id="1076" name="Chart 52">
          <a:extLst>
            <a:ext uri="{FF2B5EF4-FFF2-40B4-BE49-F238E27FC236}">
              <a16:creationId xmlns:a16="http://schemas.microsoft.com/office/drawing/2014/main" id="{00000000-0008-0000-0200-00003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0</xdr:col>
      <xdr:colOff>123826</xdr:colOff>
      <xdr:row>14</xdr:row>
      <xdr:rowOff>123825</xdr:rowOff>
    </xdr:from>
    <xdr:to>
      <xdr:col>8</xdr:col>
      <xdr:colOff>19051</xdr:colOff>
      <xdr:row>38</xdr:row>
      <xdr:rowOff>19050</xdr:rowOff>
    </xdr:to>
    <xdr:graphicFrame macro="">
      <xdr:nvGraphicFramePr>
        <xdr:cNvPr id="55" name="Chart 10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0</xdr:col>
      <xdr:colOff>123826</xdr:colOff>
      <xdr:row>41</xdr:row>
      <xdr:rowOff>38101</xdr:rowOff>
    </xdr:from>
    <xdr:to>
      <xdr:col>8</xdr:col>
      <xdr:colOff>19051</xdr:colOff>
      <xdr:row>63</xdr:row>
      <xdr:rowOff>142875</xdr:rowOff>
    </xdr:to>
    <xdr:graphicFrame macro="">
      <xdr:nvGraphicFramePr>
        <xdr:cNvPr id="56" name="Chart 13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oneCellAnchor>
    <xdr:from>
      <xdr:col>6</xdr:col>
      <xdr:colOff>381000</xdr:colOff>
      <xdr:row>64</xdr:row>
      <xdr:rowOff>66675</xdr:rowOff>
    </xdr:from>
    <xdr:ext cx="1028700" cy="400050"/>
    <xdr:sp macro="" textlink="">
      <xdr:nvSpPr>
        <xdr:cNvPr id="57" name="Strzałka w górę 56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 bwMode="auto">
        <a:xfrm>
          <a:off x="4371975" y="10848975"/>
          <a:ext cx="1028700" cy="400050"/>
        </a:xfrm>
        <a:prstGeom prst="upArrow">
          <a:avLst>
            <a:gd name="adj1" fmla="val 50000"/>
            <a:gd name="adj2" fmla="val 50000"/>
          </a:avLst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1285875</xdr:colOff>
      <xdr:row>33</xdr:row>
      <xdr:rowOff>152400</xdr:rowOff>
    </xdr:from>
    <xdr:ext cx="1013459" cy="390860"/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 bwMode="auto">
        <a:xfrm>
          <a:off x="5124450" y="927735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1276350</xdr:colOff>
      <xdr:row>6</xdr:row>
      <xdr:rowOff>152400</xdr:rowOff>
    </xdr:from>
    <xdr:ext cx="1013459" cy="390860"/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 bwMode="auto">
        <a:xfrm>
          <a:off x="5114925" y="571500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>
              <a:solidFill>
                <a:sysClr val="windowText" lastClr="000000"/>
              </a:solidFill>
            </a:rPr>
            <a:t>Powrót do spisu treści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0" name="Chart 14">
          <a:extLst>
            <a:ext uri="{FF2B5EF4-FFF2-40B4-BE49-F238E27FC236}">
              <a16:creationId xmlns:a16="http://schemas.microsoft.com/office/drawing/2014/main" id="{00000000-0008-0000-0D00-00000E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2" name="Chart 16">
          <a:extLst>
            <a:ext uri="{FF2B5EF4-FFF2-40B4-BE49-F238E27FC236}">
              <a16:creationId xmlns:a16="http://schemas.microsoft.com/office/drawing/2014/main" id="{00000000-0008-0000-0D00-000010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3" name="Chart 17">
          <a:extLst>
            <a:ext uri="{FF2B5EF4-FFF2-40B4-BE49-F238E27FC236}">
              <a16:creationId xmlns:a16="http://schemas.microsoft.com/office/drawing/2014/main" id="{00000000-0008-0000-0D00-00001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4" name="Chart 18">
          <a:extLst>
            <a:ext uri="{FF2B5EF4-FFF2-40B4-BE49-F238E27FC236}">
              <a16:creationId xmlns:a16="http://schemas.microsoft.com/office/drawing/2014/main" id="{00000000-0008-0000-0D00-00001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5" name="Chart 19">
          <a:extLst>
            <a:ext uri="{FF2B5EF4-FFF2-40B4-BE49-F238E27FC236}">
              <a16:creationId xmlns:a16="http://schemas.microsoft.com/office/drawing/2014/main" id="{00000000-0008-0000-0D00-000013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6" name="Chart 20">
          <a:extLst>
            <a:ext uri="{FF2B5EF4-FFF2-40B4-BE49-F238E27FC236}">
              <a16:creationId xmlns:a16="http://schemas.microsoft.com/office/drawing/2014/main" id="{00000000-0008-0000-0D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7" name="Chart 21">
          <a:extLst>
            <a:ext uri="{FF2B5EF4-FFF2-40B4-BE49-F238E27FC236}">
              <a16:creationId xmlns:a16="http://schemas.microsoft.com/office/drawing/2014/main" id="{00000000-0008-0000-0D00-000015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8" name="Chart 22">
          <a:extLst>
            <a:ext uri="{FF2B5EF4-FFF2-40B4-BE49-F238E27FC236}">
              <a16:creationId xmlns:a16="http://schemas.microsoft.com/office/drawing/2014/main" id="{00000000-0008-0000-0D00-00001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19" name="Chart 23">
          <a:extLst>
            <a:ext uri="{FF2B5EF4-FFF2-40B4-BE49-F238E27FC236}">
              <a16:creationId xmlns:a16="http://schemas.microsoft.com/office/drawing/2014/main" id="{00000000-0008-0000-0D00-00001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20" name="Chart 24">
          <a:extLst>
            <a:ext uri="{FF2B5EF4-FFF2-40B4-BE49-F238E27FC236}">
              <a16:creationId xmlns:a16="http://schemas.microsoft.com/office/drawing/2014/main" id="{00000000-0008-0000-0D00-000018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21" name="Chart 25">
          <a:extLst>
            <a:ext uri="{FF2B5EF4-FFF2-40B4-BE49-F238E27FC236}">
              <a16:creationId xmlns:a16="http://schemas.microsoft.com/office/drawing/2014/main" id="{00000000-0008-0000-0D00-000019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22" name="Chart 26">
          <a:extLst>
            <a:ext uri="{FF2B5EF4-FFF2-40B4-BE49-F238E27FC236}">
              <a16:creationId xmlns:a16="http://schemas.microsoft.com/office/drawing/2014/main" id="{00000000-0008-0000-0D00-00001A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23" name="Chart 27">
          <a:extLst>
            <a:ext uri="{FF2B5EF4-FFF2-40B4-BE49-F238E27FC236}">
              <a16:creationId xmlns:a16="http://schemas.microsoft.com/office/drawing/2014/main" id="{00000000-0008-0000-0D00-00001B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24" name="Chart 28">
          <a:extLst>
            <a:ext uri="{FF2B5EF4-FFF2-40B4-BE49-F238E27FC236}">
              <a16:creationId xmlns:a16="http://schemas.microsoft.com/office/drawing/2014/main" id="{00000000-0008-0000-0D00-00001C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27" name="Chart 31">
          <a:extLst>
            <a:ext uri="{FF2B5EF4-FFF2-40B4-BE49-F238E27FC236}">
              <a16:creationId xmlns:a16="http://schemas.microsoft.com/office/drawing/2014/main" id="{00000000-0008-0000-0D00-00001F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28" name="Chart 32">
          <a:extLst>
            <a:ext uri="{FF2B5EF4-FFF2-40B4-BE49-F238E27FC236}">
              <a16:creationId xmlns:a16="http://schemas.microsoft.com/office/drawing/2014/main" id="{00000000-0008-0000-0D00-000020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29" name="Chart 33">
          <a:extLst>
            <a:ext uri="{FF2B5EF4-FFF2-40B4-BE49-F238E27FC236}">
              <a16:creationId xmlns:a16="http://schemas.microsoft.com/office/drawing/2014/main" id="{00000000-0008-0000-0D00-00002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30" name="Chart 34">
          <a:extLst>
            <a:ext uri="{FF2B5EF4-FFF2-40B4-BE49-F238E27FC236}">
              <a16:creationId xmlns:a16="http://schemas.microsoft.com/office/drawing/2014/main" id="{00000000-0008-0000-0D00-000022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31" name="Chart 35">
          <a:extLst>
            <a:ext uri="{FF2B5EF4-FFF2-40B4-BE49-F238E27FC236}">
              <a16:creationId xmlns:a16="http://schemas.microsoft.com/office/drawing/2014/main" id="{00000000-0008-0000-0D00-000023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32" name="Chart 36">
          <a:extLst>
            <a:ext uri="{FF2B5EF4-FFF2-40B4-BE49-F238E27FC236}">
              <a16:creationId xmlns:a16="http://schemas.microsoft.com/office/drawing/2014/main" id="{00000000-0008-0000-0D00-00002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4133" name="Chart 37">
          <a:extLst>
            <a:ext uri="{FF2B5EF4-FFF2-40B4-BE49-F238E27FC236}">
              <a16:creationId xmlns:a16="http://schemas.microsoft.com/office/drawing/2014/main" id="{00000000-0008-0000-0D00-000025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34" name="Chart 38">
          <a:extLst>
            <a:ext uri="{FF2B5EF4-FFF2-40B4-BE49-F238E27FC236}">
              <a16:creationId xmlns:a16="http://schemas.microsoft.com/office/drawing/2014/main" id="{00000000-0008-0000-0D00-00002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4135" name="Chart 39">
          <a:extLst>
            <a:ext uri="{FF2B5EF4-FFF2-40B4-BE49-F238E27FC236}">
              <a16:creationId xmlns:a16="http://schemas.microsoft.com/office/drawing/2014/main" id="{00000000-0008-0000-0D00-00002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36" name="Chart 40">
          <a:extLst>
            <a:ext uri="{FF2B5EF4-FFF2-40B4-BE49-F238E27FC236}">
              <a16:creationId xmlns:a16="http://schemas.microsoft.com/office/drawing/2014/main" id="{00000000-0008-0000-0D00-000028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4137" name="Chart 41">
          <a:extLst>
            <a:ext uri="{FF2B5EF4-FFF2-40B4-BE49-F238E27FC236}">
              <a16:creationId xmlns:a16="http://schemas.microsoft.com/office/drawing/2014/main" id="{00000000-0008-0000-0D00-000029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38" name="Chart 42">
          <a:extLst>
            <a:ext uri="{FF2B5EF4-FFF2-40B4-BE49-F238E27FC236}">
              <a16:creationId xmlns:a16="http://schemas.microsoft.com/office/drawing/2014/main" id="{00000000-0008-0000-0D00-00002A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4139" name="Chart 43">
          <a:extLst>
            <a:ext uri="{FF2B5EF4-FFF2-40B4-BE49-F238E27FC236}">
              <a16:creationId xmlns:a16="http://schemas.microsoft.com/office/drawing/2014/main" id="{00000000-0008-0000-0D00-00002B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40" name="Chart 44">
          <a:extLst>
            <a:ext uri="{FF2B5EF4-FFF2-40B4-BE49-F238E27FC236}">
              <a16:creationId xmlns:a16="http://schemas.microsoft.com/office/drawing/2014/main" id="{00000000-0008-0000-0D00-00002C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4141" name="Chart 45">
          <a:extLst>
            <a:ext uri="{FF2B5EF4-FFF2-40B4-BE49-F238E27FC236}">
              <a16:creationId xmlns:a16="http://schemas.microsoft.com/office/drawing/2014/main" id="{00000000-0008-0000-0D00-00002D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42" name="Chart 46">
          <a:extLst>
            <a:ext uri="{FF2B5EF4-FFF2-40B4-BE49-F238E27FC236}">
              <a16:creationId xmlns:a16="http://schemas.microsoft.com/office/drawing/2014/main" id="{00000000-0008-0000-0D00-00002E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28575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4143" name="Chart 47">
          <a:extLst>
            <a:ext uri="{FF2B5EF4-FFF2-40B4-BE49-F238E27FC236}">
              <a16:creationId xmlns:a16="http://schemas.microsoft.com/office/drawing/2014/main" id="{00000000-0008-0000-0D00-00002F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7</xdr:col>
      <xdr:colOff>581025</xdr:colOff>
      <xdr:row>0</xdr:row>
      <xdr:rowOff>0</xdr:rowOff>
    </xdr:to>
    <xdr:graphicFrame macro="">
      <xdr:nvGraphicFramePr>
        <xdr:cNvPr id="4144" name="Chart 48">
          <a:extLst>
            <a:ext uri="{FF2B5EF4-FFF2-40B4-BE49-F238E27FC236}">
              <a16:creationId xmlns:a16="http://schemas.microsoft.com/office/drawing/2014/main" id="{00000000-0008-0000-0D00-000030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9526</xdr:colOff>
      <xdr:row>14</xdr:row>
      <xdr:rowOff>123825</xdr:rowOff>
    </xdr:from>
    <xdr:to>
      <xdr:col>7</xdr:col>
      <xdr:colOff>790575</xdr:colOff>
      <xdr:row>36</xdr:row>
      <xdr:rowOff>95250</xdr:rowOff>
    </xdr:to>
    <xdr:graphicFrame macro="">
      <xdr:nvGraphicFramePr>
        <xdr:cNvPr id="35" name="Chart 16">
          <a:extLst>
            <a:ext uri="{FF2B5EF4-FFF2-40B4-BE49-F238E27FC236}">
              <a16:creationId xmlns:a16="http://schemas.microsoft.com/office/drawing/2014/main" id="{00000000-0008-0000-0D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oneCellAnchor>
    <xdr:from>
      <xdr:col>6</xdr:col>
      <xdr:colOff>638175</xdr:colOff>
      <xdr:row>37</xdr:row>
      <xdr:rowOff>38100</xdr:rowOff>
    </xdr:from>
    <xdr:ext cx="1013459" cy="390860"/>
    <xdr:sp macro="" textlink="">
      <xdr:nvSpPr>
        <xdr:cNvPr id="37" name="Strzałka w górę 36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00000000-0008-0000-0D00-000025000000}"/>
            </a:ext>
          </a:extLst>
        </xdr:cNvPr>
        <xdr:cNvSpPr/>
      </xdr:nvSpPr>
      <xdr:spPr bwMode="auto">
        <a:xfrm>
          <a:off x="4467225" y="708660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20</xdr:row>
      <xdr:rowOff>9525</xdr:rowOff>
    </xdr:from>
    <xdr:to>
      <xdr:col>7</xdr:col>
      <xdr:colOff>781050</xdr:colOff>
      <xdr:row>44</xdr:row>
      <xdr:rowOff>142875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647700</xdr:colOff>
      <xdr:row>45</xdr:row>
      <xdr:rowOff>85725</xdr:rowOff>
    </xdr:from>
    <xdr:ext cx="1013459" cy="390860"/>
    <xdr:sp macro="" textlink="">
      <xdr:nvSpPr>
        <xdr:cNvPr id="5" name="Strzałka w górę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 bwMode="auto">
        <a:xfrm>
          <a:off x="5829300" y="948690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6</xdr:col>
      <xdr:colOff>733425</xdr:colOff>
      <xdr:row>0</xdr:row>
      <xdr:rowOff>0</xdr:rowOff>
    </xdr:to>
    <xdr:graphicFrame macro="">
      <xdr:nvGraphicFramePr>
        <xdr:cNvPr id="36865" name="Chart 1">
          <a:extLst>
            <a:ext uri="{FF2B5EF4-FFF2-40B4-BE49-F238E27FC236}">
              <a16:creationId xmlns:a16="http://schemas.microsoft.com/office/drawing/2014/main" id="{00000000-0008-0000-0F00-000001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6</xdr:col>
      <xdr:colOff>733425</xdr:colOff>
      <xdr:row>0</xdr:row>
      <xdr:rowOff>0</xdr:rowOff>
    </xdr:to>
    <xdr:graphicFrame macro="">
      <xdr:nvGraphicFramePr>
        <xdr:cNvPr id="36866" name="Chart 2">
          <a:extLst>
            <a:ext uri="{FF2B5EF4-FFF2-40B4-BE49-F238E27FC236}">
              <a16:creationId xmlns:a16="http://schemas.microsoft.com/office/drawing/2014/main" id="{00000000-0008-0000-0F00-000002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6</xdr:col>
      <xdr:colOff>733425</xdr:colOff>
      <xdr:row>0</xdr:row>
      <xdr:rowOff>0</xdr:rowOff>
    </xdr:to>
    <xdr:graphicFrame macro="">
      <xdr:nvGraphicFramePr>
        <xdr:cNvPr id="36867" name="Chart 3">
          <a:extLst>
            <a:ext uri="{FF2B5EF4-FFF2-40B4-BE49-F238E27FC236}">
              <a16:creationId xmlns:a16="http://schemas.microsoft.com/office/drawing/2014/main" id="{00000000-0008-0000-0F00-000003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7</xdr:col>
      <xdr:colOff>95250</xdr:colOff>
      <xdr:row>0</xdr:row>
      <xdr:rowOff>0</xdr:rowOff>
    </xdr:to>
    <xdr:graphicFrame macro="">
      <xdr:nvGraphicFramePr>
        <xdr:cNvPr id="36868" name="Chart 4">
          <a:extLst>
            <a:ext uri="{FF2B5EF4-FFF2-40B4-BE49-F238E27FC236}">
              <a16:creationId xmlns:a16="http://schemas.microsoft.com/office/drawing/2014/main" id="{00000000-0008-0000-0F00-000004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76200</xdr:colOff>
      <xdr:row>16</xdr:row>
      <xdr:rowOff>19050</xdr:rowOff>
    </xdr:from>
    <xdr:to>
      <xdr:col>9</xdr:col>
      <xdr:colOff>676275</xdr:colOff>
      <xdr:row>40</xdr:row>
      <xdr:rowOff>123825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8</xdr:col>
      <xdr:colOff>333375</xdr:colOff>
      <xdr:row>41</xdr:row>
      <xdr:rowOff>76200</xdr:rowOff>
    </xdr:from>
    <xdr:ext cx="1013459" cy="390860"/>
    <xdr:sp macro="" textlink="">
      <xdr:nvSpPr>
        <xdr:cNvPr id="8" name="Strzałka w górę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/>
      </xdr:nvSpPr>
      <xdr:spPr bwMode="auto">
        <a:xfrm>
          <a:off x="5838825" y="7648575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35</xdr:row>
      <xdr:rowOff>114300</xdr:rowOff>
    </xdr:from>
    <xdr:to>
      <xdr:col>8</xdr:col>
      <xdr:colOff>723900</xdr:colOff>
      <xdr:row>59</xdr:row>
      <xdr:rowOff>95250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600075</xdr:colOff>
      <xdr:row>60</xdr:row>
      <xdr:rowOff>19050</xdr:rowOff>
    </xdr:from>
    <xdr:ext cx="1013459" cy="390860"/>
    <xdr:sp macro="" textlink="">
      <xdr:nvSpPr>
        <xdr:cNvPr id="4" name="Strzałka w górę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 bwMode="auto">
        <a:xfrm>
          <a:off x="6457950" y="11001375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29" name="Chart 9">
          <a:extLst>
            <a:ext uri="{FF2B5EF4-FFF2-40B4-BE49-F238E27FC236}">
              <a16:creationId xmlns:a16="http://schemas.microsoft.com/office/drawing/2014/main" id="{00000000-0008-0000-1100-00000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30" name="Chart 10">
          <a:extLst>
            <a:ext uri="{FF2B5EF4-FFF2-40B4-BE49-F238E27FC236}">
              <a16:creationId xmlns:a16="http://schemas.microsoft.com/office/drawing/2014/main" id="{00000000-0008-0000-1100-00000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31" name="Chart 11">
          <a:extLst>
            <a:ext uri="{FF2B5EF4-FFF2-40B4-BE49-F238E27FC236}">
              <a16:creationId xmlns:a16="http://schemas.microsoft.com/office/drawing/2014/main" id="{00000000-0008-0000-1100-00000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32" name="Chart 12">
          <a:extLst>
            <a:ext uri="{FF2B5EF4-FFF2-40B4-BE49-F238E27FC236}">
              <a16:creationId xmlns:a16="http://schemas.microsoft.com/office/drawing/2014/main" id="{00000000-0008-0000-1100-00000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33" name="Chart 13">
          <a:extLst>
            <a:ext uri="{FF2B5EF4-FFF2-40B4-BE49-F238E27FC236}">
              <a16:creationId xmlns:a16="http://schemas.microsoft.com/office/drawing/2014/main" id="{00000000-0008-0000-1100-00000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34" name="Chart 14">
          <a:extLst>
            <a:ext uri="{FF2B5EF4-FFF2-40B4-BE49-F238E27FC236}">
              <a16:creationId xmlns:a16="http://schemas.microsoft.com/office/drawing/2014/main" id="{00000000-0008-0000-1100-00000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37" name="Chart 17">
          <a:extLst>
            <a:ext uri="{FF2B5EF4-FFF2-40B4-BE49-F238E27FC236}">
              <a16:creationId xmlns:a16="http://schemas.microsoft.com/office/drawing/2014/main" id="{00000000-0008-0000-1100-00001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38" name="Chart 18">
          <a:extLst>
            <a:ext uri="{FF2B5EF4-FFF2-40B4-BE49-F238E27FC236}">
              <a16:creationId xmlns:a16="http://schemas.microsoft.com/office/drawing/2014/main" id="{00000000-0008-0000-1100-00001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39" name="Chart 19">
          <a:extLst>
            <a:ext uri="{FF2B5EF4-FFF2-40B4-BE49-F238E27FC236}">
              <a16:creationId xmlns:a16="http://schemas.microsoft.com/office/drawing/2014/main" id="{00000000-0008-0000-1100-00001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40" name="Chart 20">
          <a:extLst>
            <a:ext uri="{FF2B5EF4-FFF2-40B4-BE49-F238E27FC236}">
              <a16:creationId xmlns:a16="http://schemas.microsoft.com/office/drawing/2014/main" id="{00000000-0008-0000-1100-00001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219075</xdr:colOff>
      <xdr:row>0</xdr:row>
      <xdr:rowOff>0</xdr:rowOff>
    </xdr:to>
    <xdr:graphicFrame macro="">
      <xdr:nvGraphicFramePr>
        <xdr:cNvPr id="5141" name="Chart 21">
          <a:extLst>
            <a:ext uri="{FF2B5EF4-FFF2-40B4-BE49-F238E27FC236}">
              <a16:creationId xmlns:a16="http://schemas.microsoft.com/office/drawing/2014/main" id="{00000000-0008-0000-1100-00001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oneCellAnchor>
    <xdr:from>
      <xdr:col>6</xdr:col>
      <xdr:colOff>171450</xdr:colOff>
      <xdr:row>50</xdr:row>
      <xdr:rowOff>133350</xdr:rowOff>
    </xdr:from>
    <xdr:ext cx="1013459" cy="390860"/>
    <xdr:sp macro="" textlink="">
      <xdr:nvSpPr>
        <xdr:cNvPr id="13" name="Strzałka w górę 1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SpPr/>
      </xdr:nvSpPr>
      <xdr:spPr bwMode="auto">
        <a:xfrm>
          <a:off x="4219575" y="861060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45" name="Chart 1">
          <a:extLst>
            <a:ext uri="{FF2B5EF4-FFF2-40B4-BE49-F238E27FC236}">
              <a16:creationId xmlns:a16="http://schemas.microsoft.com/office/drawing/2014/main" id="{00000000-0008-0000-1200-000001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46" name="Chart 2">
          <a:extLst>
            <a:ext uri="{FF2B5EF4-FFF2-40B4-BE49-F238E27FC236}">
              <a16:creationId xmlns:a16="http://schemas.microsoft.com/office/drawing/2014/main" id="{00000000-0008-0000-1200-000002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47" name="Chart 3">
          <a:extLst>
            <a:ext uri="{FF2B5EF4-FFF2-40B4-BE49-F238E27FC236}">
              <a16:creationId xmlns:a16="http://schemas.microsoft.com/office/drawing/2014/main" id="{00000000-0008-0000-1200-000003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48" name="Chart 4">
          <a:extLst>
            <a:ext uri="{FF2B5EF4-FFF2-40B4-BE49-F238E27FC236}">
              <a16:creationId xmlns:a16="http://schemas.microsoft.com/office/drawing/2014/main" id="{00000000-0008-0000-1200-00000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49" name="Chart 5">
          <a:extLst>
            <a:ext uri="{FF2B5EF4-FFF2-40B4-BE49-F238E27FC236}">
              <a16:creationId xmlns:a16="http://schemas.microsoft.com/office/drawing/2014/main" id="{00000000-0008-0000-1200-00000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50" name="Chart 6">
          <a:extLst>
            <a:ext uri="{FF2B5EF4-FFF2-40B4-BE49-F238E27FC236}">
              <a16:creationId xmlns:a16="http://schemas.microsoft.com/office/drawing/2014/main" id="{00000000-0008-0000-1200-000006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51" name="Chart 7">
          <a:extLst>
            <a:ext uri="{FF2B5EF4-FFF2-40B4-BE49-F238E27FC236}">
              <a16:creationId xmlns:a16="http://schemas.microsoft.com/office/drawing/2014/main" id="{00000000-0008-0000-1200-000007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54" name="Chart 10">
          <a:extLst>
            <a:ext uri="{FF2B5EF4-FFF2-40B4-BE49-F238E27FC236}">
              <a16:creationId xmlns:a16="http://schemas.microsoft.com/office/drawing/2014/main" id="{00000000-0008-0000-1200-00000A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55" name="Chart 11">
          <a:extLst>
            <a:ext uri="{FF2B5EF4-FFF2-40B4-BE49-F238E27FC236}">
              <a16:creationId xmlns:a16="http://schemas.microsoft.com/office/drawing/2014/main" id="{00000000-0008-0000-1200-00000B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56" name="Chart 12">
          <a:extLst>
            <a:ext uri="{FF2B5EF4-FFF2-40B4-BE49-F238E27FC236}">
              <a16:creationId xmlns:a16="http://schemas.microsoft.com/office/drawing/2014/main" id="{00000000-0008-0000-1200-00000C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57" name="Chart 13">
          <a:extLst>
            <a:ext uri="{FF2B5EF4-FFF2-40B4-BE49-F238E27FC236}">
              <a16:creationId xmlns:a16="http://schemas.microsoft.com/office/drawing/2014/main" id="{00000000-0008-0000-1200-00000D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58" name="Chart 14">
          <a:extLst>
            <a:ext uri="{FF2B5EF4-FFF2-40B4-BE49-F238E27FC236}">
              <a16:creationId xmlns:a16="http://schemas.microsoft.com/office/drawing/2014/main" id="{00000000-0008-0000-1200-00000E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59" name="Chart 15">
          <a:extLst>
            <a:ext uri="{FF2B5EF4-FFF2-40B4-BE49-F238E27FC236}">
              <a16:creationId xmlns:a16="http://schemas.microsoft.com/office/drawing/2014/main" id="{00000000-0008-0000-1200-00000F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62" name="Chart 18">
          <a:extLst>
            <a:ext uri="{FF2B5EF4-FFF2-40B4-BE49-F238E27FC236}">
              <a16:creationId xmlns:a16="http://schemas.microsoft.com/office/drawing/2014/main" id="{00000000-0008-0000-1200-000012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63" name="Chart 19">
          <a:extLst>
            <a:ext uri="{FF2B5EF4-FFF2-40B4-BE49-F238E27FC236}">
              <a16:creationId xmlns:a16="http://schemas.microsoft.com/office/drawing/2014/main" id="{00000000-0008-0000-1200-000013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64" name="Chart 20">
          <a:extLst>
            <a:ext uri="{FF2B5EF4-FFF2-40B4-BE49-F238E27FC236}">
              <a16:creationId xmlns:a16="http://schemas.microsoft.com/office/drawing/2014/main" id="{00000000-0008-0000-1200-00001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65" name="Chart 21">
          <a:extLst>
            <a:ext uri="{FF2B5EF4-FFF2-40B4-BE49-F238E27FC236}">
              <a16:creationId xmlns:a16="http://schemas.microsoft.com/office/drawing/2014/main" id="{00000000-0008-0000-1200-00001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8</xdr:col>
      <xdr:colOff>542925</xdr:colOff>
      <xdr:row>0</xdr:row>
      <xdr:rowOff>0</xdr:rowOff>
    </xdr:to>
    <xdr:graphicFrame macro="">
      <xdr:nvGraphicFramePr>
        <xdr:cNvPr id="6166" name="Chart 22">
          <a:extLst>
            <a:ext uri="{FF2B5EF4-FFF2-40B4-BE49-F238E27FC236}">
              <a16:creationId xmlns:a16="http://schemas.microsoft.com/office/drawing/2014/main" id="{00000000-0008-0000-1200-000016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6167" name="Chart 23">
          <a:extLst>
            <a:ext uri="{FF2B5EF4-FFF2-40B4-BE49-F238E27FC236}">
              <a16:creationId xmlns:a16="http://schemas.microsoft.com/office/drawing/2014/main" id="{00000000-0008-0000-1200-000017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6168" name="Chart 24">
          <a:extLst>
            <a:ext uri="{FF2B5EF4-FFF2-40B4-BE49-F238E27FC236}">
              <a16:creationId xmlns:a16="http://schemas.microsoft.com/office/drawing/2014/main" id="{00000000-0008-0000-1200-000018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6169" name="Chart 25">
          <a:extLst>
            <a:ext uri="{FF2B5EF4-FFF2-40B4-BE49-F238E27FC236}">
              <a16:creationId xmlns:a16="http://schemas.microsoft.com/office/drawing/2014/main" id="{00000000-0008-0000-1200-000019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6170" name="Chart 26">
          <a:extLst>
            <a:ext uri="{FF2B5EF4-FFF2-40B4-BE49-F238E27FC236}">
              <a16:creationId xmlns:a16="http://schemas.microsoft.com/office/drawing/2014/main" id="{00000000-0008-0000-1200-00001A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0</xdr:colOff>
      <xdr:row>25</xdr:row>
      <xdr:rowOff>161924</xdr:rowOff>
    </xdr:from>
    <xdr:to>
      <xdr:col>7</xdr:col>
      <xdr:colOff>620201</xdr:colOff>
      <xdr:row>51</xdr:row>
      <xdr:rowOff>7951</xdr:rowOff>
    </xdr:to>
    <xdr:graphicFrame macro="">
      <xdr:nvGraphicFramePr>
        <xdr:cNvPr id="25" name="Chart 2">
          <a:extLst>
            <a:ext uri="{FF2B5EF4-FFF2-40B4-BE49-F238E27FC236}">
              <a16:creationId xmlns:a16="http://schemas.microsoft.com/office/drawing/2014/main" id="{00000000-0008-0000-12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oneCellAnchor>
    <xdr:from>
      <xdr:col>6</xdr:col>
      <xdr:colOff>38017</xdr:colOff>
      <xdr:row>51</xdr:row>
      <xdr:rowOff>89039</xdr:rowOff>
    </xdr:from>
    <xdr:ext cx="1013459" cy="390860"/>
    <xdr:sp macro="" textlink="">
      <xdr:nvSpPr>
        <xdr:cNvPr id="26" name="Strzałka w górę 25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/>
      </xdr:nvSpPr>
      <xdr:spPr bwMode="auto">
        <a:xfrm>
          <a:off x="4443040" y="8835474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32</xdr:row>
      <xdr:rowOff>142875</xdr:rowOff>
    </xdr:from>
    <xdr:to>
      <xdr:col>7</xdr:col>
      <xdr:colOff>123826</xdr:colOff>
      <xdr:row>55</xdr:row>
      <xdr:rowOff>152400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619125</xdr:colOff>
      <xdr:row>56</xdr:row>
      <xdr:rowOff>95250</xdr:rowOff>
    </xdr:from>
    <xdr:ext cx="1013459" cy="390860"/>
    <xdr:sp macro="" textlink="">
      <xdr:nvSpPr>
        <xdr:cNvPr id="4" name="Strzałka w górę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 bwMode="auto">
        <a:xfrm>
          <a:off x="4371975" y="1003935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20</xdr:row>
      <xdr:rowOff>38099</xdr:rowOff>
    </xdr:from>
    <xdr:to>
      <xdr:col>7</xdr:col>
      <xdr:colOff>180975</xdr:colOff>
      <xdr:row>39</xdr:row>
      <xdr:rowOff>114299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42</xdr:row>
      <xdr:rowOff>47625</xdr:rowOff>
    </xdr:from>
    <xdr:to>
      <xdr:col>7</xdr:col>
      <xdr:colOff>123824</xdr:colOff>
      <xdr:row>61</xdr:row>
      <xdr:rowOff>38100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5</xdr:col>
      <xdr:colOff>161925</xdr:colOff>
      <xdr:row>61</xdr:row>
      <xdr:rowOff>142875</xdr:rowOff>
    </xdr:from>
    <xdr:ext cx="1013459" cy="390860"/>
    <xdr:sp macro="" textlink="">
      <xdr:nvSpPr>
        <xdr:cNvPr id="4" name="Strzałka w górę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/>
      </xdr:nvSpPr>
      <xdr:spPr bwMode="auto">
        <a:xfrm>
          <a:off x="4962525" y="11858625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0</xdr:rowOff>
    </xdr:from>
    <xdr:to>
      <xdr:col>9</xdr:col>
      <xdr:colOff>485775</xdr:colOff>
      <xdr:row>0</xdr:row>
      <xdr:rowOff>0</xdr:rowOff>
    </xdr:to>
    <xdr:graphicFrame macro="">
      <xdr:nvGraphicFramePr>
        <xdr:cNvPr id="2049" name="Chart 1">
          <a:extLst>
            <a:ext uri="{FF2B5EF4-FFF2-40B4-BE49-F238E27FC236}">
              <a16:creationId xmlns:a16="http://schemas.microsoft.com/office/drawing/2014/main" id="{00000000-0008-0000-03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9</xdr:col>
      <xdr:colOff>485775</xdr:colOff>
      <xdr:row>0</xdr:row>
      <xdr:rowOff>0</xdr:rowOff>
    </xdr:to>
    <xdr:graphicFrame macro="">
      <xdr:nvGraphicFramePr>
        <xdr:cNvPr id="2050" name="Chart 2">
          <a:extLst>
            <a:ext uri="{FF2B5EF4-FFF2-40B4-BE49-F238E27FC236}">
              <a16:creationId xmlns:a16="http://schemas.microsoft.com/office/drawing/2014/main" id="{00000000-0008-0000-0300-00000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9</xdr:col>
      <xdr:colOff>485775</xdr:colOff>
      <xdr:row>0</xdr:row>
      <xdr:rowOff>0</xdr:rowOff>
    </xdr:to>
    <xdr:graphicFrame macro="">
      <xdr:nvGraphicFramePr>
        <xdr:cNvPr id="2051" name="Chart 3">
          <a:extLst>
            <a:ext uri="{FF2B5EF4-FFF2-40B4-BE49-F238E27FC236}">
              <a16:creationId xmlns:a16="http://schemas.microsoft.com/office/drawing/2014/main" id="{00000000-0008-0000-0300-00000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9</xdr:col>
      <xdr:colOff>485775</xdr:colOff>
      <xdr:row>0</xdr:row>
      <xdr:rowOff>0</xdr:rowOff>
    </xdr:to>
    <xdr:graphicFrame macro="">
      <xdr:nvGraphicFramePr>
        <xdr:cNvPr id="2052" name="Chart 4">
          <a:extLst>
            <a:ext uri="{FF2B5EF4-FFF2-40B4-BE49-F238E27FC236}">
              <a16:creationId xmlns:a16="http://schemas.microsoft.com/office/drawing/2014/main" id="{00000000-0008-0000-0300-00000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9</xdr:col>
      <xdr:colOff>485775</xdr:colOff>
      <xdr:row>0</xdr:row>
      <xdr:rowOff>0</xdr:rowOff>
    </xdr:to>
    <xdr:graphicFrame macro="">
      <xdr:nvGraphicFramePr>
        <xdr:cNvPr id="2053" name="Chart 5">
          <a:extLst>
            <a:ext uri="{FF2B5EF4-FFF2-40B4-BE49-F238E27FC236}">
              <a16:creationId xmlns:a16="http://schemas.microsoft.com/office/drawing/2014/main" id="{00000000-0008-0000-0300-00000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9</xdr:col>
      <xdr:colOff>485775</xdr:colOff>
      <xdr:row>0</xdr:row>
      <xdr:rowOff>0</xdr:rowOff>
    </xdr:to>
    <xdr:graphicFrame macro="">
      <xdr:nvGraphicFramePr>
        <xdr:cNvPr id="2054" name="Chart 6">
          <a:extLst>
            <a:ext uri="{FF2B5EF4-FFF2-40B4-BE49-F238E27FC236}">
              <a16:creationId xmlns:a16="http://schemas.microsoft.com/office/drawing/2014/main" id="{00000000-0008-0000-0300-00000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171450</xdr:colOff>
      <xdr:row>0</xdr:row>
      <xdr:rowOff>0</xdr:rowOff>
    </xdr:from>
    <xdr:to>
      <xdr:col>9</xdr:col>
      <xdr:colOff>485775</xdr:colOff>
      <xdr:row>0</xdr:row>
      <xdr:rowOff>0</xdr:rowOff>
    </xdr:to>
    <xdr:graphicFrame macro="">
      <xdr:nvGraphicFramePr>
        <xdr:cNvPr id="2055" name="Chart 7">
          <a:extLst>
            <a:ext uri="{FF2B5EF4-FFF2-40B4-BE49-F238E27FC236}">
              <a16:creationId xmlns:a16="http://schemas.microsoft.com/office/drawing/2014/main" id="{00000000-0008-0000-0300-00000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56" name="Chart 8">
          <a:extLst>
            <a:ext uri="{FF2B5EF4-FFF2-40B4-BE49-F238E27FC236}">
              <a16:creationId xmlns:a16="http://schemas.microsoft.com/office/drawing/2014/main" id="{00000000-0008-0000-0300-00000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57" name="Chart 9">
          <a:extLst>
            <a:ext uri="{FF2B5EF4-FFF2-40B4-BE49-F238E27FC236}">
              <a16:creationId xmlns:a16="http://schemas.microsoft.com/office/drawing/2014/main" id="{00000000-0008-0000-0300-000009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58" name="Chart 10">
          <a:extLst>
            <a:ext uri="{FF2B5EF4-FFF2-40B4-BE49-F238E27FC236}">
              <a16:creationId xmlns:a16="http://schemas.microsoft.com/office/drawing/2014/main" id="{00000000-0008-0000-0300-00000A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59" name="Chart 11">
          <a:extLst>
            <a:ext uri="{FF2B5EF4-FFF2-40B4-BE49-F238E27FC236}">
              <a16:creationId xmlns:a16="http://schemas.microsoft.com/office/drawing/2014/main" id="{00000000-0008-0000-0300-00000B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60" name="Chart 12">
          <a:extLst>
            <a:ext uri="{FF2B5EF4-FFF2-40B4-BE49-F238E27FC236}">
              <a16:creationId xmlns:a16="http://schemas.microsoft.com/office/drawing/2014/main" id="{00000000-0008-0000-0300-00000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61" name="Chart 13">
          <a:extLst>
            <a:ext uri="{FF2B5EF4-FFF2-40B4-BE49-F238E27FC236}">
              <a16:creationId xmlns:a16="http://schemas.microsoft.com/office/drawing/2014/main" id="{00000000-0008-0000-0300-00000D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64" name="Chart 16">
          <a:extLst>
            <a:ext uri="{FF2B5EF4-FFF2-40B4-BE49-F238E27FC236}">
              <a16:creationId xmlns:a16="http://schemas.microsoft.com/office/drawing/2014/main" id="{00000000-0008-0000-0300-000010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65" name="Chart 17">
          <a:extLst>
            <a:ext uri="{FF2B5EF4-FFF2-40B4-BE49-F238E27FC236}">
              <a16:creationId xmlns:a16="http://schemas.microsoft.com/office/drawing/2014/main" id="{00000000-0008-0000-0300-00001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66" name="Chart 18">
          <a:extLst>
            <a:ext uri="{FF2B5EF4-FFF2-40B4-BE49-F238E27FC236}">
              <a16:creationId xmlns:a16="http://schemas.microsoft.com/office/drawing/2014/main" id="{00000000-0008-0000-0300-00001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67" name="Chart 19">
          <a:extLst>
            <a:ext uri="{FF2B5EF4-FFF2-40B4-BE49-F238E27FC236}">
              <a16:creationId xmlns:a16="http://schemas.microsoft.com/office/drawing/2014/main" id="{00000000-0008-0000-0300-00001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68" name="Chart 20">
          <a:extLst>
            <a:ext uri="{FF2B5EF4-FFF2-40B4-BE49-F238E27FC236}">
              <a16:creationId xmlns:a16="http://schemas.microsoft.com/office/drawing/2014/main" id="{00000000-0008-0000-03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69" name="Chart 21">
          <a:extLst>
            <a:ext uri="{FF2B5EF4-FFF2-40B4-BE49-F238E27FC236}">
              <a16:creationId xmlns:a16="http://schemas.microsoft.com/office/drawing/2014/main" id="{00000000-0008-0000-0300-00001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70" name="Chart 22">
          <a:extLst>
            <a:ext uri="{FF2B5EF4-FFF2-40B4-BE49-F238E27FC236}">
              <a16:creationId xmlns:a16="http://schemas.microsoft.com/office/drawing/2014/main" id="{00000000-0008-0000-0300-00001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71" name="Chart 23">
          <a:extLst>
            <a:ext uri="{FF2B5EF4-FFF2-40B4-BE49-F238E27FC236}">
              <a16:creationId xmlns:a16="http://schemas.microsoft.com/office/drawing/2014/main" id="{00000000-0008-0000-0300-00001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72" name="Chart 24">
          <a:extLst>
            <a:ext uri="{FF2B5EF4-FFF2-40B4-BE49-F238E27FC236}">
              <a16:creationId xmlns:a16="http://schemas.microsoft.com/office/drawing/2014/main" id="{00000000-0008-0000-0300-00001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161925</xdr:colOff>
      <xdr:row>0</xdr:row>
      <xdr:rowOff>0</xdr:rowOff>
    </xdr:from>
    <xdr:to>
      <xdr:col>9</xdr:col>
      <xdr:colOff>476250</xdr:colOff>
      <xdr:row>0</xdr:row>
      <xdr:rowOff>0</xdr:rowOff>
    </xdr:to>
    <xdr:graphicFrame macro="">
      <xdr:nvGraphicFramePr>
        <xdr:cNvPr id="2073" name="Chart 25">
          <a:extLst>
            <a:ext uri="{FF2B5EF4-FFF2-40B4-BE49-F238E27FC236}">
              <a16:creationId xmlns:a16="http://schemas.microsoft.com/office/drawing/2014/main" id="{00000000-0008-0000-0300-000019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oneCellAnchor>
    <xdr:from>
      <xdr:col>7</xdr:col>
      <xdr:colOff>371475</xdr:colOff>
      <xdr:row>42</xdr:row>
      <xdr:rowOff>0</xdr:rowOff>
    </xdr:from>
    <xdr:ext cx="1013459" cy="390860"/>
    <xdr:sp macro="" textlink="">
      <xdr:nvSpPr>
        <xdr:cNvPr id="28" name="Strzałka w górę 27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 bwMode="auto">
        <a:xfrm>
          <a:off x="4848225" y="868680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  <xdr:twoCellAnchor>
    <xdr:from>
      <xdr:col>0</xdr:col>
      <xdr:colOff>85725</xdr:colOff>
      <xdr:row>18</xdr:row>
      <xdr:rowOff>152400</xdr:rowOff>
    </xdr:from>
    <xdr:to>
      <xdr:col>9</xdr:col>
      <xdr:colOff>76200</xdr:colOff>
      <xdr:row>40</xdr:row>
      <xdr:rowOff>104775</xdr:rowOff>
    </xdr:to>
    <xdr:graphicFrame macro="">
      <xdr:nvGraphicFramePr>
        <xdr:cNvPr id="27" name="Chart 3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1101173</xdr:colOff>
      <xdr:row>61</xdr:row>
      <xdr:rowOff>63610</xdr:rowOff>
    </xdr:from>
    <xdr:ext cx="1013459" cy="390860"/>
    <xdr:sp macro="" textlink="">
      <xdr:nvSpPr>
        <xdr:cNvPr id="4" name="Strzałka w górę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 bwMode="auto">
        <a:xfrm>
          <a:off x="4536136" y="11632758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  <xdr:twoCellAnchor>
    <xdr:from>
      <xdr:col>0</xdr:col>
      <xdr:colOff>28574</xdr:colOff>
      <xdr:row>20</xdr:row>
      <xdr:rowOff>57151</xdr:rowOff>
    </xdr:from>
    <xdr:to>
      <xdr:col>5</xdr:col>
      <xdr:colOff>23854</xdr:colOff>
      <xdr:row>39</xdr:row>
      <xdr:rowOff>95417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1F09F553-3D59-46A4-9993-68FE09366B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411227</xdr:colOff>
      <xdr:row>87</xdr:row>
      <xdr:rowOff>108986</xdr:rowOff>
    </xdr:from>
    <xdr:ext cx="790575" cy="361949"/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 bwMode="auto">
        <a:xfrm>
          <a:off x="7297057" y="14763240"/>
          <a:ext cx="790575" cy="361949"/>
        </a:xfrm>
        <a:prstGeom prst="upArrow">
          <a:avLst>
            <a:gd name="adj1" fmla="val 50000"/>
            <a:gd name="adj2" fmla="val 52273"/>
          </a:avLst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17" name="Chart 1">
          <a:extLst>
            <a:ext uri="{FF2B5EF4-FFF2-40B4-BE49-F238E27FC236}">
              <a16:creationId xmlns:a16="http://schemas.microsoft.com/office/drawing/2014/main" id="{00000000-0008-0000-17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18" name="Chart 2">
          <a:extLst>
            <a:ext uri="{FF2B5EF4-FFF2-40B4-BE49-F238E27FC236}">
              <a16:creationId xmlns:a16="http://schemas.microsoft.com/office/drawing/2014/main" id="{00000000-0008-0000-1700-000002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19" name="Chart 3">
          <a:extLst>
            <a:ext uri="{FF2B5EF4-FFF2-40B4-BE49-F238E27FC236}">
              <a16:creationId xmlns:a16="http://schemas.microsoft.com/office/drawing/2014/main" id="{00000000-0008-0000-1700-000003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0" name="Chart 4">
          <a:extLst>
            <a:ext uri="{FF2B5EF4-FFF2-40B4-BE49-F238E27FC236}">
              <a16:creationId xmlns:a16="http://schemas.microsoft.com/office/drawing/2014/main" id="{00000000-0008-0000-1700-000004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1" name="Chart 5">
          <a:extLst>
            <a:ext uri="{FF2B5EF4-FFF2-40B4-BE49-F238E27FC236}">
              <a16:creationId xmlns:a16="http://schemas.microsoft.com/office/drawing/2014/main" id="{00000000-0008-0000-1700-000005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2" name="Chart 6">
          <a:extLst>
            <a:ext uri="{FF2B5EF4-FFF2-40B4-BE49-F238E27FC236}">
              <a16:creationId xmlns:a16="http://schemas.microsoft.com/office/drawing/2014/main" id="{00000000-0008-0000-1700-000006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3" name="Chart 7">
          <a:extLst>
            <a:ext uri="{FF2B5EF4-FFF2-40B4-BE49-F238E27FC236}">
              <a16:creationId xmlns:a16="http://schemas.microsoft.com/office/drawing/2014/main" id="{00000000-0008-0000-1700-000007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4" name="Chart 8">
          <a:extLst>
            <a:ext uri="{FF2B5EF4-FFF2-40B4-BE49-F238E27FC236}">
              <a16:creationId xmlns:a16="http://schemas.microsoft.com/office/drawing/2014/main" id="{00000000-0008-0000-1700-000008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5" name="Chart 9">
          <a:extLst>
            <a:ext uri="{FF2B5EF4-FFF2-40B4-BE49-F238E27FC236}">
              <a16:creationId xmlns:a16="http://schemas.microsoft.com/office/drawing/2014/main" id="{00000000-0008-0000-1700-000009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6" name="Chart 10">
          <a:extLst>
            <a:ext uri="{FF2B5EF4-FFF2-40B4-BE49-F238E27FC236}">
              <a16:creationId xmlns:a16="http://schemas.microsoft.com/office/drawing/2014/main" id="{00000000-0008-0000-1700-00000A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7" name="Chart 11">
          <a:extLst>
            <a:ext uri="{FF2B5EF4-FFF2-40B4-BE49-F238E27FC236}">
              <a16:creationId xmlns:a16="http://schemas.microsoft.com/office/drawing/2014/main" id="{00000000-0008-0000-1700-00000B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8" name="Chart 12">
          <a:extLst>
            <a:ext uri="{FF2B5EF4-FFF2-40B4-BE49-F238E27FC236}">
              <a16:creationId xmlns:a16="http://schemas.microsoft.com/office/drawing/2014/main" id="{00000000-0008-0000-1700-00000C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29" name="Chart 13">
          <a:extLst>
            <a:ext uri="{FF2B5EF4-FFF2-40B4-BE49-F238E27FC236}">
              <a16:creationId xmlns:a16="http://schemas.microsoft.com/office/drawing/2014/main" id="{00000000-0008-0000-1700-00000D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30" name="Chart 14">
          <a:extLst>
            <a:ext uri="{FF2B5EF4-FFF2-40B4-BE49-F238E27FC236}">
              <a16:creationId xmlns:a16="http://schemas.microsoft.com/office/drawing/2014/main" id="{00000000-0008-0000-1700-00000E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33" name="Chart 17">
          <a:extLst>
            <a:ext uri="{FF2B5EF4-FFF2-40B4-BE49-F238E27FC236}">
              <a16:creationId xmlns:a16="http://schemas.microsoft.com/office/drawing/2014/main" id="{00000000-0008-0000-1700-00001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34" name="Chart 18">
          <a:extLst>
            <a:ext uri="{FF2B5EF4-FFF2-40B4-BE49-F238E27FC236}">
              <a16:creationId xmlns:a16="http://schemas.microsoft.com/office/drawing/2014/main" id="{00000000-0008-0000-1700-000012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35" name="Chart 19">
          <a:extLst>
            <a:ext uri="{FF2B5EF4-FFF2-40B4-BE49-F238E27FC236}">
              <a16:creationId xmlns:a16="http://schemas.microsoft.com/office/drawing/2014/main" id="{00000000-0008-0000-1700-000013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36" name="Chart 20">
          <a:extLst>
            <a:ext uri="{FF2B5EF4-FFF2-40B4-BE49-F238E27FC236}">
              <a16:creationId xmlns:a16="http://schemas.microsoft.com/office/drawing/2014/main" id="{00000000-0008-0000-1700-000014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9237" name="Chart 21">
          <a:extLst>
            <a:ext uri="{FF2B5EF4-FFF2-40B4-BE49-F238E27FC236}">
              <a16:creationId xmlns:a16="http://schemas.microsoft.com/office/drawing/2014/main" id="{00000000-0008-0000-1700-000015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209550</xdr:colOff>
      <xdr:row>0</xdr:row>
      <xdr:rowOff>0</xdr:rowOff>
    </xdr:to>
    <xdr:graphicFrame macro="">
      <xdr:nvGraphicFramePr>
        <xdr:cNvPr id="9238" name="Chart 22">
          <a:extLst>
            <a:ext uri="{FF2B5EF4-FFF2-40B4-BE49-F238E27FC236}">
              <a16:creationId xmlns:a16="http://schemas.microsoft.com/office/drawing/2014/main" id="{00000000-0008-0000-1700-000016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10</xdr:col>
      <xdr:colOff>209550</xdr:colOff>
      <xdr:row>0</xdr:row>
      <xdr:rowOff>0</xdr:rowOff>
    </xdr:to>
    <xdr:graphicFrame macro="">
      <xdr:nvGraphicFramePr>
        <xdr:cNvPr id="9239" name="Chart 23">
          <a:extLst>
            <a:ext uri="{FF2B5EF4-FFF2-40B4-BE49-F238E27FC236}">
              <a16:creationId xmlns:a16="http://schemas.microsoft.com/office/drawing/2014/main" id="{00000000-0008-0000-1700-000017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19050</xdr:colOff>
      <xdr:row>0</xdr:row>
      <xdr:rowOff>0</xdr:rowOff>
    </xdr:from>
    <xdr:to>
      <xdr:col>9</xdr:col>
      <xdr:colOff>590550</xdr:colOff>
      <xdr:row>0</xdr:row>
      <xdr:rowOff>0</xdr:rowOff>
    </xdr:to>
    <xdr:graphicFrame macro="">
      <xdr:nvGraphicFramePr>
        <xdr:cNvPr id="9240" name="Chart 24">
          <a:extLst>
            <a:ext uri="{FF2B5EF4-FFF2-40B4-BE49-F238E27FC236}">
              <a16:creationId xmlns:a16="http://schemas.microsoft.com/office/drawing/2014/main" id="{00000000-0008-0000-1700-000018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0</xdr:colOff>
      <xdr:row>1</xdr:row>
      <xdr:rowOff>152400</xdr:rowOff>
    </xdr:from>
    <xdr:to>
      <xdr:col>9</xdr:col>
      <xdr:colOff>590550</xdr:colOff>
      <xdr:row>23</xdr:row>
      <xdr:rowOff>38100</xdr:rowOff>
    </xdr:to>
    <xdr:graphicFrame macro="">
      <xdr:nvGraphicFramePr>
        <xdr:cNvPr id="25" name="Chart 2">
          <a:extLst>
            <a:ext uri="{FF2B5EF4-FFF2-40B4-BE49-F238E27FC236}">
              <a16:creationId xmlns:a16="http://schemas.microsoft.com/office/drawing/2014/main" id="{00000000-0008-0000-17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oneCellAnchor>
    <xdr:from>
      <xdr:col>8</xdr:col>
      <xdr:colOff>180975</xdr:colOff>
      <xdr:row>36</xdr:row>
      <xdr:rowOff>47625</xdr:rowOff>
    </xdr:from>
    <xdr:ext cx="1013459" cy="390860"/>
    <xdr:sp macro="" textlink="">
      <xdr:nvSpPr>
        <xdr:cNvPr id="26" name="Strzałka w górę 25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0000000-0008-0000-1700-00001A000000}"/>
            </a:ext>
          </a:extLst>
        </xdr:cNvPr>
        <xdr:cNvSpPr/>
      </xdr:nvSpPr>
      <xdr:spPr bwMode="auto">
        <a:xfrm>
          <a:off x="5629275" y="9058275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506896</xdr:colOff>
      <xdr:row>43</xdr:row>
      <xdr:rowOff>14246</xdr:rowOff>
    </xdr:from>
    <xdr:ext cx="1013459" cy="390860"/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/>
      </xdr:nvSpPr>
      <xdr:spPr bwMode="auto">
        <a:xfrm>
          <a:off x="5261776" y="9627373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600075</xdr:colOff>
      <xdr:row>40</xdr:row>
      <xdr:rowOff>0</xdr:rowOff>
    </xdr:from>
    <xdr:ext cx="1013459" cy="390860"/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/>
      </xdr:nvSpPr>
      <xdr:spPr bwMode="auto">
        <a:xfrm>
          <a:off x="6581775" y="1030605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41" name="Chart 1">
          <a:extLst>
            <a:ext uri="{FF2B5EF4-FFF2-40B4-BE49-F238E27FC236}">
              <a16:creationId xmlns:a16="http://schemas.microsoft.com/office/drawing/2014/main" id="{00000000-0008-0000-1A00-000001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42" name="Chart 2">
          <a:extLst>
            <a:ext uri="{FF2B5EF4-FFF2-40B4-BE49-F238E27FC236}">
              <a16:creationId xmlns:a16="http://schemas.microsoft.com/office/drawing/2014/main" id="{00000000-0008-0000-1A00-000002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43" name="Chart 3">
          <a:extLst>
            <a:ext uri="{FF2B5EF4-FFF2-40B4-BE49-F238E27FC236}">
              <a16:creationId xmlns:a16="http://schemas.microsoft.com/office/drawing/2014/main" id="{00000000-0008-0000-1A00-000003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44" name="Chart 4">
          <a:extLst>
            <a:ext uri="{FF2B5EF4-FFF2-40B4-BE49-F238E27FC236}">
              <a16:creationId xmlns:a16="http://schemas.microsoft.com/office/drawing/2014/main" id="{00000000-0008-0000-1A00-000004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45" name="Chart 5">
          <a:extLst>
            <a:ext uri="{FF2B5EF4-FFF2-40B4-BE49-F238E27FC236}">
              <a16:creationId xmlns:a16="http://schemas.microsoft.com/office/drawing/2014/main" id="{00000000-0008-0000-1A00-000005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46" name="Chart 6">
          <a:extLst>
            <a:ext uri="{FF2B5EF4-FFF2-40B4-BE49-F238E27FC236}">
              <a16:creationId xmlns:a16="http://schemas.microsoft.com/office/drawing/2014/main" id="{00000000-0008-0000-1A00-000006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47" name="Chart 7">
          <a:extLst>
            <a:ext uri="{FF2B5EF4-FFF2-40B4-BE49-F238E27FC236}">
              <a16:creationId xmlns:a16="http://schemas.microsoft.com/office/drawing/2014/main" id="{00000000-0008-0000-1A00-000007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48" name="Chart 8">
          <a:extLst>
            <a:ext uri="{FF2B5EF4-FFF2-40B4-BE49-F238E27FC236}">
              <a16:creationId xmlns:a16="http://schemas.microsoft.com/office/drawing/2014/main" id="{00000000-0008-0000-1A00-000008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49" name="Chart 9">
          <a:extLst>
            <a:ext uri="{FF2B5EF4-FFF2-40B4-BE49-F238E27FC236}">
              <a16:creationId xmlns:a16="http://schemas.microsoft.com/office/drawing/2014/main" id="{00000000-0008-0000-1A00-000009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50" name="Chart 10">
          <a:extLst>
            <a:ext uri="{FF2B5EF4-FFF2-40B4-BE49-F238E27FC236}">
              <a16:creationId xmlns:a16="http://schemas.microsoft.com/office/drawing/2014/main" id="{00000000-0008-0000-1A00-00000A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51" name="Chart 11">
          <a:extLst>
            <a:ext uri="{FF2B5EF4-FFF2-40B4-BE49-F238E27FC236}">
              <a16:creationId xmlns:a16="http://schemas.microsoft.com/office/drawing/2014/main" id="{00000000-0008-0000-1A00-00000B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52" name="Chart 12">
          <a:extLst>
            <a:ext uri="{FF2B5EF4-FFF2-40B4-BE49-F238E27FC236}">
              <a16:creationId xmlns:a16="http://schemas.microsoft.com/office/drawing/2014/main" id="{00000000-0008-0000-1A00-00000C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53" name="Chart 13">
          <a:extLst>
            <a:ext uri="{FF2B5EF4-FFF2-40B4-BE49-F238E27FC236}">
              <a16:creationId xmlns:a16="http://schemas.microsoft.com/office/drawing/2014/main" id="{00000000-0008-0000-1A00-00000D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54" name="Chart 14">
          <a:extLst>
            <a:ext uri="{FF2B5EF4-FFF2-40B4-BE49-F238E27FC236}">
              <a16:creationId xmlns:a16="http://schemas.microsoft.com/office/drawing/2014/main" id="{00000000-0008-0000-1A00-00000E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55" name="Chart 15">
          <a:extLst>
            <a:ext uri="{FF2B5EF4-FFF2-40B4-BE49-F238E27FC236}">
              <a16:creationId xmlns:a16="http://schemas.microsoft.com/office/drawing/2014/main" id="{00000000-0008-0000-1A00-00000F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56" name="Chart 16">
          <a:extLst>
            <a:ext uri="{FF2B5EF4-FFF2-40B4-BE49-F238E27FC236}">
              <a16:creationId xmlns:a16="http://schemas.microsoft.com/office/drawing/2014/main" id="{00000000-0008-0000-1A00-000010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57" name="Chart 17">
          <a:extLst>
            <a:ext uri="{FF2B5EF4-FFF2-40B4-BE49-F238E27FC236}">
              <a16:creationId xmlns:a16="http://schemas.microsoft.com/office/drawing/2014/main" id="{00000000-0008-0000-1A00-000011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58" name="Chart 18">
          <a:extLst>
            <a:ext uri="{FF2B5EF4-FFF2-40B4-BE49-F238E27FC236}">
              <a16:creationId xmlns:a16="http://schemas.microsoft.com/office/drawing/2014/main" id="{00000000-0008-0000-1A00-000012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59" name="Chart 19">
          <a:extLst>
            <a:ext uri="{FF2B5EF4-FFF2-40B4-BE49-F238E27FC236}">
              <a16:creationId xmlns:a16="http://schemas.microsoft.com/office/drawing/2014/main" id="{00000000-0008-0000-1A00-000013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60" name="Chart 20">
          <a:extLst>
            <a:ext uri="{FF2B5EF4-FFF2-40B4-BE49-F238E27FC236}">
              <a16:creationId xmlns:a16="http://schemas.microsoft.com/office/drawing/2014/main" id="{00000000-0008-0000-1A00-000014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61" name="Chart 21">
          <a:extLst>
            <a:ext uri="{FF2B5EF4-FFF2-40B4-BE49-F238E27FC236}">
              <a16:creationId xmlns:a16="http://schemas.microsoft.com/office/drawing/2014/main" id="{00000000-0008-0000-1A00-000015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62" name="Chart 22">
          <a:extLst>
            <a:ext uri="{FF2B5EF4-FFF2-40B4-BE49-F238E27FC236}">
              <a16:creationId xmlns:a16="http://schemas.microsoft.com/office/drawing/2014/main" id="{00000000-0008-0000-1A00-000016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63" name="Chart 23">
          <a:extLst>
            <a:ext uri="{FF2B5EF4-FFF2-40B4-BE49-F238E27FC236}">
              <a16:creationId xmlns:a16="http://schemas.microsoft.com/office/drawing/2014/main" id="{00000000-0008-0000-1A00-000017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64" name="Chart 24">
          <a:extLst>
            <a:ext uri="{FF2B5EF4-FFF2-40B4-BE49-F238E27FC236}">
              <a16:creationId xmlns:a16="http://schemas.microsoft.com/office/drawing/2014/main" id="{00000000-0008-0000-1A00-000018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69" name="Chart 29">
          <a:extLst>
            <a:ext uri="{FF2B5EF4-FFF2-40B4-BE49-F238E27FC236}">
              <a16:creationId xmlns:a16="http://schemas.microsoft.com/office/drawing/2014/main" id="{00000000-0008-0000-1A00-00001D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70" name="Chart 30">
          <a:extLst>
            <a:ext uri="{FF2B5EF4-FFF2-40B4-BE49-F238E27FC236}">
              <a16:creationId xmlns:a16="http://schemas.microsoft.com/office/drawing/2014/main" id="{00000000-0008-0000-1A00-00001E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71" name="Chart 31">
          <a:extLst>
            <a:ext uri="{FF2B5EF4-FFF2-40B4-BE49-F238E27FC236}">
              <a16:creationId xmlns:a16="http://schemas.microsoft.com/office/drawing/2014/main" id="{00000000-0008-0000-1A00-00001F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72" name="Chart 32">
          <a:extLst>
            <a:ext uri="{FF2B5EF4-FFF2-40B4-BE49-F238E27FC236}">
              <a16:creationId xmlns:a16="http://schemas.microsoft.com/office/drawing/2014/main" id="{00000000-0008-0000-1A00-000020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73" name="Chart 33">
          <a:extLst>
            <a:ext uri="{FF2B5EF4-FFF2-40B4-BE49-F238E27FC236}">
              <a16:creationId xmlns:a16="http://schemas.microsoft.com/office/drawing/2014/main" id="{00000000-0008-0000-1A00-000021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74" name="Chart 34">
          <a:extLst>
            <a:ext uri="{FF2B5EF4-FFF2-40B4-BE49-F238E27FC236}">
              <a16:creationId xmlns:a16="http://schemas.microsoft.com/office/drawing/2014/main" id="{00000000-0008-0000-1A00-000022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75" name="Chart 35">
          <a:extLst>
            <a:ext uri="{FF2B5EF4-FFF2-40B4-BE49-F238E27FC236}">
              <a16:creationId xmlns:a16="http://schemas.microsoft.com/office/drawing/2014/main" id="{00000000-0008-0000-1A00-000023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76" name="Chart 36">
          <a:extLst>
            <a:ext uri="{FF2B5EF4-FFF2-40B4-BE49-F238E27FC236}">
              <a16:creationId xmlns:a16="http://schemas.microsoft.com/office/drawing/2014/main" id="{00000000-0008-0000-1A00-000024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0277" name="Chart 37">
          <a:extLst>
            <a:ext uri="{FF2B5EF4-FFF2-40B4-BE49-F238E27FC236}">
              <a16:creationId xmlns:a16="http://schemas.microsoft.com/office/drawing/2014/main" id="{00000000-0008-0000-1A00-000025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0278" name="Chart 38">
          <a:extLst>
            <a:ext uri="{FF2B5EF4-FFF2-40B4-BE49-F238E27FC236}">
              <a16:creationId xmlns:a16="http://schemas.microsoft.com/office/drawing/2014/main" id="{00000000-0008-0000-1A00-000026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oneCellAnchor>
    <xdr:from>
      <xdr:col>7</xdr:col>
      <xdr:colOff>247650</xdr:colOff>
      <xdr:row>59</xdr:row>
      <xdr:rowOff>57150</xdr:rowOff>
    </xdr:from>
    <xdr:ext cx="1013459" cy="428625"/>
    <xdr:sp macro="" textlink="">
      <xdr:nvSpPr>
        <xdr:cNvPr id="36" name="Strzałka w górę 35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00000000-0008-0000-1A00-000024000000}"/>
            </a:ext>
          </a:extLst>
        </xdr:cNvPr>
        <xdr:cNvSpPr/>
      </xdr:nvSpPr>
      <xdr:spPr bwMode="auto">
        <a:xfrm>
          <a:off x="5200650" y="9963150"/>
          <a:ext cx="1013459" cy="428625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39937" name="Chart 1">
          <a:extLst>
            <a:ext uri="{FF2B5EF4-FFF2-40B4-BE49-F238E27FC236}">
              <a16:creationId xmlns:a16="http://schemas.microsoft.com/office/drawing/2014/main" id="{00000000-0008-0000-1B00-000001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39938" name="Chart 2">
          <a:extLst>
            <a:ext uri="{FF2B5EF4-FFF2-40B4-BE49-F238E27FC236}">
              <a16:creationId xmlns:a16="http://schemas.microsoft.com/office/drawing/2014/main" id="{00000000-0008-0000-1B00-000002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22</xdr:row>
      <xdr:rowOff>76199</xdr:rowOff>
    </xdr:from>
    <xdr:to>
      <xdr:col>10</xdr:col>
      <xdr:colOff>294198</xdr:colOff>
      <xdr:row>47</xdr:row>
      <xdr:rowOff>38099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8</xdr:col>
      <xdr:colOff>331151</xdr:colOff>
      <xdr:row>48</xdr:row>
      <xdr:rowOff>85588</xdr:rowOff>
    </xdr:from>
    <xdr:ext cx="1013459" cy="390860"/>
    <xdr:sp macro="" textlink="">
      <xdr:nvSpPr>
        <xdr:cNvPr id="6" name="Strzałka w górę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B00-000006000000}"/>
            </a:ext>
          </a:extLst>
        </xdr:cNvPr>
        <xdr:cNvSpPr/>
      </xdr:nvSpPr>
      <xdr:spPr bwMode="auto">
        <a:xfrm>
          <a:off x="5730087" y="8474214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1265" name="Chart 1">
          <a:extLst>
            <a:ext uri="{FF2B5EF4-FFF2-40B4-BE49-F238E27FC236}">
              <a16:creationId xmlns:a16="http://schemas.microsoft.com/office/drawing/2014/main" id="{00000000-0008-0000-1C00-000001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1266" name="Chart 2">
          <a:extLst>
            <a:ext uri="{FF2B5EF4-FFF2-40B4-BE49-F238E27FC236}">
              <a16:creationId xmlns:a16="http://schemas.microsoft.com/office/drawing/2014/main" id="{00000000-0008-0000-1C00-000002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1267" name="Chart 3">
          <a:extLst>
            <a:ext uri="{FF2B5EF4-FFF2-40B4-BE49-F238E27FC236}">
              <a16:creationId xmlns:a16="http://schemas.microsoft.com/office/drawing/2014/main" id="{00000000-0008-0000-1C00-000003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1268" name="Chart 4">
          <a:extLst>
            <a:ext uri="{FF2B5EF4-FFF2-40B4-BE49-F238E27FC236}">
              <a16:creationId xmlns:a16="http://schemas.microsoft.com/office/drawing/2014/main" id="{00000000-0008-0000-1C00-000004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561975</xdr:colOff>
      <xdr:row>0</xdr:row>
      <xdr:rowOff>0</xdr:rowOff>
    </xdr:to>
    <xdr:graphicFrame macro="">
      <xdr:nvGraphicFramePr>
        <xdr:cNvPr id="11269" name="Chart 5">
          <a:extLst>
            <a:ext uri="{FF2B5EF4-FFF2-40B4-BE49-F238E27FC236}">
              <a16:creationId xmlns:a16="http://schemas.microsoft.com/office/drawing/2014/main" id="{00000000-0008-0000-1C00-000005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57150</xdr:colOff>
      <xdr:row>0</xdr:row>
      <xdr:rowOff>0</xdr:rowOff>
    </xdr:from>
    <xdr:to>
      <xdr:col>7</xdr:col>
      <xdr:colOff>552450</xdr:colOff>
      <xdr:row>0</xdr:row>
      <xdr:rowOff>0</xdr:rowOff>
    </xdr:to>
    <xdr:graphicFrame macro="">
      <xdr:nvGraphicFramePr>
        <xdr:cNvPr id="11270" name="Chart 6">
          <a:extLst>
            <a:ext uri="{FF2B5EF4-FFF2-40B4-BE49-F238E27FC236}">
              <a16:creationId xmlns:a16="http://schemas.microsoft.com/office/drawing/2014/main" id="{00000000-0008-0000-1C00-000006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135090</xdr:colOff>
      <xdr:row>15</xdr:row>
      <xdr:rowOff>139812</xdr:rowOff>
    </xdr:from>
    <xdr:to>
      <xdr:col>7</xdr:col>
      <xdr:colOff>887565</xdr:colOff>
      <xdr:row>34</xdr:row>
      <xdr:rowOff>139810</xdr:rowOff>
    </xdr:to>
    <xdr:graphicFrame macro="">
      <xdr:nvGraphicFramePr>
        <xdr:cNvPr id="10" name="Chart 4">
          <a:extLst>
            <a:ext uri="{FF2B5EF4-FFF2-40B4-BE49-F238E27FC236}">
              <a16:creationId xmlns:a16="http://schemas.microsoft.com/office/drawing/2014/main" id="{00000000-0008-0000-1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158942</xdr:colOff>
      <xdr:row>37</xdr:row>
      <xdr:rowOff>166812</xdr:rowOff>
    </xdr:from>
    <xdr:to>
      <xdr:col>7</xdr:col>
      <xdr:colOff>892368</xdr:colOff>
      <xdr:row>57</xdr:row>
      <xdr:rowOff>166812</xdr:rowOff>
    </xdr:to>
    <xdr:graphicFrame macro="">
      <xdr:nvGraphicFramePr>
        <xdr:cNvPr id="11" name="Chart 5">
          <a:extLst>
            <a:ext uri="{FF2B5EF4-FFF2-40B4-BE49-F238E27FC236}">
              <a16:creationId xmlns:a16="http://schemas.microsoft.com/office/drawing/2014/main" id="{00000000-0008-0000-1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6</xdr:col>
      <xdr:colOff>714540</xdr:colOff>
      <xdr:row>59</xdr:row>
      <xdr:rowOff>60131</xdr:rowOff>
    </xdr:from>
    <xdr:ext cx="1013459" cy="390860"/>
    <xdr:sp macro="" textlink="">
      <xdr:nvSpPr>
        <xdr:cNvPr id="12" name="Strzałka w górę 1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1C00-00000C000000}"/>
            </a:ext>
          </a:extLst>
        </xdr:cNvPr>
        <xdr:cNvSpPr/>
      </xdr:nvSpPr>
      <xdr:spPr bwMode="auto">
        <a:xfrm>
          <a:off x="5453517" y="10524048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0.21568</cdr:x>
      <cdr:y>0.7792</cdr:y>
    </cdr:from>
    <cdr:to>
      <cdr:x>0.591</cdr:x>
      <cdr:y>1</cdr:y>
    </cdr:to>
    <cdr:sp macro="" textlink="">
      <cdr:nvSpPr>
        <cdr:cNvPr id="12289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2743" y="650844"/>
          <a:ext cx="220934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0.21568</cdr:x>
      <cdr:y>0.7792</cdr:y>
    </cdr:from>
    <cdr:to>
      <cdr:x>0.591</cdr:x>
      <cdr:y>1</cdr:y>
    </cdr:to>
    <cdr:sp macro="" textlink="">
      <cdr:nvSpPr>
        <cdr:cNvPr id="13313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2743" y="650844"/>
          <a:ext cx="220934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228600</xdr:colOff>
      <xdr:row>55</xdr:row>
      <xdr:rowOff>161924</xdr:rowOff>
    </xdr:from>
    <xdr:ext cx="1013459" cy="504825"/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 bwMode="auto">
        <a:xfrm>
          <a:off x="8837762" y="11911101"/>
          <a:ext cx="1013459" cy="504825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37" name="Chart 1">
          <a:extLst>
            <a:ext uri="{FF2B5EF4-FFF2-40B4-BE49-F238E27FC236}">
              <a16:creationId xmlns:a16="http://schemas.microsoft.com/office/drawing/2014/main" id="{00000000-0008-0000-1D00-000001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4338" name="Tekst 2">
          <a:extLst>
            <a:ext uri="{FF2B5EF4-FFF2-40B4-BE49-F238E27FC236}">
              <a16:creationId xmlns:a16="http://schemas.microsoft.com/office/drawing/2014/main" id="{00000000-0008-0000-1D00-000002380000}"/>
            </a:ext>
          </a:extLst>
        </xdr:cNvPr>
        <xdr:cNvSpPr txBox="1">
          <a:spLocks noChangeArrowheads="1"/>
        </xdr:cNvSpPr>
      </xdr:nvSpPr>
      <xdr:spPr bwMode="auto">
        <a:xfrm>
          <a:off x="314325" y="0"/>
          <a:ext cx="55340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just" rtl="0">
            <a:defRPr sz="1000"/>
          </a:pPr>
          <a:r>
            <a:rPr lang="pl-PL" sz="12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Pozostałe wypadki nadzwyczajne zaistniałe w 1997 roku</a:t>
          </a:r>
        </a:p>
      </xdr:txBody>
    </xdr:sp>
    <xdr:clientData/>
  </xdr:twoCellAnchor>
  <xdr:twoCellAnchor>
    <xdr:from>
      <xdr:col>0</xdr:col>
      <xdr:colOff>304800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4339" name="Tekst 3">
          <a:extLst>
            <a:ext uri="{FF2B5EF4-FFF2-40B4-BE49-F238E27FC236}">
              <a16:creationId xmlns:a16="http://schemas.microsoft.com/office/drawing/2014/main" id="{00000000-0008-0000-1D00-000003380000}"/>
            </a:ext>
          </a:extLst>
        </xdr:cNvPr>
        <xdr:cNvSpPr txBox="1">
          <a:spLocks noChangeArrowheads="1"/>
        </xdr:cNvSpPr>
      </xdr:nvSpPr>
      <xdr:spPr bwMode="auto">
        <a:xfrm>
          <a:off x="304800" y="0"/>
          <a:ext cx="55435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just" rtl="0">
            <a:defRPr sz="1000"/>
          </a:pPr>
          <a:r>
            <a:rPr lang="pl-PL" sz="12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Osadzeni,  którzy dokonali ucieczki,  ujęci i nieujęci w okresie od 01.01.97 r. do 30.04.97 r.</a:t>
          </a:r>
        </a:p>
      </xdr:txBody>
    </xdr:sp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0" name="Chart 4">
          <a:extLst>
            <a:ext uri="{FF2B5EF4-FFF2-40B4-BE49-F238E27FC236}">
              <a16:creationId xmlns:a16="http://schemas.microsoft.com/office/drawing/2014/main" id="{00000000-0008-0000-1D00-000004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1" name="Chart 5">
          <a:extLst>
            <a:ext uri="{FF2B5EF4-FFF2-40B4-BE49-F238E27FC236}">
              <a16:creationId xmlns:a16="http://schemas.microsoft.com/office/drawing/2014/main" id="{00000000-0008-0000-1D00-000005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2" name="Chart 6">
          <a:extLst>
            <a:ext uri="{FF2B5EF4-FFF2-40B4-BE49-F238E27FC236}">
              <a16:creationId xmlns:a16="http://schemas.microsoft.com/office/drawing/2014/main" id="{00000000-0008-0000-1D00-000006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3" name="Chart 7">
          <a:extLst>
            <a:ext uri="{FF2B5EF4-FFF2-40B4-BE49-F238E27FC236}">
              <a16:creationId xmlns:a16="http://schemas.microsoft.com/office/drawing/2014/main" id="{00000000-0008-0000-1D00-000007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4" name="Chart 8">
          <a:extLst>
            <a:ext uri="{FF2B5EF4-FFF2-40B4-BE49-F238E27FC236}">
              <a16:creationId xmlns:a16="http://schemas.microsoft.com/office/drawing/2014/main" id="{00000000-0008-0000-1D00-000008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5" name="Chart 9">
          <a:extLst>
            <a:ext uri="{FF2B5EF4-FFF2-40B4-BE49-F238E27FC236}">
              <a16:creationId xmlns:a16="http://schemas.microsoft.com/office/drawing/2014/main" id="{00000000-0008-0000-1D00-000009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6" name="Chart 10">
          <a:extLst>
            <a:ext uri="{FF2B5EF4-FFF2-40B4-BE49-F238E27FC236}">
              <a16:creationId xmlns:a16="http://schemas.microsoft.com/office/drawing/2014/main" id="{00000000-0008-0000-1D00-00000A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7" name="Chart 11">
          <a:extLst>
            <a:ext uri="{FF2B5EF4-FFF2-40B4-BE49-F238E27FC236}">
              <a16:creationId xmlns:a16="http://schemas.microsoft.com/office/drawing/2014/main" id="{00000000-0008-0000-1D00-00000B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8" name="Chart 12">
          <a:extLst>
            <a:ext uri="{FF2B5EF4-FFF2-40B4-BE49-F238E27FC236}">
              <a16:creationId xmlns:a16="http://schemas.microsoft.com/office/drawing/2014/main" id="{00000000-0008-0000-1D00-00000C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49" name="Chart 13">
          <a:extLst>
            <a:ext uri="{FF2B5EF4-FFF2-40B4-BE49-F238E27FC236}">
              <a16:creationId xmlns:a16="http://schemas.microsoft.com/office/drawing/2014/main" id="{00000000-0008-0000-1D00-00000D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52" name="Chart 16">
          <a:extLst>
            <a:ext uri="{FF2B5EF4-FFF2-40B4-BE49-F238E27FC236}">
              <a16:creationId xmlns:a16="http://schemas.microsoft.com/office/drawing/2014/main" id="{00000000-0008-0000-1D00-000010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53" name="Chart 17">
          <a:extLst>
            <a:ext uri="{FF2B5EF4-FFF2-40B4-BE49-F238E27FC236}">
              <a16:creationId xmlns:a16="http://schemas.microsoft.com/office/drawing/2014/main" id="{00000000-0008-0000-1D00-000011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54" name="Chart 18">
          <a:extLst>
            <a:ext uri="{FF2B5EF4-FFF2-40B4-BE49-F238E27FC236}">
              <a16:creationId xmlns:a16="http://schemas.microsoft.com/office/drawing/2014/main" id="{00000000-0008-0000-1D00-000012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55" name="Chart 19">
          <a:extLst>
            <a:ext uri="{FF2B5EF4-FFF2-40B4-BE49-F238E27FC236}">
              <a16:creationId xmlns:a16="http://schemas.microsoft.com/office/drawing/2014/main" id="{00000000-0008-0000-1D00-000013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66675</xdr:colOff>
      <xdr:row>0</xdr:row>
      <xdr:rowOff>0</xdr:rowOff>
    </xdr:from>
    <xdr:to>
      <xdr:col>7</xdr:col>
      <xdr:colOff>695325</xdr:colOff>
      <xdr:row>0</xdr:row>
      <xdr:rowOff>0</xdr:rowOff>
    </xdr:to>
    <xdr:graphicFrame macro="">
      <xdr:nvGraphicFramePr>
        <xdr:cNvPr id="14356" name="Chart 20">
          <a:extLst>
            <a:ext uri="{FF2B5EF4-FFF2-40B4-BE49-F238E27FC236}">
              <a16:creationId xmlns:a16="http://schemas.microsoft.com/office/drawing/2014/main" id="{00000000-0008-0000-1D00-000014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oneCellAnchor>
    <xdr:from>
      <xdr:col>8</xdr:col>
      <xdr:colOff>600076</xdr:colOff>
      <xdr:row>61</xdr:row>
      <xdr:rowOff>104775</xdr:rowOff>
    </xdr:from>
    <xdr:ext cx="781049" cy="371475"/>
    <xdr:sp macro="" textlink="">
      <xdr:nvSpPr>
        <xdr:cNvPr id="20" name="Strzałka w górę 19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1D00-000014000000}"/>
            </a:ext>
          </a:extLst>
        </xdr:cNvPr>
        <xdr:cNvSpPr/>
      </xdr:nvSpPr>
      <xdr:spPr bwMode="auto">
        <a:xfrm>
          <a:off x="6105526" y="11001375"/>
          <a:ext cx="781049" cy="371475"/>
        </a:xfrm>
        <a:prstGeom prst="upArrow">
          <a:avLst>
            <a:gd name="adj1" fmla="val 50000"/>
            <a:gd name="adj2" fmla="val 50000"/>
          </a:avLst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0.21479</cdr:x>
      <cdr:y>0.7792</cdr:y>
    </cdr:from>
    <cdr:to>
      <cdr:x>0.59761</cdr:x>
      <cdr:y>1</cdr:y>
    </cdr:to>
    <cdr:sp macro="" textlink="">
      <cdr:nvSpPr>
        <cdr:cNvPr id="15361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2949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16385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17409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18433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19457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20481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21505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22529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23553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276225</xdr:colOff>
      <xdr:row>57</xdr:row>
      <xdr:rowOff>76200</xdr:rowOff>
    </xdr:from>
    <xdr:ext cx="1013459" cy="390860"/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8582025" y="10925175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24577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0.21552</cdr:x>
      <cdr:y>0.7792</cdr:y>
    </cdr:from>
    <cdr:to>
      <cdr:x>0.59835</cdr:x>
      <cdr:y>1</cdr:y>
    </cdr:to>
    <cdr:sp macro="" textlink="">
      <cdr:nvSpPr>
        <cdr:cNvPr id="25601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50844"/>
          <a:ext cx="2209733" cy="1619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0.21552</cdr:x>
      <cdr:y>0.93506</cdr:y>
    </cdr:from>
    <cdr:to>
      <cdr:x>0.21552</cdr:x>
      <cdr:y>0.93506</cdr:y>
    </cdr:to>
    <cdr:sp macro="" textlink="">
      <cdr:nvSpPr>
        <cdr:cNvPr id="29697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0.21552</cdr:x>
      <cdr:y>0.93506</cdr:y>
    </cdr:from>
    <cdr:to>
      <cdr:x>0.21552</cdr:x>
      <cdr:y>0.93506</cdr:y>
    </cdr:to>
    <cdr:sp macro="" textlink="">
      <cdr:nvSpPr>
        <cdr:cNvPr id="30721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0.21552</cdr:x>
      <cdr:y>0.93506</cdr:y>
    </cdr:from>
    <cdr:to>
      <cdr:x>0.21552</cdr:x>
      <cdr:y>0.93506</cdr:y>
    </cdr:to>
    <cdr:sp macro="" textlink="">
      <cdr:nvSpPr>
        <cdr:cNvPr id="31745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0.21552</cdr:x>
      <cdr:y>0.93506</cdr:y>
    </cdr:from>
    <cdr:to>
      <cdr:x>0.21552</cdr:x>
      <cdr:y>0.93506</cdr:y>
    </cdr:to>
    <cdr:sp macro="" textlink="">
      <cdr:nvSpPr>
        <cdr:cNvPr id="33793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0.21552</cdr:x>
      <cdr:y>0.93506</cdr:y>
    </cdr:from>
    <cdr:to>
      <cdr:x>0.21552</cdr:x>
      <cdr:y>0.93506</cdr:y>
    </cdr:to>
    <cdr:sp macro="" textlink="">
      <cdr:nvSpPr>
        <cdr:cNvPr id="34817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47207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704850</xdr:colOff>
      <xdr:row>41</xdr:row>
      <xdr:rowOff>76200</xdr:rowOff>
    </xdr:from>
    <xdr:ext cx="1013459" cy="390860"/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/>
      </xdr:nvSpPr>
      <xdr:spPr bwMode="auto">
        <a:xfrm>
          <a:off x="5934075" y="973455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32769" name="Chart 1">
          <a:extLst>
            <a:ext uri="{FF2B5EF4-FFF2-40B4-BE49-F238E27FC236}">
              <a16:creationId xmlns:a16="http://schemas.microsoft.com/office/drawing/2014/main" id="{00000000-0008-0000-1F00-000001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32770" name="Chart 2">
          <a:extLst>
            <a:ext uri="{FF2B5EF4-FFF2-40B4-BE49-F238E27FC236}">
              <a16:creationId xmlns:a16="http://schemas.microsoft.com/office/drawing/2014/main" id="{00000000-0008-0000-1F00-000002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0</xdr:row>
      <xdr:rowOff>0</xdr:rowOff>
    </xdr:from>
    <xdr:to>
      <xdr:col>7</xdr:col>
      <xdr:colOff>704850</xdr:colOff>
      <xdr:row>0</xdr:row>
      <xdr:rowOff>0</xdr:rowOff>
    </xdr:to>
    <xdr:graphicFrame macro="">
      <xdr:nvGraphicFramePr>
        <xdr:cNvPr id="32771" name="Chart 3">
          <a:extLst>
            <a:ext uri="{FF2B5EF4-FFF2-40B4-BE49-F238E27FC236}">
              <a16:creationId xmlns:a16="http://schemas.microsoft.com/office/drawing/2014/main" id="{00000000-0008-0000-1F00-000003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0</xdr:row>
      <xdr:rowOff>0</xdr:rowOff>
    </xdr:from>
    <xdr:to>
      <xdr:col>7</xdr:col>
      <xdr:colOff>704850</xdr:colOff>
      <xdr:row>0</xdr:row>
      <xdr:rowOff>0</xdr:rowOff>
    </xdr:to>
    <xdr:graphicFrame macro="">
      <xdr:nvGraphicFramePr>
        <xdr:cNvPr id="32772" name="Chart 4">
          <a:extLst>
            <a:ext uri="{FF2B5EF4-FFF2-40B4-BE49-F238E27FC236}">
              <a16:creationId xmlns:a16="http://schemas.microsoft.com/office/drawing/2014/main" id="{00000000-0008-0000-1F00-000004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76200</xdr:colOff>
      <xdr:row>0</xdr:row>
      <xdr:rowOff>0</xdr:rowOff>
    </xdr:from>
    <xdr:to>
      <xdr:col>7</xdr:col>
      <xdr:colOff>704850</xdr:colOff>
      <xdr:row>0</xdr:row>
      <xdr:rowOff>0</xdr:rowOff>
    </xdr:to>
    <xdr:graphicFrame macro="">
      <xdr:nvGraphicFramePr>
        <xdr:cNvPr id="32773" name="Chart 5">
          <a:extLst>
            <a:ext uri="{FF2B5EF4-FFF2-40B4-BE49-F238E27FC236}">
              <a16:creationId xmlns:a16="http://schemas.microsoft.com/office/drawing/2014/main" id="{00000000-0008-0000-1F00-000005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76200</xdr:colOff>
      <xdr:row>0</xdr:row>
      <xdr:rowOff>0</xdr:rowOff>
    </xdr:from>
    <xdr:to>
      <xdr:col>7</xdr:col>
      <xdr:colOff>704850</xdr:colOff>
      <xdr:row>0</xdr:row>
      <xdr:rowOff>0</xdr:rowOff>
    </xdr:to>
    <xdr:graphicFrame macro="">
      <xdr:nvGraphicFramePr>
        <xdr:cNvPr id="32774" name="Chart 6">
          <a:extLst>
            <a:ext uri="{FF2B5EF4-FFF2-40B4-BE49-F238E27FC236}">
              <a16:creationId xmlns:a16="http://schemas.microsoft.com/office/drawing/2014/main" id="{00000000-0008-0000-1F00-000006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76200</xdr:colOff>
      <xdr:row>0</xdr:row>
      <xdr:rowOff>0</xdr:rowOff>
    </xdr:from>
    <xdr:to>
      <xdr:col>7</xdr:col>
      <xdr:colOff>704850</xdr:colOff>
      <xdr:row>0</xdr:row>
      <xdr:rowOff>0</xdr:rowOff>
    </xdr:to>
    <xdr:graphicFrame macro="">
      <xdr:nvGraphicFramePr>
        <xdr:cNvPr id="32775" name="Chart 7">
          <a:extLst>
            <a:ext uri="{FF2B5EF4-FFF2-40B4-BE49-F238E27FC236}">
              <a16:creationId xmlns:a16="http://schemas.microsoft.com/office/drawing/2014/main" id="{00000000-0008-0000-1F00-000007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76200</xdr:colOff>
      <xdr:row>0</xdr:row>
      <xdr:rowOff>0</xdr:rowOff>
    </xdr:from>
    <xdr:to>
      <xdr:col>7</xdr:col>
      <xdr:colOff>704850</xdr:colOff>
      <xdr:row>0</xdr:row>
      <xdr:rowOff>0</xdr:rowOff>
    </xdr:to>
    <xdr:graphicFrame macro="">
      <xdr:nvGraphicFramePr>
        <xdr:cNvPr id="32776" name="Chart 8">
          <a:extLst>
            <a:ext uri="{FF2B5EF4-FFF2-40B4-BE49-F238E27FC236}">
              <a16:creationId xmlns:a16="http://schemas.microsoft.com/office/drawing/2014/main" id="{00000000-0008-0000-1F00-000008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8</xdr:col>
      <xdr:colOff>0</xdr:colOff>
      <xdr:row>34</xdr:row>
      <xdr:rowOff>142875</xdr:rowOff>
    </xdr:from>
    <xdr:ext cx="184731" cy="264560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1F00-00000D000000}"/>
            </a:ext>
          </a:extLst>
        </xdr:cNvPr>
        <xdr:cNvSpPr txBox="1"/>
      </xdr:nvSpPr>
      <xdr:spPr>
        <a:xfrm>
          <a:off x="7543800" y="721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6</xdr:col>
      <xdr:colOff>219075</xdr:colOff>
      <xdr:row>59</xdr:row>
      <xdr:rowOff>76200</xdr:rowOff>
    </xdr:from>
    <xdr:ext cx="1013459" cy="390860"/>
    <xdr:sp macro="" textlink="">
      <xdr:nvSpPr>
        <xdr:cNvPr id="12" name="Strzałka w górę 1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1F00-00000C000000}"/>
            </a:ext>
          </a:extLst>
        </xdr:cNvPr>
        <xdr:cNvSpPr/>
      </xdr:nvSpPr>
      <xdr:spPr bwMode="auto">
        <a:xfrm>
          <a:off x="5086350" y="1091565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  <xdr:twoCellAnchor>
    <xdr:from>
      <xdr:col>0</xdr:col>
      <xdr:colOff>0</xdr:colOff>
      <xdr:row>38</xdr:row>
      <xdr:rowOff>0</xdr:rowOff>
    </xdr:from>
    <xdr:to>
      <xdr:col>7</xdr:col>
      <xdr:colOff>652353</xdr:colOff>
      <xdr:row>55</xdr:row>
      <xdr:rowOff>114083</xdr:rowOff>
    </xdr:to>
    <xdr:graphicFrame macro="">
      <xdr:nvGraphicFramePr>
        <xdr:cNvPr id="15" name="Chart 2">
          <a:extLst>
            <a:ext uri="{FF2B5EF4-FFF2-40B4-BE49-F238E27FC236}">
              <a16:creationId xmlns:a16="http://schemas.microsoft.com/office/drawing/2014/main" id="{E9074744-7676-4F56-8448-68CB881B1B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0.21556</cdr:x>
      <cdr:y>0.93506</cdr:y>
    </cdr:from>
    <cdr:to>
      <cdr:x>0.21556</cdr:x>
      <cdr:y>0.93506</cdr:y>
    </cdr:to>
    <cdr:sp macro="" textlink="">
      <cdr:nvSpPr>
        <cdr:cNvPr id="40961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7170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66</xdr:row>
      <xdr:rowOff>0</xdr:rowOff>
    </xdr:from>
    <xdr:ext cx="1013459" cy="390860"/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 bwMode="auto">
        <a:xfrm>
          <a:off x="8286750" y="12468225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0.21556</cdr:x>
      <cdr:y>0.93506</cdr:y>
    </cdr:from>
    <cdr:to>
      <cdr:x>0.21556</cdr:x>
      <cdr:y>0.93506</cdr:y>
    </cdr:to>
    <cdr:sp macro="" textlink="">
      <cdr:nvSpPr>
        <cdr:cNvPr id="41985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7170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0.21556</cdr:x>
      <cdr:y>0.93506</cdr:y>
    </cdr:from>
    <cdr:to>
      <cdr:x>0.21556</cdr:x>
      <cdr:y>0.93506</cdr:y>
    </cdr:to>
    <cdr:sp macro="" textlink="">
      <cdr:nvSpPr>
        <cdr:cNvPr id="43009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7170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0.21556</cdr:x>
      <cdr:y>0.93506</cdr:y>
    </cdr:from>
    <cdr:to>
      <cdr:x>0.21556</cdr:x>
      <cdr:y>0.93506</cdr:y>
    </cdr:to>
    <cdr:sp macro="" textlink="">
      <cdr:nvSpPr>
        <cdr:cNvPr id="44033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7170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0.21556</cdr:x>
      <cdr:y>0.93506</cdr:y>
    </cdr:from>
    <cdr:to>
      <cdr:x>0.21556</cdr:x>
      <cdr:y>0.93506</cdr:y>
    </cdr:to>
    <cdr:sp macro="" textlink="">
      <cdr:nvSpPr>
        <cdr:cNvPr id="48129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7170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0.21556</cdr:x>
      <cdr:y>0.93506</cdr:y>
    </cdr:from>
    <cdr:to>
      <cdr:x>0.21556</cdr:x>
      <cdr:y>0.93506</cdr:y>
    </cdr:to>
    <cdr:sp macro="" textlink="">
      <cdr:nvSpPr>
        <cdr:cNvPr id="49153" name="Teks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7170" y="688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0</xdr:rowOff>
    </xdr:from>
    <xdr:to>
      <xdr:col>10</xdr:col>
      <xdr:colOff>495300</xdr:colOff>
      <xdr:row>0</xdr:row>
      <xdr:rowOff>0</xdr:rowOff>
    </xdr:to>
    <xdr:graphicFrame macro="">
      <xdr:nvGraphicFramePr>
        <xdr:cNvPr id="35841" name="Chart 1">
          <a:extLst>
            <a:ext uri="{FF2B5EF4-FFF2-40B4-BE49-F238E27FC236}">
              <a16:creationId xmlns:a16="http://schemas.microsoft.com/office/drawing/2014/main" id="{00000000-0008-0000-2000-0000018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0</xdr:row>
      <xdr:rowOff>0</xdr:rowOff>
    </xdr:from>
    <xdr:to>
      <xdr:col>10</xdr:col>
      <xdr:colOff>495300</xdr:colOff>
      <xdr:row>0</xdr:row>
      <xdr:rowOff>0</xdr:rowOff>
    </xdr:to>
    <xdr:graphicFrame macro="">
      <xdr:nvGraphicFramePr>
        <xdr:cNvPr id="35842" name="Chart 2">
          <a:extLst>
            <a:ext uri="{FF2B5EF4-FFF2-40B4-BE49-F238E27FC236}">
              <a16:creationId xmlns:a16="http://schemas.microsoft.com/office/drawing/2014/main" id="{00000000-0008-0000-2000-0000028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9</xdr:col>
      <xdr:colOff>104775</xdr:colOff>
      <xdr:row>44</xdr:row>
      <xdr:rowOff>104775</xdr:rowOff>
    </xdr:from>
    <xdr:ext cx="1013459" cy="390860"/>
    <xdr:sp macro="" textlink="">
      <xdr:nvSpPr>
        <xdr:cNvPr id="4" name="Strzałka w górę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000-000004000000}"/>
            </a:ext>
          </a:extLst>
        </xdr:cNvPr>
        <xdr:cNvSpPr/>
      </xdr:nvSpPr>
      <xdr:spPr bwMode="auto">
        <a:xfrm>
          <a:off x="5591175" y="9820275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245790</xdr:colOff>
      <xdr:row>74</xdr:row>
      <xdr:rowOff>143123</xdr:rowOff>
    </xdr:from>
    <xdr:ext cx="885825" cy="342900"/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SpPr/>
      </xdr:nvSpPr>
      <xdr:spPr bwMode="auto">
        <a:xfrm>
          <a:off x="6113853" y="12841356"/>
          <a:ext cx="885825" cy="342900"/>
        </a:xfrm>
        <a:prstGeom prst="upArrow">
          <a:avLst>
            <a:gd name="adj1" fmla="val 50000"/>
            <a:gd name="adj2" fmla="val 45455"/>
          </a:avLst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298819</xdr:colOff>
      <xdr:row>55</xdr:row>
      <xdr:rowOff>0</xdr:rowOff>
    </xdr:from>
    <xdr:ext cx="1013459" cy="390860"/>
    <xdr:sp macro="" textlink="">
      <xdr:nvSpPr>
        <xdr:cNvPr id="4" name="Strzałka w górę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4000000}"/>
            </a:ext>
          </a:extLst>
        </xdr:cNvPr>
        <xdr:cNvSpPr/>
      </xdr:nvSpPr>
      <xdr:spPr bwMode="auto">
        <a:xfrm>
          <a:off x="6166882" y="8579290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34</xdr:row>
      <xdr:rowOff>0</xdr:rowOff>
    </xdr:from>
    <xdr:ext cx="1013459" cy="390860"/>
    <xdr:sp macro="" textlink="">
      <xdr:nvSpPr>
        <xdr:cNvPr id="2" name="Strzałka w górę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/>
      </xdr:nvSpPr>
      <xdr:spPr bwMode="auto">
        <a:xfrm>
          <a:off x="5486400" y="6810375"/>
          <a:ext cx="1013459" cy="390860"/>
        </a:xfrm>
        <a:prstGeom prst="upArrow">
          <a:avLst/>
        </a:prstGeom>
        <a:solidFill>
          <a:schemeClr val="accent3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  <xdr:twoCellAnchor editAs="oneCell">
    <xdr:from>
      <xdr:col>6</xdr:col>
      <xdr:colOff>581025</xdr:colOff>
      <xdr:row>28</xdr:row>
      <xdr:rowOff>38100</xdr:rowOff>
    </xdr:from>
    <xdr:to>
      <xdr:col>10</xdr:col>
      <xdr:colOff>270428</xdr:colOff>
      <xdr:row>32</xdr:row>
      <xdr:rowOff>62739</xdr:rowOff>
    </xdr:to>
    <xdr:pic>
      <xdr:nvPicPr>
        <xdr:cNvPr id="4" name="Obraz 3" descr="podpis.png">
          <a:extLst>
            <a:ext uri="{FF2B5EF4-FFF2-40B4-BE49-F238E27FC236}">
              <a16:creationId xmlns:a16="http://schemas.microsoft.com/office/drawing/2014/main" id="{00000000-0008-0000-23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238625" y="5676900"/>
          <a:ext cx="2127803" cy="79616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564311</xdr:colOff>
      <xdr:row>57</xdr:row>
      <xdr:rowOff>0</xdr:rowOff>
    </xdr:from>
    <xdr:ext cx="1013459" cy="390860"/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 bwMode="auto">
        <a:xfrm>
          <a:off x="9138968" y="9954344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771525</xdr:colOff>
      <xdr:row>65</xdr:row>
      <xdr:rowOff>123825</xdr:rowOff>
    </xdr:from>
    <xdr:ext cx="790575" cy="447674"/>
    <xdr:sp macro="" textlink="">
      <xdr:nvSpPr>
        <xdr:cNvPr id="5" name="Strzałka w górę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/>
      </xdr:nvSpPr>
      <xdr:spPr bwMode="auto">
        <a:xfrm>
          <a:off x="6991350" y="12268200"/>
          <a:ext cx="790575" cy="447674"/>
        </a:xfrm>
        <a:prstGeom prst="upArrow">
          <a:avLst>
            <a:gd name="adj1" fmla="val 50000"/>
            <a:gd name="adj2" fmla="val 50000"/>
          </a:avLst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  <xdr:twoCellAnchor editAs="oneCell">
    <xdr:from>
      <xdr:col>1</xdr:col>
      <xdr:colOff>0</xdr:colOff>
      <xdr:row>25</xdr:row>
      <xdr:rowOff>0</xdr:rowOff>
    </xdr:from>
    <xdr:to>
      <xdr:col>9</xdr:col>
      <xdr:colOff>79513</xdr:colOff>
      <xdr:row>64</xdr:row>
      <xdr:rowOff>99835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EE4D7C7-FE62-400F-8CDD-14482C389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382" y="5300870"/>
          <a:ext cx="7368209" cy="69997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1288571</xdr:colOff>
      <xdr:row>49</xdr:row>
      <xdr:rowOff>83388</xdr:rowOff>
    </xdr:from>
    <xdr:ext cx="1013459" cy="390860"/>
    <xdr:sp macro="" textlink="">
      <xdr:nvSpPr>
        <xdr:cNvPr id="3" name="Strzałka w górę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 bwMode="auto">
        <a:xfrm>
          <a:off x="5265348" y="8494143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1196016</xdr:colOff>
      <xdr:row>50</xdr:row>
      <xdr:rowOff>98844</xdr:rowOff>
    </xdr:from>
    <xdr:ext cx="1013459" cy="390860"/>
    <xdr:sp macro="" textlink="">
      <xdr:nvSpPr>
        <xdr:cNvPr id="3" name="Strzałka w górę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 bwMode="auto">
        <a:xfrm>
          <a:off x="5172793" y="8932293"/>
          <a:ext cx="1013459" cy="390860"/>
        </a:xfrm>
        <a:prstGeom prst="upArrow">
          <a:avLst/>
        </a:prstGeom>
        <a:solidFill>
          <a:schemeClr val="tx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>
          <a:noAutofit/>
        </a:bodyPr>
        <a:lstStyle/>
        <a:p>
          <a:pPr algn="ctr"/>
          <a:r>
            <a:rPr lang="pl-PL" sz="800"/>
            <a:t>Powrót do spisu treści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1095mmil/Documents/Statystyka/MIESI&#260;C-informacje/informacja/Nowa%20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1095mmil\Desktop\2023.10.31\A_Inne\BO-%201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tuł"/>
      <sheetName val="spis"/>
      <sheetName val="Arkusz1"/>
      <sheetName val="Arkusz2"/>
      <sheetName val="Arkusz3-11"/>
      <sheetName val="Arkusz12"/>
      <sheetName val="Arkusz13-16"/>
      <sheetName val="Arkusz 17"/>
      <sheetName val="Arkusz 18"/>
      <sheetName val="Arkusz 19"/>
      <sheetName val="Arkusz 20"/>
      <sheetName val="Arkusz 21"/>
      <sheetName val="Arkusz22"/>
      <sheetName val="Arkusz23"/>
      <sheetName val="Arkusz24"/>
      <sheetName val="Arkusz3"/>
      <sheetName val="Arkusz25"/>
      <sheetName val="Arkusz26"/>
      <sheetName val="Arkusz27"/>
      <sheetName val="Arkusz28"/>
      <sheetName val="Arkusz29"/>
      <sheetName val="Arkusz30"/>
      <sheetName val="Arkusz31"/>
      <sheetName val="Arkusz32"/>
      <sheetName val="Arkusz4"/>
    </sheetNames>
    <sheetDataSet>
      <sheetData sheetId="0"/>
      <sheetData sheetId="1"/>
      <sheetData sheetId="2">
        <row r="56">
          <cell r="A56" t="str">
            <v>TA</v>
          </cell>
          <cell r="B56">
            <v>8865</v>
          </cell>
          <cell r="C56" t="str">
            <v>TA</v>
          </cell>
          <cell r="D56">
            <v>544</v>
          </cell>
        </row>
        <row r="57">
          <cell r="A57" t="str">
            <v>SK</v>
          </cell>
          <cell r="B57">
            <v>65182</v>
          </cell>
          <cell r="C57" t="str">
            <v>SK</v>
          </cell>
          <cell r="D57">
            <v>3161</v>
          </cell>
        </row>
        <row r="58">
          <cell r="A58" t="str">
            <v>UK</v>
          </cell>
          <cell r="B58">
            <v>1079</v>
          </cell>
          <cell r="C58" t="str">
            <v>UK</v>
          </cell>
          <cell r="D58">
            <v>90</v>
          </cell>
        </row>
      </sheetData>
      <sheetData sheetId="3">
        <row r="54">
          <cell r="C54" t="str">
            <v>Ewidencyjna liczba osadzonych</v>
          </cell>
        </row>
        <row r="55">
          <cell r="B55">
            <v>10</v>
          </cell>
          <cell r="C55">
            <v>72166</v>
          </cell>
        </row>
        <row r="56">
          <cell r="B56">
            <v>11</v>
          </cell>
          <cell r="C56">
            <v>71866</v>
          </cell>
        </row>
        <row r="57">
          <cell r="B57">
            <v>12</v>
          </cell>
          <cell r="C57">
            <v>71228</v>
          </cell>
        </row>
        <row r="58">
          <cell r="B58">
            <v>1</v>
          </cell>
          <cell r="C58">
            <v>73174</v>
          </cell>
        </row>
        <row r="59">
          <cell r="B59">
            <v>2</v>
          </cell>
          <cell r="C59">
            <v>75912</v>
          </cell>
        </row>
        <row r="60">
          <cell r="B60">
            <v>3</v>
          </cell>
          <cell r="C60">
            <v>78113</v>
          </cell>
        </row>
        <row r="61">
          <cell r="B61">
            <v>4</v>
          </cell>
          <cell r="C61">
            <v>78013</v>
          </cell>
        </row>
        <row r="62">
          <cell r="B62">
            <v>5</v>
          </cell>
          <cell r="C62">
            <v>78102</v>
          </cell>
        </row>
        <row r="63">
          <cell r="B63">
            <v>6</v>
          </cell>
          <cell r="C63">
            <v>77934</v>
          </cell>
        </row>
        <row r="64">
          <cell r="B64">
            <v>7</v>
          </cell>
          <cell r="C64">
            <v>77241</v>
          </cell>
        </row>
        <row r="65">
          <cell r="B65">
            <v>8</v>
          </cell>
          <cell r="C65">
            <v>76798</v>
          </cell>
        </row>
        <row r="66">
          <cell r="B66">
            <v>9</v>
          </cell>
          <cell r="C66">
            <v>76204</v>
          </cell>
        </row>
        <row r="67">
          <cell r="B67">
            <v>10</v>
          </cell>
          <cell r="C67">
            <v>75126</v>
          </cell>
        </row>
      </sheetData>
      <sheetData sheetId="4"/>
      <sheetData sheetId="5"/>
      <sheetData sheetId="6"/>
      <sheetData sheetId="7">
        <row r="48">
          <cell r="C48" t="str">
            <v>Przybyli</v>
          </cell>
          <cell r="D48" t="str">
            <v>Ubyli</v>
          </cell>
        </row>
        <row r="49">
          <cell r="B49">
            <v>10</v>
          </cell>
          <cell r="C49">
            <v>7185</v>
          </cell>
          <cell r="D49">
            <v>7220</v>
          </cell>
        </row>
        <row r="50">
          <cell r="B50">
            <v>11</v>
          </cell>
          <cell r="C50">
            <v>6593</v>
          </cell>
          <cell r="D50">
            <v>6892</v>
          </cell>
        </row>
        <row r="51">
          <cell r="B51">
            <v>12</v>
          </cell>
          <cell r="C51">
            <v>6669</v>
          </cell>
          <cell r="D51">
            <v>7299</v>
          </cell>
        </row>
        <row r="52">
          <cell r="B52">
            <v>1</v>
          </cell>
          <cell r="C52">
            <v>8958</v>
          </cell>
          <cell r="D52">
            <v>7002</v>
          </cell>
        </row>
        <row r="53">
          <cell r="B53">
            <v>2</v>
          </cell>
          <cell r="C53">
            <v>9624</v>
          </cell>
          <cell r="D53">
            <v>6879</v>
          </cell>
        </row>
        <row r="54">
          <cell r="B54">
            <v>3</v>
          </cell>
          <cell r="C54">
            <v>10581</v>
          </cell>
          <cell r="D54">
            <v>8378</v>
          </cell>
        </row>
        <row r="55">
          <cell r="B55">
            <v>4</v>
          </cell>
          <cell r="C55">
            <v>8090</v>
          </cell>
          <cell r="D55">
            <v>8179</v>
          </cell>
        </row>
        <row r="56">
          <cell r="B56">
            <v>5</v>
          </cell>
          <cell r="C56">
            <v>8255</v>
          </cell>
          <cell r="D56">
            <v>8158</v>
          </cell>
        </row>
        <row r="57">
          <cell r="B57">
            <v>6</v>
          </cell>
          <cell r="C57">
            <v>8106</v>
          </cell>
          <cell r="D57">
            <v>8252</v>
          </cell>
        </row>
        <row r="58">
          <cell r="B58">
            <v>7</v>
          </cell>
          <cell r="C58">
            <v>7348</v>
          </cell>
          <cell r="D58">
            <v>8043</v>
          </cell>
        </row>
        <row r="59">
          <cell r="B59">
            <v>8</v>
          </cell>
          <cell r="C59">
            <v>7124</v>
          </cell>
          <cell r="D59">
            <v>7555</v>
          </cell>
        </row>
        <row r="60">
          <cell r="B60">
            <v>9</v>
          </cell>
          <cell r="C60">
            <v>6966</v>
          </cell>
          <cell r="D60">
            <v>7546</v>
          </cell>
        </row>
        <row r="61">
          <cell r="B61">
            <v>10</v>
          </cell>
          <cell r="C61">
            <v>7488</v>
          </cell>
          <cell r="D61">
            <v>8546</v>
          </cell>
        </row>
      </sheetData>
      <sheetData sheetId="8">
        <row r="49">
          <cell r="A49">
            <v>10</v>
          </cell>
          <cell r="B49">
            <v>7551</v>
          </cell>
        </row>
        <row r="50">
          <cell r="A50">
            <v>11</v>
          </cell>
          <cell r="B50">
            <v>7372</v>
          </cell>
        </row>
        <row r="51">
          <cell r="A51">
            <v>12</v>
          </cell>
          <cell r="B51">
            <v>6721</v>
          </cell>
        </row>
        <row r="52">
          <cell r="A52">
            <v>1</v>
          </cell>
          <cell r="B52">
            <v>8542</v>
          </cell>
        </row>
        <row r="53">
          <cell r="A53">
            <v>2</v>
          </cell>
          <cell r="B53">
            <v>8943</v>
          </cell>
        </row>
        <row r="54">
          <cell r="A54">
            <v>3</v>
          </cell>
          <cell r="B54">
            <v>9846</v>
          </cell>
        </row>
        <row r="55">
          <cell r="A55">
            <v>4</v>
          </cell>
          <cell r="B55">
            <v>7308</v>
          </cell>
        </row>
        <row r="56">
          <cell r="A56">
            <v>5</v>
          </cell>
          <cell r="B56">
            <v>7732</v>
          </cell>
        </row>
        <row r="57">
          <cell r="A57">
            <v>6</v>
          </cell>
          <cell r="B57">
            <v>6957</v>
          </cell>
        </row>
        <row r="58">
          <cell r="A58">
            <v>7</v>
          </cell>
          <cell r="B58">
            <v>6699</v>
          </cell>
        </row>
        <row r="59">
          <cell r="A59">
            <v>8</v>
          </cell>
          <cell r="B59">
            <v>6813</v>
          </cell>
        </row>
        <row r="60">
          <cell r="A60">
            <v>9</v>
          </cell>
          <cell r="B60">
            <v>6711</v>
          </cell>
        </row>
        <row r="61">
          <cell r="A61">
            <v>10</v>
          </cell>
          <cell r="B61">
            <v>6475</v>
          </cell>
        </row>
      </sheetData>
      <sheetData sheetId="9">
        <row r="7">
          <cell r="L7" t="str">
            <v>mężczyźni młodociani</v>
          </cell>
          <cell r="M7">
            <v>1027</v>
          </cell>
        </row>
        <row r="8">
          <cell r="L8" t="str">
            <v>mężczyźni dorośli</v>
          </cell>
          <cell r="M8">
            <v>70304</v>
          </cell>
        </row>
        <row r="9">
          <cell r="L9" t="str">
            <v>kobiety młodociane</v>
          </cell>
          <cell r="M9">
            <v>56</v>
          </cell>
        </row>
        <row r="10">
          <cell r="L10" t="str">
            <v>kobiety dorosłe</v>
          </cell>
          <cell r="M10">
            <v>3739</v>
          </cell>
        </row>
      </sheetData>
      <sheetData sheetId="10">
        <row r="36">
          <cell r="I36" t="str">
            <v>zwykły</v>
          </cell>
          <cell r="J36">
            <v>31319</v>
          </cell>
        </row>
        <row r="37">
          <cell r="I37" t="str">
            <v>programowany</v>
          </cell>
          <cell r="J37">
            <v>28818</v>
          </cell>
        </row>
        <row r="38">
          <cell r="I38" t="str">
            <v>terapeutyczny</v>
          </cell>
          <cell r="J38">
            <v>5036</v>
          </cell>
        </row>
        <row r="39">
          <cell r="I39" t="str">
            <v>inni</v>
          </cell>
          <cell r="J39">
            <v>1088</v>
          </cell>
        </row>
      </sheetData>
      <sheetData sheetId="11"/>
      <sheetData sheetId="12">
        <row r="27">
          <cell r="J27" t="str">
            <v>M</v>
          </cell>
          <cell r="K27">
            <v>603</v>
          </cell>
        </row>
        <row r="28">
          <cell r="J28" t="str">
            <v>P</v>
          </cell>
          <cell r="K28">
            <v>24819</v>
          </cell>
        </row>
        <row r="29">
          <cell r="J29" t="str">
            <v>R</v>
          </cell>
          <cell r="K29">
            <v>39751</v>
          </cell>
        </row>
        <row r="30">
          <cell r="J30" t="str">
            <v>Inni*</v>
          </cell>
          <cell r="K30">
            <v>1088</v>
          </cell>
        </row>
      </sheetData>
      <sheetData sheetId="13">
        <row r="4">
          <cell r="M4" t="str">
            <v>zwolnieni na skutek ukończenia kary</v>
          </cell>
          <cell r="N4" t="str">
            <v>zwolnieni warunkowo</v>
          </cell>
        </row>
        <row r="5">
          <cell r="L5">
            <v>10</v>
          </cell>
          <cell r="M5">
            <v>3419</v>
          </cell>
          <cell r="N5">
            <v>418</v>
          </cell>
        </row>
        <row r="6">
          <cell r="L6">
            <v>11</v>
          </cell>
          <cell r="M6">
            <v>3291</v>
          </cell>
          <cell r="N6">
            <v>449</v>
          </cell>
        </row>
        <row r="7">
          <cell r="L7">
            <v>12</v>
          </cell>
          <cell r="M7">
            <v>3387</v>
          </cell>
          <cell r="N7">
            <v>471</v>
          </cell>
        </row>
        <row r="8">
          <cell r="L8">
            <v>1</v>
          </cell>
          <cell r="M8">
            <v>3387</v>
          </cell>
          <cell r="N8">
            <v>391</v>
          </cell>
        </row>
        <row r="9">
          <cell r="L9">
            <v>2</v>
          </cell>
          <cell r="M9">
            <v>2999</v>
          </cell>
          <cell r="N9">
            <v>362</v>
          </cell>
        </row>
        <row r="10">
          <cell r="L10">
            <v>3</v>
          </cell>
          <cell r="M10">
            <v>3613</v>
          </cell>
          <cell r="N10">
            <v>454</v>
          </cell>
        </row>
        <row r="11">
          <cell r="L11">
            <v>4</v>
          </cell>
          <cell r="M11">
            <v>3604</v>
          </cell>
          <cell r="N11">
            <v>384</v>
          </cell>
        </row>
        <row r="12">
          <cell r="L12">
            <v>5</v>
          </cell>
          <cell r="M12">
            <v>3771</v>
          </cell>
          <cell r="N12">
            <v>432</v>
          </cell>
        </row>
        <row r="13">
          <cell r="L13">
            <v>6</v>
          </cell>
          <cell r="M13">
            <v>3662</v>
          </cell>
          <cell r="N13">
            <v>417</v>
          </cell>
        </row>
        <row r="14">
          <cell r="L14">
            <v>7</v>
          </cell>
          <cell r="M14">
            <v>3789</v>
          </cell>
          <cell r="N14">
            <v>382</v>
          </cell>
        </row>
        <row r="15">
          <cell r="L15">
            <v>8</v>
          </cell>
          <cell r="M15">
            <v>3688</v>
          </cell>
          <cell r="N15">
            <v>325</v>
          </cell>
        </row>
        <row r="16">
          <cell r="L16">
            <v>9</v>
          </cell>
          <cell r="M16">
            <v>3503</v>
          </cell>
          <cell r="N16">
            <v>348</v>
          </cell>
        </row>
        <row r="17">
          <cell r="L17">
            <v>10</v>
          </cell>
          <cell r="M17">
            <v>3701</v>
          </cell>
          <cell r="N17">
            <v>414</v>
          </cell>
        </row>
      </sheetData>
      <sheetData sheetId="14">
        <row r="7">
          <cell r="A7" t="str">
            <v>Bydgoszcz</v>
          </cell>
          <cell r="C7">
            <v>69</v>
          </cell>
        </row>
        <row r="8">
          <cell r="A8" t="str">
            <v>Katowice</v>
          </cell>
          <cell r="C8">
            <v>59</v>
          </cell>
        </row>
        <row r="9">
          <cell r="A9" t="str">
            <v>Koszalin</v>
          </cell>
          <cell r="C9">
            <v>50</v>
          </cell>
        </row>
        <row r="10">
          <cell r="A10" t="str">
            <v>Kraków</v>
          </cell>
          <cell r="C10">
            <v>60</v>
          </cell>
        </row>
        <row r="11">
          <cell r="A11" t="str">
            <v>Lublin</v>
          </cell>
          <cell r="C11">
            <v>63</v>
          </cell>
        </row>
        <row r="12">
          <cell r="A12" t="str">
            <v>Łódź</v>
          </cell>
          <cell r="C12">
            <v>72</v>
          </cell>
        </row>
        <row r="13">
          <cell r="A13" t="str">
            <v>Olsztyn</v>
          </cell>
          <cell r="C13">
            <v>110</v>
          </cell>
        </row>
        <row r="14">
          <cell r="A14" t="str">
            <v>Opole</v>
          </cell>
          <cell r="C14">
            <v>113</v>
          </cell>
        </row>
        <row r="15">
          <cell r="A15" t="str">
            <v>Poznań</v>
          </cell>
          <cell r="C15">
            <v>59</v>
          </cell>
        </row>
        <row r="16">
          <cell r="A16" t="str">
            <v>Rzeszów</v>
          </cell>
          <cell r="C16">
            <v>48</v>
          </cell>
        </row>
        <row r="17">
          <cell r="A17" t="str">
            <v>Warszawa</v>
          </cell>
          <cell r="C17">
            <v>84</v>
          </cell>
        </row>
        <row r="70">
          <cell r="A70" t="str">
            <v>październik</v>
          </cell>
          <cell r="B70">
            <v>531</v>
          </cell>
        </row>
        <row r="71">
          <cell r="A71" t="str">
            <v>listopad</v>
          </cell>
          <cell r="B71">
            <v>543</v>
          </cell>
        </row>
        <row r="72">
          <cell r="A72" t="str">
            <v>grudzień</v>
          </cell>
          <cell r="B72">
            <v>548</v>
          </cell>
        </row>
        <row r="73">
          <cell r="A73" t="str">
            <v>styczeń</v>
          </cell>
          <cell r="B73">
            <v>480</v>
          </cell>
        </row>
        <row r="74">
          <cell r="A74" t="str">
            <v>luty</v>
          </cell>
          <cell r="B74">
            <v>513</v>
          </cell>
        </row>
        <row r="75">
          <cell r="A75" t="str">
            <v>marzec</v>
          </cell>
          <cell r="B75">
            <v>825</v>
          </cell>
        </row>
        <row r="76">
          <cell r="A76" t="str">
            <v>kwiecień</v>
          </cell>
          <cell r="B76">
            <v>1057</v>
          </cell>
        </row>
        <row r="77">
          <cell r="A77" t="str">
            <v>maj</v>
          </cell>
          <cell r="B77">
            <v>1023</v>
          </cell>
        </row>
        <row r="78">
          <cell r="A78" t="str">
            <v>czerwiec</v>
          </cell>
          <cell r="B78">
            <v>1006</v>
          </cell>
        </row>
        <row r="79">
          <cell r="A79" t="str">
            <v>lipiec</v>
          </cell>
          <cell r="B79">
            <v>752</v>
          </cell>
        </row>
        <row r="80">
          <cell r="A80" t="str">
            <v>sierpień</v>
          </cell>
          <cell r="B80">
            <v>781</v>
          </cell>
        </row>
        <row r="81">
          <cell r="A81" t="str">
            <v>wrzesień</v>
          </cell>
          <cell r="B81">
            <v>774</v>
          </cell>
        </row>
        <row r="82">
          <cell r="A82" t="str">
            <v>październik</v>
          </cell>
          <cell r="B82">
            <v>787</v>
          </cell>
        </row>
      </sheetData>
      <sheetData sheetId="15">
        <row r="7">
          <cell r="A7" t="str">
            <v>Białystok</v>
          </cell>
          <cell r="C7">
            <v>535</v>
          </cell>
          <cell r="E7">
            <v>125</v>
          </cell>
        </row>
        <row r="8">
          <cell r="A8" t="str">
            <v>Gdańsk</v>
          </cell>
          <cell r="C8">
            <v>675</v>
          </cell>
          <cell r="E8">
            <v>172</v>
          </cell>
        </row>
        <row r="9">
          <cell r="A9" t="str">
            <v>Katowice</v>
          </cell>
          <cell r="C9">
            <v>836</v>
          </cell>
          <cell r="E9">
            <v>196</v>
          </cell>
        </row>
        <row r="10">
          <cell r="A10" t="str">
            <v>Kraków</v>
          </cell>
          <cell r="C10">
            <v>429</v>
          </cell>
          <cell r="E10">
            <v>99</v>
          </cell>
        </row>
        <row r="11">
          <cell r="A11" t="str">
            <v>Lublin</v>
          </cell>
          <cell r="C11">
            <v>674</v>
          </cell>
          <cell r="E11">
            <v>135</v>
          </cell>
        </row>
        <row r="12">
          <cell r="A12" t="str">
            <v>Łódź</v>
          </cell>
          <cell r="C12">
            <v>670</v>
          </cell>
          <cell r="E12">
            <v>146</v>
          </cell>
        </row>
        <row r="13">
          <cell r="A13" t="str">
            <v>Poznań</v>
          </cell>
          <cell r="C13">
            <v>663</v>
          </cell>
          <cell r="E13">
            <v>133</v>
          </cell>
        </row>
        <row r="14">
          <cell r="A14" t="str">
            <v>Rzeszów</v>
          </cell>
          <cell r="C14">
            <v>159</v>
          </cell>
          <cell r="E14">
            <v>28</v>
          </cell>
        </row>
        <row r="15">
          <cell r="A15" t="str">
            <v>Szczecin</v>
          </cell>
          <cell r="C15">
            <v>345</v>
          </cell>
          <cell r="E15">
            <v>82</v>
          </cell>
        </row>
        <row r="16">
          <cell r="A16" t="str">
            <v>Warszawa</v>
          </cell>
          <cell r="C16">
            <v>438</v>
          </cell>
          <cell r="E16">
            <v>110</v>
          </cell>
        </row>
        <row r="17">
          <cell r="A17" t="str">
            <v>Wrocław</v>
          </cell>
          <cell r="C17">
            <v>1163</v>
          </cell>
          <cell r="E17">
            <v>260</v>
          </cell>
        </row>
      </sheetData>
      <sheetData sheetId="16"/>
      <sheetData sheetId="17">
        <row r="58">
          <cell r="B58">
            <v>10</v>
          </cell>
          <cell r="C58">
            <v>1849</v>
          </cell>
        </row>
        <row r="59">
          <cell r="B59">
            <v>11</v>
          </cell>
          <cell r="C59">
            <v>1887</v>
          </cell>
        </row>
        <row r="60">
          <cell r="B60">
            <v>12</v>
          </cell>
          <cell r="C60">
            <v>1824</v>
          </cell>
        </row>
        <row r="61">
          <cell r="B61">
            <v>1</v>
          </cell>
          <cell r="C61">
            <v>1865</v>
          </cell>
        </row>
        <row r="62">
          <cell r="B62">
            <v>2</v>
          </cell>
          <cell r="C62">
            <v>1918</v>
          </cell>
        </row>
        <row r="63">
          <cell r="B63">
            <v>3</v>
          </cell>
          <cell r="C63">
            <v>2005</v>
          </cell>
        </row>
        <row r="64">
          <cell r="B64">
            <v>4</v>
          </cell>
          <cell r="C64">
            <v>2056</v>
          </cell>
        </row>
        <row r="65">
          <cell r="B65">
            <v>5</v>
          </cell>
          <cell r="C65">
            <v>2119</v>
          </cell>
        </row>
        <row r="66">
          <cell r="B66">
            <v>6</v>
          </cell>
          <cell r="C66">
            <v>2166</v>
          </cell>
        </row>
        <row r="67">
          <cell r="B67">
            <v>7</v>
          </cell>
          <cell r="C67">
            <v>2197</v>
          </cell>
        </row>
        <row r="68">
          <cell r="B68">
            <v>8</v>
          </cell>
          <cell r="C68">
            <v>2294</v>
          </cell>
        </row>
        <row r="69">
          <cell r="B69">
            <v>9</v>
          </cell>
          <cell r="C69">
            <v>2312</v>
          </cell>
        </row>
        <row r="70">
          <cell r="B70">
            <v>10</v>
          </cell>
          <cell r="C70">
            <v>2361</v>
          </cell>
        </row>
      </sheetData>
      <sheetData sheetId="18"/>
      <sheetData sheetId="19"/>
      <sheetData sheetId="20"/>
      <sheetData sheetId="21">
        <row r="51">
          <cell r="B51">
            <v>10</v>
          </cell>
          <cell r="C51">
            <v>18333</v>
          </cell>
        </row>
        <row r="52">
          <cell r="B52">
            <v>11</v>
          </cell>
          <cell r="C52">
            <v>18657</v>
          </cell>
        </row>
        <row r="53">
          <cell r="B53">
            <v>12</v>
          </cell>
          <cell r="C53">
            <v>18427</v>
          </cell>
        </row>
        <row r="54">
          <cell r="B54">
            <v>1</v>
          </cell>
          <cell r="C54">
            <v>18559</v>
          </cell>
        </row>
        <row r="55">
          <cell r="B55">
            <v>2</v>
          </cell>
          <cell r="C55">
            <v>18838</v>
          </cell>
        </row>
        <row r="56">
          <cell r="B56">
            <v>3</v>
          </cell>
          <cell r="C56">
            <v>20146</v>
          </cell>
        </row>
        <row r="57">
          <cell r="B57">
            <v>4</v>
          </cell>
          <cell r="C57">
            <v>20677</v>
          </cell>
        </row>
        <row r="58">
          <cell r="B58">
            <v>5</v>
          </cell>
          <cell r="C58">
            <v>21061</v>
          </cell>
        </row>
        <row r="59">
          <cell r="B59">
            <v>6</v>
          </cell>
          <cell r="C59">
            <v>21711</v>
          </cell>
        </row>
        <row r="60">
          <cell r="B60">
            <v>7</v>
          </cell>
          <cell r="C60">
            <v>21576</v>
          </cell>
        </row>
        <row r="61">
          <cell r="B61">
            <v>8</v>
          </cell>
          <cell r="C61">
            <v>21528</v>
          </cell>
        </row>
        <row r="62">
          <cell r="B62">
            <v>9</v>
          </cell>
          <cell r="C62">
            <v>21556</v>
          </cell>
        </row>
        <row r="63">
          <cell r="B63">
            <v>10</v>
          </cell>
          <cell r="C63">
            <v>21497</v>
          </cell>
        </row>
      </sheetData>
      <sheetData sheetId="22">
        <row r="56">
          <cell r="C56" t="str">
            <v>powszechność zatrudnienia</v>
          </cell>
          <cell r="F56" t="str">
            <v>powszechność zatrudnienia w populacji kwalifikujących się do pracy</v>
          </cell>
        </row>
        <row r="57">
          <cell r="B57">
            <v>10</v>
          </cell>
          <cell r="C57">
            <v>62.5</v>
          </cell>
          <cell r="H57">
            <v>10</v>
          </cell>
          <cell r="I57">
            <v>2.6</v>
          </cell>
        </row>
        <row r="58">
          <cell r="B58">
            <v>11</v>
          </cell>
          <cell r="C58">
            <v>63.1</v>
          </cell>
          <cell r="H58">
            <v>11</v>
          </cell>
          <cell r="I58">
            <v>2.4</v>
          </cell>
        </row>
        <row r="59">
          <cell r="B59">
            <v>12</v>
          </cell>
          <cell r="C59">
            <v>63.4</v>
          </cell>
          <cell r="H59">
            <v>12</v>
          </cell>
          <cell r="I59">
            <v>2.5</v>
          </cell>
        </row>
        <row r="60">
          <cell r="B60">
            <v>1</v>
          </cell>
          <cell r="C60">
            <v>61.6</v>
          </cell>
          <cell r="F60">
            <v>95.9</v>
          </cell>
          <cell r="H60">
            <v>1</v>
          </cell>
          <cell r="I60">
            <v>2.7</v>
          </cell>
        </row>
        <row r="61">
          <cell r="B61">
            <v>2</v>
          </cell>
          <cell r="C61">
            <v>60.4</v>
          </cell>
          <cell r="F61">
            <v>95.8</v>
          </cell>
          <cell r="H61">
            <v>2</v>
          </cell>
          <cell r="I61">
            <v>2.7</v>
          </cell>
        </row>
        <row r="62">
          <cell r="B62">
            <v>3</v>
          </cell>
          <cell r="C62">
            <v>60.2</v>
          </cell>
          <cell r="F62">
            <v>95.5</v>
          </cell>
          <cell r="H62">
            <v>3</v>
          </cell>
          <cell r="I62">
            <v>2.8</v>
          </cell>
        </row>
        <row r="63">
          <cell r="B63">
            <v>4</v>
          </cell>
          <cell r="C63">
            <v>60.9</v>
          </cell>
          <cell r="F63">
            <v>96</v>
          </cell>
          <cell r="H63">
            <v>4</v>
          </cell>
          <cell r="I63">
            <v>2.5</v>
          </cell>
        </row>
        <row r="64">
          <cell r="B64">
            <v>5</v>
          </cell>
          <cell r="C64">
            <v>60.9</v>
          </cell>
          <cell r="F64">
            <v>96.2</v>
          </cell>
          <cell r="H64">
            <v>5</v>
          </cell>
          <cell r="I64">
            <v>2.4</v>
          </cell>
        </row>
        <row r="65">
          <cell r="B65">
            <v>6</v>
          </cell>
          <cell r="C65">
            <v>61.4</v>
          </cell>
          <cell r="F65">
            <v>96.4</v>
          </cell>
          <cell r="H65">
            <v>6</v>
          </cell>
          <cell r="I65">
            <v>2.2999999999999998</v>
          </cell>
        </row>
        <row r="66">
          <cell r="B66">
            <v>7</v>
          </cell>
          <cell r="C66">
            <v>62.1</v>
          </cell>
          <cell r="F66">
            <v>96.2</v>
          </cell>
          <cell r="H66">
            <v>7</v>
          </cell>
          <cell r="I66">
            <v>2.5</v>
          </cell>
        </row>
        <row r="67">
          <cell r="B67">
            <v>8</v>
          </cell>
          <cell r="C67">
            <v>62.3</v>
          </cell>
          <cell r="F67">
            <v>96.1</v>
          </cell>
          <cell r="H67">
            <v>8</v>
          </cell>
          <cell r="I67">
            <v>2.6</v>
          </cell>
        </row>
        <row r="68">
          <cell r="B68">
            <v>9</v>
          </cell>
          <cell r="C68">
            <v>62.4</v>
          </cell>
          <cell r="F68">
            <v>96.4</v>
          </cell>
          <cell r="H68">
            <v>9</v>
          </cell>
          <cell r="I68">
            <v>2.4</v>
          </cell>
        </row>
        <row r="69">
          <cell r="B69">
            <v>10</v>
          </cell>
          <cell r="C69">
            <v>62.5</v>
          </cell>
          <cell r="F69">
            <v>96.6</v>
          </cell>
          <cell r="H69">
            <v>10</v>
          </cell>
          <cell r="I69">
            <v>2.2000000000000002</v>
          </cell>
        </row>
      </sheetData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2"/>
      <sheetName val="Str3-4"/>
      <sheetName val="Str5-7"/>
      <sheetName val="Arkusz1"/>
    </sheetNames>
    <sheetDataSet>
      <sheetData sheetId="0"/>
      <sheetData sheetId="1">
        <row r="60">
          <cell r="L60" t="str">
            <v>z terenu</v>
          </cell>
          <cell r="M60" t="str">
            <v>z zatrudnienia</v>
          </cell>
        </row>
        <row r="70">
          <cell r="K70" t="str">
            <v>październik</v>
          </cell>
          <cell r="L70">
            <v>0</v>
          </cell>
          <cell r="M70">
            <v>14</v>
          </cell>
        </row>
        <row r="71">
          <cell r="K71" t="str">
            <v>listopad</v>
          </cell>
          <cell r="L71">
            <v>0</v>
          </cell>
          <cell r="M71">
            <v>14</v>
          </cell>
        </row>
        <row r="72">
          <cell r="K72" t="str">
            <v>grudzień</v>
          </cell>
          <cell r="L72">
            <v>0</v>
          </cell>
          <cell r="M72">
            <v>8</v>
          </cell>
        </row>
        <row r="73">
          <cell r="K73" t="str">
            <v>styczeń</v>
          </cell>
          <cell r="L73">
            <v>0</v>
          </cell>
          <cell r="M73">
            <v>5</v>
          </cell>
        </row>
        <row r="74">
          <cell r="K74" t="str">
            <v>luty</v>
          </cell>
          <cell r="L74">
            <v>0</v>
          </cell>
          <cell r="M74">
            <v>16</v>
          </cell>
        </row>
        <row r="75">
          <cell r="K75" t="str">
            <v>marzec</v>
          </cell>
          <cell r="L75">
            <v>0</v>
          </cell>
          <cell r="M75">
            <v>15</v>
          </cell>
        </row>
        <row r="76">
          <cell r="K76" t="str">
            <v>kwiecień</v>
          </cell>
          <cell r="L76">
            <v>0</v>
          </cell>
          <cell r="M76">
            <v>15</v>
          </cell>
        </row>
        <row r="77">
          <cell r="K77" t="str">
            <v>maj</v>
          </cell>
          <cell r="L77">
            <v>0</v>
          </cell>
          <cell r="M77">
            <v>19</v>
          </cell>
        </row>
        <row r="78">
          <cell r="K78" t="str">
            <v>czerwiec</v>
          </cell>
          <cell r="L78">
            <v>1</v>
          </cell>
          <cell r="M78">
            <v>7</v>
          </cell>
        </row>
        <row r="79">
          <cell r="K79" t="str">
            <v>lipiec</v>
          </cell>
          <cell r="L79">
            <v>0</v>
          </cell>
          <cell r="M79">
            <v>11</v>
          </cell>
        </row>
        <row r="80">
          <cell r="K80" t="str">
            <v>sierpień</v>
          </cell>
          <cell r="L80">
            <v>0</v>
          </cell>
          <cell r="M80">
            <v>21</v>
          </cell>
        </row>
        <row r="81">
          <cell r="K81" t="str">
            <v>wrzesień</v>
          </cell>
          <cell r="L81">
            <v>0</v>
          </cell>
          <cell r="M81">
            <v>18</v>
          </cell>
        </row>
        <row r="82">
          <cell r="K82" t="str">
            <v>październik</v>
          </cell>
          <cell r="L82">
            <v>0</v>
          </cell>
          <cell r="M82">
            <v>17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47"/>
  <sheetViews>
    <sheetView tabSelected="1" workbookViewId="0">
      <selection activeCell="C14" sqref="C14"/>
    </sheetView>
  </sheetViews>
  <sheetFormatPr defaultColWidth="9.109375" defaultRowHeight="13.15" x14ac:dyDescent="0.25"/>
  <cols>
    <col min="1" max="16384" width="9.109375" style="54"/>
  </cols>
  <sheetData>
    <row r="3" spans="1:9" ht="28.2" x14ac:dyDescent="0.5">
      <c r="A3" s="898" t="s">
        <v>604</v>
      </c>
      <c r="B3" s="898"/>
      <c r="C3" s="898"/>
      <c r="D3" s="898"/>
      <c r="E3" s="898"/>
      <c r="F3" s="898"/>
      <c r="G3" s="898"/>
      <c r="H3" s="898"/>
      <c r="I3" s="898"/>
    </row>
    <row r="5" spans="1:9" ht="21.3" x14ac:dyDescent="0.4">
      <c r="A5" s="899" t="s">
        <v>605</v>
      </c>
      <c r="B5" s="899"/>
      <c r="C5" s="899"/>
      <c r="D5" s="899"/>
      <c r="E5" s="899"/>
      <c r="F5" s="899"/>
      <c r="G5" s="899"/>
      <c r="H5" s="899"/>
      <c r="I5" s="899"/>
    </row>
    <row r="8" spans="1:9" ht="15.85" customHeight="1" x14ac:dyDescent="0.25"/>
    <row r="9" spans="1:9" ht="13.65" customHeight="1" x14ac:dyDescent="0.25">
      <c r="A9" s="55"/>
      <c r="B9" s="55"/>
    </row>
    <row r="10" spans="1:9" x14ac:dyDescent="0.25">
      <c r="A10" s="56" t="s">
        <v>1034</v>
      </c>
      <c r="B10" s="57"/>
      <c r="C10" s="58"/>
      <c r="D10" s="58"/>
      <c r="E10" s="58"/>
      <c r="F10" s="58"/>
      <c r="G10" s="58"/>
      <c r="H10" s="59"/>
    </row>
    <row r="22" spans="1:9" ht="23.8" x14ac:dyDescent="0.45">
      <c r="A22" s="900" t="s">
        <v>596</v>
      </c>
      <c r="B22" s="900"/>
      <c r="C22" s="900"/>
      <c r="D22" s="900"/>
      <c r="E22" s="900"/>
      <c r="F22" s="900"/>
      <c r="G22" s="900"/>
      <c r="H22" s="900"/>
      <c r="I22" s="900"/>
    </row>
    <row r="23" spans="1:9" x14ac:dyDescent="0.25">
      <c r="A23" s="58"/>
      <c r="B23" s="58"/>
      <c r="C23" s="58"/>
      <c r="D23" s="58"/>
      <c r="E23" s="58"/>
      <c r="F23" s="58"/>
      <c r="G23" s="58"/>
      <c r="H23" s="58"/>
    </row>
    <row r="24" spans="1:9" ht="23.8" x14ac:dyDescent="0.45">
      <c r="A24" s="900" t="s">
        <v>597</v>
      </c>
      <c r="B24" s="900"/>
      <c r="C24" s="900"/>
      <c r="D24" s="900"/>
      <c r="E24" s="900"/>
      <c r="F24" s="900"/>
      <c r="G24" s="900"/>
      <c r="H24" s="900"/>
      <c r="I24" s="900"/>
    </row>
    <row r="25" spans="1:9" x14ac:dyDescent="0.25">
      <c r="A25" s="58"/>
      <c r="B25" s="58"/>
      <c r="C25" s="58"/>
      <c r="D25" s="58"/>
      <c r="E25" s="58"/>
      <c r="F25" s="58"/>
      <c r="G25" s="58"/>
      <c r="H25" s="58"/>
    </row>
    <row r="26" spans="1:9" ht="18.2" x14ac:dyDescent="0.35">
      <c r="A26" s="902"/>
      <c r="B26" s="902"/>
      <c r="C26" s="902"/>
      <c r="D26" s="902"/>
      <c r="E26" s="902"/>
      <c r="F26" s="902"/>
      <c r="G26" s="902"/>
      <c r="H26" s="902"/>
    </row>
    <row r="27" spans="1:9" ht="21.3" x14ac:dyDescent="0.4">
      <c r="A27" s="58"/>
      <c r="B27" s="60"/>
      <c r="C27" s="61"/>
      <c r="D27" s="58"/>
      <c r="E27" s="58"/>
      <c r="F27" s="58"/>
      <c r="G27" s="58"/>
      <c r="H27" s="58"/>
    </row>
    <row r="35" spans="1:9" ht="21.3" x14ac:dyDescent="0.4">
      <c r="A35" s="901" t="s">
        <v>1030</v>
      </c>
      <c r="B35" s="901"/>
      <c r="C35" s="901"/>
      <c r="D35" s="901"/>
      <c r="E35" s="901"/>
      <c r="F35" s="901"/>
      <c r="G35" s="901"/>
      <c r="H35" s="901"/>
      <c r="I35" s="901"/>
    </row>
    <row r="47" spans="1:9" x14ac:dyDescent="0.25">
      <c r="A47" s="897" t="s">
        <v>600</v>
      </c>
      <c r="B47" s="897"/>
      <c r="C47" s="897"/>
      <c r="D47" s="897"/>
      <c r="E47" s="897"/>
      <c r="F47" s="897"/>
      <c r="G47" s="897"/>
      <c r="H47" s="897"/>
      <c r="I47" s="897"/>
    </row>
  </sheetData>
  <mergeCells count="7">
    <mergeCell ref="A47:I47"/>
    <mergeCell ref="A3:I3"/>
    <mergeCell ref="A5:I5"/>
    <mergeCell ref="A24:I24"/>
    <mergeCell ref="A22:I22"/>
    <mergeCell ref="A35:I35"/>
    <mergeCell ref="A26:H2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8"/>
  <sheetViews>
    <sheetView zoomScaleNormal="100" workbookViewId="0">
      <selection activeCell="A7" sqref="A7:E48"/>
    </sheetView>
  </sheetViews>
  <sheetFormatPr defaultColWidth="9.109375" defaultRowHeight="12.7" customHeight="1" x14ac:dyDescent="0.25"/>
  <cols>
    <col min="1" max="1" width="26.88671875" style="54" customWidth="1"/>
    <col min="2" max="2" width="17.109375" style="54" customWidth="1"/>
    <col min="3" max="3" width="13.6640625" style="54" customWidth="1"/>
    <col min="4" max="4" width="20.33203125" style="54" customWidth="1"/>
    <col min="5" max="5" width="14.6640625" style="54" customWidth="1"/>
    <col min="6" max="16384" width="9.109375" style="54"/>
  </cols>
  <sheetData>
    <row r="1" spans="1:5" ht="15.05" customHeight="1" x14ac:dyDescent="0.25">
      <c r="A1" s="54" t="s">
        <v>992</v>
      </c>
    </row>
    <row r="2" spans="1:5" ht="14.25" customHeight="1" x14ac:dyDescent="0.25">
      <c r="A2" s="54" t="s">
        <v>676</v>
      </c>
    </row>
    <row r="3" spans="1:5" ht="12.05" customHeight="1" x14ac:dyDescent="0.25"/>
    <row r="4" spans="1:5" ht="49.65" customHeight="1" x14ac:dyDescent="0.25">
      <c r="A4" s="449" t="s">
        <v>44</v>
      </c>
      <c r="B4" s="450" t="s">
        <v>531</v>
      </c>
      <c r="C4" s="450" t="s">
        <v>532</v>
      </c>
      <c r="D4" s="450" t="s">
        <v>533</v>
      </c>
      <c r="E4" s="450" t="s">
        <v>534</v>
      </c>
    </row>
    <row r="5" spans="1:5" ht="12.7" customHeight="1" x14ac:dyDescent="0.25">
      <c r="A5" s="421">
        <v>1</v>
      </c>
      <c r="B5" s="421">
        <v>2</v>
      </c>
      <c r="C5" s="421">
        <v>3</v>
      </c>
      <c r="D5" s="421">
        <v>4</v>
      </c>
      <c r="E5" s="421">
        <v>5</v>
      </c>
    </row>
    <row r="6" spans="1:5" ht="12.7" customHeight="1" x14ac:dyDescent="0.25">
      <c r="A6" s="82" t="s">
        <v>28</v>
      </c>
      <c r="B6" s="103">
        <v>81799</v>
      </c>
      <c r="C6" s="103">
        <v>0</v>
      </c>
      <c r="D6" s="103">
        <v>73309</v>
      </c>
      <c r="E6" s="104">
        <v>89.620900011002576</v>
      </c>
    </row>
    <row r="7" spans="1:5" ht="12.7" customHeight="1" x14ac:dyDescent="0.25">
      <c r="A7" s="890" t="s">
        <v>65</v>
      </c>
      <c r="B7" s="622">
        <f>SUM(B8:B16)</f>
        <v>8345</v>
      </c>
      <c r="C7" s="622">
        <f>SUM(C8:C16)</f>
        <v>0</v>
      </c>
      <c r="D7" s="622">
        <f>SUM(D8:D16)</f>
        <v>7479</v>
      </c>
      <c r="E7" s="641">
        <f>D7/(B7+C7)*100</f>
        <v>89.622528460155777</v>
      </c>
    </row>
    <row r="8" spans="1:5" ht="12.7" customHeight="1" x14ac:dyDescent="0.25">
      <c r="A8" s="445" t="s">
        <v>66</v>
      </c>
      <c r="B8" s="105">
        <v>1406</v>
      </c>
      <c r="C8" s="105"/>
      <c r="D8" s="105">
        <v>1061</v>
      </c>
      <c r="E8" s="642">
        <f t="shared" ref="E8:E16" si="0">D8/(B8+C8)*100</f>
        <v>75.462304409672825</v>
      </c>
    </row>
    <row r="9" spans="1:5" ht="12.7" customHeight="1" x14ac:dyDescent="0.25">
      <c r="A9" s="446" t="s">
        <v>76</v>
      </c>
      <c r="B9" s="73">
        <v>1597</v>
      </c>
      <c r="C9" s="73"/>
      <c r="D9" s="73">
        <v>1484</v>
      </c>
      <c r="E9" s="643">
        <f t="shared" si="0"/>
        <v>92.924232936756425</v>
      </c>
    </row>
    <row r="10" spans="1:5" ht="12.7" customHeight="1" x14ac:dyDescent="0.25">
      <c r="A10" s="446" t="s">
        <v>78</v>
      </c>
      <c r="B10" s="73">
        <v>351</v>
      </c>
      <c r="C10" s="73"/>
      <c r="D10" s="73">
        <v>313</v>
      </c>
      <c r="E10" s="643">
        <f t="shared" si="0"/>
        <v>89.173789173789174</v>
      </c>
    </row>
    <row r="11" spans="1:5" ht="12.7" customHeight="1" x14ac:dyDescent="0.25">
      <c r="A11" s="447" t="s">
        <v>77</v>
      </c>
      <c r="B11" s="73">
        <v>381</v>
      </c>
      <c r="C11" s="73"/>
      <c r="D11" s="73">
        <v>332</v>
      </c>
      <c r="E11" s="643">
        <f t="shared" si="0"/>
        <v>87.139107611548567</v>
      </c>
    </row>
    <row r="12" spans="1:5" ht="12.7" customHeight="1" x14ac:dyDescent="0.25">
      <c r="A12" s="447" t="s">
        <v>339</v>
      </c>
      <c r="B12" s="73">
        <v>1518</v>
      </c>
      <c r="C12" s="73"/>
      <c r="D12" s="73">
        <v>1429</v>
      </c>
      <c r="E12" s="643">
        <f t="shared" si="0"/>
        <v>94.137022397891968</v>
      </c>
    </row>
    <row r="13" spans="1:5" ht="12.7" customHeight="1" x14ac:dyDescent="0.25">
      <c r="A13" s="447" t="s">
        <v>688</v>
      </c>
      <c r="B13" s="73">
        <v>490</v>
      </c>
      <c r="C13" s="73"/>
      <c r="D13" s="73">
        <v>454</v>
      </c>
      <c r="E13" s="643">
        <f t="shared" si="0"/>
        <v>92.65306122448979</v>
      </c>
    </row>
    <row r="14" spans="1:5" ht="12.7" customHeight="1" x14ac:dyDescent="0.25">
      <c r="A14" s="447" t="s">
        <v>70</v>
      </c>
      <c r="B14" s="73">
        <v>697</v>
      </c>
      <c r="C14" s="73"/>
      <c r="D14" s="73">
        <v>656</v>
      </c>
      <c r="E14" s="643">
        <f t="shared" si="0"/>
        <v>94.117647058823522</v>
      </c>
    </row>
    <row r="15" spans="1:5" ht="12.7" customHeight="1" x14ac:dyDescent="0.25">
      <c r="A15" s="447" t="s">
        <v>79</v>
      </c>
      <c r="B15" s="73">
        <v>665</v>
      </c>
      <c r="C15" s="73"/>
      <c r="D15" s="73">
        <v>574</v>
      </c>
      <c r="E15" s="643">
        <f t="shared" si="0"/>
        <v>86.31578947368422</v>
      </c>
    </row>
    <row r="16" spans="1:5" ht="12.7" customHeight="1" x14ac:dyDescent="0.25">
      <c r="A16" s="448" t="s">
        <v>80</v>
      </c>
      <c r="B16" s="75">
        <v>1240</v>
      </c>
      <c r="C16" s="75"/>
      <c r="D16" s="75">
        <v>1176</v>
      </c>
      <c r="E16" s="643">
        <f t="shared" si="0"/>
        <v>94.838709677419359</v>
      </c>
    </row>
    <row r="17" spans="1:11" ht="12.7" customHeight="1" x14ac:dyDescent="0.25">
      <c r="A17" s="430" t="s">
        <v>81</v>
      </c>
      <c r="B17" s="622">
        <f>SUM(B18:B30)</f>
        <v>8182</v>
      </c>
      <c r="C17" s="622">
        <f>SUM(C18:C30)</f>
        <v>0</v>
      </c>
      <c r="D17" s="622">
        <f>SUM(D18:D30)</f>
        <v>7422</v>
      </c>
      <c r="E17" s="644">
        <f>D17/(B17+C17)*100</f>
        <v>90.711317526277185</v>
      </c>
    </row>
    <row r="18" spans="1:11" ht="13.15" x14ac:dyDescent="0.25">
      <c r="A18" s="445" t="s">
        <v>82</v>
      </c>
      <c r="B18" s="73">
        <v>947</v>
      </c>
      <c r="C18" s="73"/>
      <c r="D18" s="73">
        <v>892</v>
      </c>
      <c r="E18" s="642">
        <f t="shared" ref="E18:E48" si="1">D18/(B18+C18)*100</f>
        <v>94.192185850052795</v>
      </c>
      <c r="K18" s="106"/>
    </row>
    <row r="19" spans="1:11" ht="13.15" x14ac:dyDescent="0.25">
      <c r="A19" s="445" t="s">
        <v>83</v>
      </c>
      <c r="B19" s="73">
        <v>341</v>
      </c>
      <c r="C19" s="73"/>
      <c r="D19" s="73">
        <v>322</v>
      </c>
      <c r="E19" s="643">
        <f t="shared" si="1"/>
        <v>94.42815249266863</v>
      </c>
    </row>
    <row r="20" spans="1:11" ht="13.15" x14ac:dyDescent="0.25">
      <c r="A20" s="445" t="s">
        <v>85</v>
      </c>
      <c r="B20" s="73">
        <v>402</v>
      </c>
      <c r="C20" s="73"/>
      <c r="D20" s="73">
        <v>349</v>
      </c>
      <c r="E20" s="643">
        <f t="shared" si="1"/>
        <v>86.815920398009951</v>
      </c>
    </row>
    <row r="21" spans="1:11" ht="13.15" x14ac:dyDescent="0.25">
      <c r="A21" s="446" t="s">
        <v>86</v>
      </c>
      <c r="B21" s="73">
        <v>423</v>
      </c>
      <c r="C21" s="73"/>
      <c r="D21" s="73">
        <v>370</v>
      </c>
      <c r="E21" s="643">
        <f t="shared" si="1"/>
        <v>87.470449172576835</v>
      </c>
    </row>
    <row r="22" spans="1:11" ht="13.15" x14ac:dyDescent="0.25">
      <c r="A22" s="446" t="s">
        <v>87</v>
      </c>
      <c r="B22" s="73">
        <v>413</v>
      </c>
      <c r="C22" s="73"/>
      <c r="D22" s="73">
        <v>355</v>
      </c>
      <c r="E22" s="643">
        <f t="shared" si="1"/>
        <v>85.956416464891035</v>
      </c>
    </row>
    <row r="23" spans="1:11" ht="13.15" x14ac:dyDescent="0.25">
      <c r="A23" s="446" t="s">
        <v>88</v>
      </c>
      <c r="B23" s="73">
        <v>344</v>
      </c>
      <c r="C23" s="73"/>
      <c r="D23" s="73">
        <v>314</v>
      </c>
      <c r="E23" s="643">
        <f t="shared" si="1"/>
        <v>91.279069767441854</v>
      </c>
    </row>
    <row r="24" spans="1:11" ht="13.15" x14ac:dyDescent="0.25">
      <c r="A24" s="446" t="s">
        <v>89</v>
      </c>
      <c r="B24" s="73">
        <v>409</v>
      </c>
      <c r="C24" s="73"/>
      <c r="D24" s="73">
        <v>377</v>
      </c>
      <c r="E24" s="643">
        <f t="shared" si="1"/>
        <v>92.1760391198044</v>
      </c>
    </row>
    <row r="25" spans="1:11" ht="13.15" x14ac:dyDescent="0.25">
      <c r="A25" s="446" t="s">
        <v>90</v>
      </c>
      <c r="B25" s="73">
        <v>641</v>
      </c>
      <c r="C25" s="73"/>
      <c r="D25" s="73">
        <v>601</v>
      </c>
      <c r="E25" s="643">
        <f t="shared" si="1"/>
        <v>93.759750390015611</v>
      </c>
    </row>
    <row r="26" spans="1:11" ht="13.15" x14ac:dyDescent="0.25">
      <c r="A26" s="446" t="s">
        <v>138</v>
      </c>
      <c r="B26" s="73">
        <v>283</v>
      </c>
      <c r="C26" s="73"/>
      <c r="D26" s="73">
        <v>255</v>
      </c>
      <c r="E26" s="643">
        <f t="shared" si="1"/>
        <v>90.10600706713781</v>
      </c>
    </row>
    <row r="27" spans="1:11" ht="13.15" x14ac:dyDescent="0.25">
      <c r="A27" s="446" t="s">
        <v>91</v>
      </c>
      <c r="B27" s="73">
        <v>615</v>
      </c>
      <c r="C27" s="73"/>
      <c r="D27" s="73">
        <v>562</v>
      </c>
      <c r="E27" s="643">
        <f t="shared" si="1"/>
        <v>91.382113821138205</v>
      </c>
    </row>
    <row r="28" spans="1:11" ht="13.15" x14ac:dyDescent="0.25">
      <c r="A28" s="446" t="s">
        <v>92</v>
      </c>
      <c r="B28" s="73">
        <v>862</v>
      </c>
      <c r="C28" s="73"/>
      <c r="D28" s="73">
        <v>713</v>
      </c>
      <c r="E28" s="643">
        <f t="shared" si="1"/>
        <v>82.714617169373554</v>
      </c>
    </row>
    <row r="29" spans="1:11" ht="13.15" x14ac:dyDescent="0.25">
      <c r="A29" s="446" t="s">
        <v>93</v>
      </c>
      <c r="B29" s="73">
        <v>774</v>
      </c>
      <c r="C29" s="73"/>
      <c r="D29" s="73">
        <v>699</v>
      </c>
      <c r="E29" s="643">
        <f>D29/(B29+C29)*100</f>
        <v>90.310077519379846</v>
      </c>
    </row>
    <row r="30" spans="1:11" ht="13.15" x14ac:dyDescent="0.25">
      <c r="A30" s="446" t="s">
        <v>341</v>
      </c>
      <c r="B30" s="73">
        <v>1728</v>
      </c>
      <c r="C30" s="73"/>
      <c r="D30" s="73">
        <v>1613</v>
      </c>
      <c r="E30" s="643">
        <f>D30/(B30+C30)*100</f>
        <v>93.344907407407405</v>
      </c>
    </row>
    <row r="31" spans="1:11" ht="13.15" x14ac:dyDescent="0.25">
      <c r="A31" s="622" t="s">
        <v>95</v>
      </c>
      <c r="B31" s="622">
        <f>SUM(B32:B40)</f>
        <v>8436</v>
      </c>
      <c r="C31" s="622">
        <f>SUM(C32:C40)</f>
        <v>0</v>
      </c>
      <c r="D31" s="622">
        <f>SUM(D32:D40)</f>
        <v>7460</v>
      </c>
      <c r="E31" s="644">
        <f>D31/(B31+C31)*100</f>
        <v>88.430535798956853</v>
      </c>
    </row>
    <row r="32" spans="1:11" ht="13.15" x14ac:dyDescent="0.25">
      <c r="A32" s="446" t="s">
        <v>96</v>
      </c>
      <c r="B32" s="73">
        <v>1364</v>
      </c>
      <c r="C32" s="73"/>
      <c r="D32" s="73">
        <v>989</v>
      </c>
      <c r="E32" s="642">
        <f t="shared" ref="E32:E40" si="2">D32/(B32+C32)*100</f>
        <v>72.507331378299128</v>
      </c>
    </row>
    <row r="33" spans="1:5" ht="13.15" x14ac:dyDescent="0.25">
      <c r="A33" s="445" t="s">
        <v>97</v>
      </c>
      <c r="B33" s="73">
        <v>637</v>
      </c>
      <c r="C33" s="73"/>
      <c r="D33" s="73">
        <v>568</v>
      </c>
      <c r="E33" s="643">
        <f t="shared" si="2"/>
        <v>89.167974882260594</v>
      </c>
    </row>
    <row r="34" spans="1:5" ht="12.7" customHeight="1" x14ac:dyDescent="0.25">
      <c r="A34" s="446" t="s">
        <v>162</v>
      </c>
      <c r="B34" s="73">
        <v>978</v>
      </c>
      <c r="C34" s="73"/>
      <c r="D34" s="73">
        <v>936</v>
      </c>
      <c r="E34" s="643">
        <f t="shared" si="2"/>
        <v>95.705521472392647</v>
      </c>
    </row>
    <row r="35" spans="1:5" ht="12.7" customHeight="1" x14ac:dyDescent="0.25">
      <c r="A35" s="446" t="s">
        <v>99</v>
      </c>
      <c r="B35" s="73">
        <v>1660</v>
      </c>
      <c r="C35" s="73"/>
      <c r="D35" s="73">
        <v>1578</v>
      </c>
      <c r="E35" s="643">
        <f t="shared" si="2"/>
        <v>95.060240963855421</v>
      </c>
    </row>
    <row r="36" spans="1:5" ht="12.7" customHeight="1" x14ac:dyDescent="0.25">
      <c r="A36" s="446" t="s">
        <v>163</v>
      </c>
      <c r="B36" s="73">
        <v>987</v>
      </c>
      <c r="C36" s="73"/>
      <c r="D36" s="73">
        <v>925</v>
      </c>
      <c r="E36" s="643">
        <f t="shared" si="2"/>
        <v>93.718338399189463</v>
      </c>
    </row>
    <row r="37" spans="1:5" ht="12.7" customHeight="1" x14ac:dyDescent="0.25">
      <c r="A37" s="446" t="s">
        <v>164</v>
      </c>
      <c r="B37" s="73">
        <v>915</v>
      </c>
      <c r="C37" s="73"/>
      <c r="D37" s="73">
        <v>799</v>
      </c>
      <c r="E37" s="643">
        <f t="shared" si="2"/>
        <v>87.322404371584696</v>
      </c>
    </row>
    <row r="38" spans="1:5" ht="12.7" customHeight="1" x14ac:dyDescent="0.25">
      <c r="A38" s="446" t="s">
        <v>166</v>
      </c>
      <c r="B38" s="73">
        <v>1131</v>
      </c>
      <c r="C38" s="73"/>
      <c r="D38" s="73">
        <v>943</v>
      </c>
      <c r="E38" s="643">
        <f t="shared" si="2"/>
        <v>83.377541998231649</v>
      </c>
    </row>
    <row r="39" spans="1:5" ht="12.7" customHeight="1" x14ac:dyDescent="0.25">
      <c r="A39" s="446" t="s">
        <v>100</v>
      </c>
      <c r="B39" s="73">
        <v>264</v>
      </c>
      <c r="C39" s="73"/>
      <c r="D39" s="73">
        <v>240</v>
      </c>
      <c r="E39" s="643">
        <f t="shared" si="2"/>
        <v>90.909090909090907</v>
      </c>
    </row>
    <row r="40" spans="1:5" ht="12.7" customHeight="1" x14ac:dyDescent="0.25">
      <c r="A40" s="448" t="s">
        <v>493</v>
      </c>
      <c r="B40" s="75">
        <v>500</v>
      </c>
      <c r="C40" s="75"/>
      <c r="D40" s="75">
        <v>482</v>
      </c>
      <c r="E40" s="645">
        <f t="shared" si="2"/>
        <v>96.399999999999991</v>
      </c>
    </row>
    <row r="41" spans="1:5" ht="12.7" customHeight="1" x14ac:dyDescent="0.25">
      <c r="A41" s="430" t="s">
        <v>102</v>
      </c>
      <c r="B41" s="622">
        <f>SUM(B42:B48)</f>
        <v>5204</v>
      </c>
      <c r="C41" s="622">
        <f>SUM(C42:C48)</f>
        <v>0</v>
      </c>
      <c r="D41" s="622">
        <f>SUM(D42:D48)</f>
        <v>4722</v>
      </c>
      <c r="E41" s="644">
        <f t="shared" si="1"/>
        <v>90.737893927747876</v>
      </c>
    </row>
    <row r="42" spans="1:5" ht="12.7" customHeight="1" x14ac:dyDescent="0.25">
      <c r="A42" s="446" t="s">
        <v>104</v>
      </c>
      <c r="B42" s="73">
        <v>898</v>
      </c>
      <c r="C42" s="73"/>
      <c r="D42" s="73">
        <v>796</v>
      </c>
      <c r="E42" s="643">
        <f t="shared" si="1"/>
        <v>88.641425389755014</v>
      </c>
    </row>
    <row r="43" spans="1:5" ht="12.7" customHeight="1" x14ac:dyDescent="0.25">
      <c r="A43" s="446" t="s">
        <v>105</v>
      </c>
      <c r="B43" s="73">
        <v>436</v>
      </c>
      <c r="C43" s="73"/>
      <c r="D43" s="73">
        <v>394</v>
      </c>
      <c r="E43" s="643">
        <f t="shared" si="1"/>
        <v>90.366972477064223</v>
      </c>
    </row>
    <row r="44" spans="1:5" ht="12.7" customHeight="1" x14ac:dyDescent="0.25">
      <c r="A44" s="446" t="s">
        <v>106</v>
      </c>
      <c r="B44" s="73">
        <v>611</v>
      </c>
      <c r="C44" s="73"/>
      <c r="D44" s="73">
        <v>567</v>
      </c>
      <c r="E44" s="643">
        <f t="shared" si="1"/>
        <v>92.798690671031096</v>
      </c>
    </row>
    <row r="45" spans="1:5" ht="12.7" customHeight="1" x14ac:dyDescent="0.25">
      <c r="A45" s="445" t="s">
        <v>108</v>
      </c>
      <c r="B45" s="73">
        <v>1365</v>
      </c>
      <c r="C45" s="73"/>
      <c r="D45" s="73">
        <v>1238</v>
      </c>
      <c r="E45" s="643">
        <f t="shared" si="1"/>
        <v>90.695970695970701</v>
      </c>
    </row>
    <row r="46" spans="1:5" ht="12.7" customHeight="1" x14ac:dyDescent="0.25">
      <c r="A46" s="446" t="s">
        <v>109</v>
      </c>
      <c r="B46" s="73">
        <v>315</v>
      </c>
      <c r="C46" s="73"/>
      <c r="D46" s="73">
        <v>275</v>
      </c>
      <c r="E46" s="643">
        <f t="shared" si="1"/>
        <v>87.301587301587304</v>
      </c>
    </row>
    <row r="47" spans="1:5" ht="12.7" customHeight="1" x14ac:dyDescent="0.25">
      <c r="A47" s="446" t="s">
        <v>110</v>
      </c>
      <c r="B47" s="73">
        <v>306</v>
      </c>
      <c r="C47" s="73"/>
      <c r="D47" s="73">
        <v>286</v>
      </c>
      <c r="E47" s="643">
        <f t="shared" si="1"/>
        <v>93.464052287581694</v>
      </c>
    </row>
    <row r="48" spans="1:5" ht="12.7" customHeight="1" x14ac:dyDescent="0.25">
      <c r="A48" s="651" t="s">
        <v>94</v>
      </c>
      <c r="B48" s="75">
        <v>1273</v>
      </c>
      <c r="C48" s="75"/>
      <c r="D48" s="75">
        <v>1166</v>
      </c>
      <c r="E48" s="645">
        <f t="shared" si="1"/>
        <v>91.594658287509816</v>
      </c>
    </row>
  </sheetData>
  <printOptions horizontalCentered="1"/>
  <pageMargins left="0.62992125984251968" right="0.31496062992125984" top="0.39370078740157483" bottom="0.27559055118110237" header="0.19685039370078741" footer="0.23622047244094491"/>
  <pageSetup paperSize="9" orientation="portrait" r:id="rId1"/>
  <headerFooter>
    <oddHeader>&amp;C8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50"/>
  <sheetViews>
    <sheetView zoomScaleNormal="100" workbookViewId="0">
      <selection activeCell="H7" sqref="H7"/>
    </sheetView>
  </sheetViews>
  <sheetFormatPr defaultColWidth="9.109375" defaultRowHeight="13.15" x14ac:dyDescent="0.25"/>
  <cols>
    <col min="1" max="1" width="26.88671875" style="54" customWidth="1"/>
    <col min="2" max="2" width="17.109375" style="54" customWidth="1"/>
    <col min="3" max="3" width="13.6640625" style="54" customWidth="1"/>
    <col min="4" max="4" width="20.33203125" style="54" customWidth="1"/>
    <col min="5" max="5" width="14.6640625" style="54" customWidth="1"/>
    <col min="6" max="16384" width="9.109375" style="54"/>
  </cols>
  <sheetData>
    <row r="1" spans="1:5" ht="15.05" customHeight="1" x14ac:dyDescent="0.25">
      <c r="A1" s="54" t="s">
        <v>1033</v>
      </c>
    </row>
    <row r="2" spans="1:5" ht="15.05" customHeight="1" x14ac:dyDescent="0.25">
      <c r="A2" s="54" t="s">
        <v>655</v>
      </c>
    </row>
    <row r="4" spans="1:5" ht="26.3" x14ac:dyDescent="0.25">
      <c r="A4" s="449" t="s">
        <v>44</v>
      </c>
      <c r="B4" s="450" t="s">
        <v>531</v>
      </c>
      <c r="C4" s="450" t="s">
        <v>532</v>
      </c>
      <c r="D4" s="450" t="s">
        <v>533</v>
      </c>
      <c r="E4" s="450" t="s">
        <v>534</v>
      </c>
    </row>
    <row r="5" spans="1:5" x14ac:dyDescent="0.25">
      <c r="A5" s="585">
        <v>1</v>
      </c>
      <c r="B5" s="421">
        <v>2</v>
      </c>
      <c r="C5" s="421">
        <v>3</v>
      </c>
      <c r="D5" s="421">
        <v>4</v>
      </c>
      <c r="E5" s="421">
        <v>5</v>
      </c>
    </row>
    <row r="6" spans="1:5" x14ac:dyDescent="0.25">
      <c r="A6" s="622" t="s">
        <v>111</v>
      </c>
      <c r="B6" s="622">
        <f>SUM(B7:B16)</f>
        <v>6230</v>
      </c>
      <c r="C6" s="622">
        <f>SUM(C7:C16)</f>
        <v>0</v>
      </c>
      <c r="D6" s="622">
        <f>SUM(D7:D16)</f>
        <v>5683</v>
      </c>
      <c r="E6" s="644">
        <f t="shared" ref="E6:E50" si="0">D6/(B6+C6)*100</f>
        <v>91.219903691813812</v>
      </c>
    </row>
    <row r="7" spans="1:5" x14ac:dyDescent="0.25">
      <c r="A7" s="445" t="s">
        <v>112</v>
      </c>
      <c r="B7" s="73">
        <v>272</v>
      </c>
      <c r="C7" s="73"/>
      <c r="D7" s="73">
        <v>269</v>
      </c>
      <c r="E7" s="642">
        <f t="shared" si="0"/>
        <v>98.89705882352942</v>
      </c>
    </row>
    <row r="8" spans="1:5" x14ac:dyDescent="0.25">
      <c r="A8" s="446" t="s">
        <v>113</v>
      </c>
      <c r="B8" s="73">
        <v>1002</v>
      </c>
      <c r="C8" s="73"/>
      <c r="D8" s="73">
        <v>931</v>
      </c>
      <c r="E8" s="643">
        <f t="shared" si="0"/>
        <v>92.914171656686634</v>
      </c>
    </row>
    <row r="9" spans="1:5" x14ac:dyDescent="0.25">
      <c r="A9" s="446" t="s">
        <v>169</v>
      </c>
      <c r="B9" s="73">
        <v>994</v>
      </c>
      <c r="C9" s="73"/>
      <c r="D9" s="73">
        <v>891</v>
      </c>
      <c r="E9" s="643">
        <f t="shared" si="0"/>
        <v>89.637826961770628</v>
      </c>
    </row>
    <row r="10" spans="1:5" x14ac:dyDescent="0.25">
      <c r="A10" s="446" t="s">
        <v>114</v>
      </c>
      <c r="B10" s="73">
        <v>295</v>
      </c>
      <c r="C10" s="73"/>
      <c r="D10" s="73">
        <v>262</v>
      </c>
      <c r="E10" s="643">
        <f t="shared" si="0"/>
        <v>88.813559322033896</v>
      </c>
    </row>
    <row r="11" spans="1:5" x14ac:dyDescent="0.25">
      <c r="A11" s="446" t="s">
        <v>115</v>
      </c>
      <c r="B11" s="73">
        <v>484</v>
      </c>
      <c r="C11" s="73"/>
      <c r="D11" s="73">
        <v>451</v>
      </c>
      <c r="E11" s="643">
        <f t="shared" si="0"/>
        <v>93.181818181818173</v>
      </c>
    </row>
    <row r="12" spans="1:5" x14ac:dyDescent="0.25">
      <c r="A12" s="446" t="s">
        <v>116</v>
      </c>
      <c r="B12" s="73">
        <v>620</v>
      </c>
      <c r="C12" s="73"/>
      <c r="D12" s="73">
        <v>543</v>
      </c>
      <c r="E12" s="643">
        <f t="shared" si="0"/>
        <v>87.58064516129032</v>
      </c>
    </row>
    <row r="13" spans="1:5" x14ac:dyDescent="0.25">
      <c r="A13" s="446" t="s">
        <v>492</v>
      </c>
      <c r="B13" s="73">
        <v>620</v>
      </c>
      <c r="C13" s="73"/>
      <c r="D13" s="73">
        <v>568</v>
      </c>
      <c r="E13" s="643">
        <f t="shared" si="0"/>
        <v>91.612903225806448</v>
      </c>
    </row>
    <row r="14" spans="1:5" x14ac:dyDescent="0.25">
      <c r="A14" s="446" t="s">
        <v>117</v>
      </c>
      <c r="B14" s="73">
        <v>755</v>
      </c>
      <c r="C14" s="73"/>
      <c r="D14" s="73">
        <v>696</v>
      </c>
      <c r="E14" s="643">
        <f t="shared" si="0"/>
        <v>92.185430463576154</v>
      </c>
    </row>
    <row r="15" spans="1:5" x14ac:dyDescent="0.25">
      <c r="A15" s="446" t="s">
        <v>118</v>
      </c>
      <c r="B15" s="73">
        <v>633</v>
      </c>
      <c r="C15" s="73"/>
      <c r="D15" s="73">
        <v>536</v>
      </c>
      <c r="E15" s="643">
        <f t="shared" si="0"/>
        <v>84.67614533965245</v>
      </c>
    </row>
    <row r="16" spans="1:5" x14ac:dyDescent="0.25">
      <c r="A16" s="446" t="s">
        <v>297</v>
      </c>
      <c r="B16" s="73">
        <v>555</v>
      </c>
      <c r="C16" s="73"/>
      <c r="D16" s="73">
        <v>536</v>
      </c>
      <c r="E16" s="643">
        <f t="shared" si="0"/>
        <v>96.576576576576585</v>
      </c>
    </row>
    <row r="17" spans="1:5" x14ac:dyDescent="0.25">
      <c r="A17" s="890" t="s">
        <v>119</v>
      </c>
      <c r="B17" s="622">
        <f>SUM(B18:B26)</f>
        <v>7581</v>
      </c>
      <c r="C17" s="622">
        <f>SUM(C18:C26)</f>
        <v>0</v>
      </c>
      <c r="D17" s="622">
        <f>SUM(D18:D26)</f>
        <v>6821</v>
      </c>
      <c r="E17" s="644">
        <f t="shared" si="0"/>
        <v>89.974937343358391</v>
      </c>
    </row>
    <row r="18" spans="1:5" x14ac:dyDescent="0.25">
      <c r="A18" s="446" t="s">
        <v>120</v>
      </c>
      <c r="B18" s="73">
        <v>828</v>
      </c>
      <c r="C18" s="73"/>
      <c r="D18" s="73">
        <v>796</v>
      </c>
      <c r="E18" s="642">
        <f t="shared" si="0"/>
        <v>96.135265700483103</v>
      </c>
    </row>
    <row r="19" spans="1:5" x14ac:dyDescent="0.25">
      <c r="A19" s="445" t="s">
        <v>142</v>
      </c>
      <c r="B19" s="73">
        <v>336</v>
      </c>
      <c r="C19" s="73"/>
      <c r="D19" s="73">
        <v>300</v>
      </c>
      <c r="E19" s="643">
        <f t="shared" si="0"/>
        <v>89.285714285714292</v>
      </c>
    </row>
    <row r="20" spans="1:5" x14ac:dyDescent="0.25">
      <c r="A20" s="446" t="s">
        <v>121</v>
      </c>
      <c r="B20" s="73">
        <v>717</v>
      </c>
      <c r="C20" s="73"/>
      <c r="D20" s="73">
        <v>695</v>
      </c>
      <c r="E20" s="643">
        <f t="shared" si="0"/>
        <v>96.931659693165969</v>
      </c>
    </row>
    <row r="21" spans="1:5" x14ac:dyDescent="0.25">
      <c r="A21" s="446" t="s">
        <v>124</v>
      </c>
      <c r="B21" s="73">
        <v>859</v>
      </c>
      <c r="C21" s="73"/>
      <c r="D21" s="73">
        <v>783</v>
      </c>
      <c r="E21" s="643">
        <f t="shared" si="0"/>
        <v>91.152502910360894</v>
      </c>
    </row>
    <row r="22" spans="1:5" x14ac:dyDescent="0.25">
      <c r="A22" s="446" t="s">
        <v>139</v>
      </c>
      <c r="B22" s="73">
        <v>1034</v>
      </c>
      <c r="C22" s="73"/>
      <c r="D22" s="73">
        <v>936</v>
      </c>
      <c r="E22" s="643">
        <f t="shared" si="0"/>
        <v>90.522243713733076</v>
      </c>
    </row>
    <row r="23" spans="1:5" x14ac:dyDescent="0.25">
      <c r="A23" s="446" t="s">
        <v>125</v>
      </c>
      <c r="B23" s="73">
        <v>703</v>
      </c>
      <c r="C23" s="73"/>
      <c r="D23" s="73">
        <v>626</v>
      </c>
      <c r="E23" s="643">
        <f t="shared" si="0"/>
        <v>89.046941678520625</v>
      </c>
    </row>
    <row r="24" spans="1:5" x14ac:dyDescent="0.25">
      <c r="A24" s="446" t="s">
        <v>340</v>
      </c>
      <c r="B24" s="73">
        <v>969</v>
      </c>
      <c r="C24" s="73"/>
      <c r="D24" s="73">
        <v>703</v>
      </c>
      <c r="E24" s="643">
        <f t="shared" si="0"/>
        <v>72.549019607843135</v>
      </c>
    </row>
    <row r="25" spans="1:5" x14ac:dyDescent="0.25">
      <c r="A25" s="445" t="s">
        <v>127</v>
      </c>
      <c r="B25" s="73">
        <v>874</v>
      </c>
      <c r="C25" s="73"/>
      <c r="D25" s="73">
        <v>788</v>
      </c>
      <c r="E25" s="643">
        <f t="shared" si="0"/>
        <v>90.160183066361554</v>
      </c>
    </row>
    <row r="26" spans="1:5" x14ac:dyDescent="0.25">
      <c r="A26" s="448" t="s">
        <v>74</v>
      </c>
      <c r="B26" s="75">
        <v>1261</v>
      </c>
      <c r="C26" s="75"/>
      <c r="D26" s="75">
        <v>1194</v>
      </c>
      <c r="E26" s="645">
        <f t="shared" si="0"/>
        <v>94.686756542426636</v>
      </c>
    </row>
    <row r="27" spans="1:5" x14ac:dyDescent="0.25">
      <c r="A27" s="430" t="s">
        <v>129</v>
      </c>
      <c r="B27" s="622">
        <f>SUM(B28:B37)</f>
        <v>8097</v>
      </c>
      <c r="C27" s="622">
        <f>SUM(C28:C37)</f>
        <v>0</v>
      </c>
      <c r="D27" s="622">
        <f>SUM(D28:D37)</f>
        <v>7119</v>
      </c>
      <c r="E27" s="644">
        <f t="shared" si="0"/>
        <v>87.921452389773989</v>
      </c>
    </row>
    <row r="28" spans="1:5" x14ac:dyDescent="0.25">
      <c r="A28" s="445" t="s">
        <v>62</v>
      </c>
      <c r="B28" s="73">
        <v>943</v>
      </c>
      <c r="C28" s="73"/>
      <c r="D28" s="73">
        <v>870</v>
      </c>
      <c r="E28" s="642">
        <f t="shared" si="0"/>
        <v>92.258748674443268</v>
      </c>
    </row>
    <row r="29" spans="1:5" x14ac:dyDescent="0.25">
      <c r="A29" s="447" t="s">
        <v>75</v>
      </c>
      <c r="B29" s="73">
        <v>399</v>
      </c>
      <c r="C29" s="73"/>
      <c r="D29" s="73">
        <v>326</v>
      </c>
      <c r="E29" s="643">
        <f t="shared" si="0"/>
        <v>81.70426065162907</v>
      </c>
    </row>
    <row r="30" spans="1:5" x14ac:dyDescent="0.25">
      <c r="A30" s="446" t="s">
        <v>63</v>
      </c>
      <c r="B30" s="73">
        <v>476</v>
      </c>
      <c r="C30" s="73"/>
      <c r="D30" s="73">
        <v>362</v>
      </c>
      <c r="E30" s="643">
        <f t="shared" si="0"/>
        <v>76.05042016806722</v>
      </c>
    </row>
    <row r="31" spans="1:5" x14ac:dyDescent="0.25">
      <c r="A31" s="446" t="s">
        <v>130</v>
      </c>
      <c r="B31" s="73">
        <v>678</v>
      </c>
      <c r="C31" s="73"/>
      <c r="D31" s="73">
        <v>566</v>
      </c>
      <c r="E31" s="643">
        <f t="shared" si="0"/>
        <v>83.48082595870207</v>
      </c>
    </row>
    <row r="32" spans="1:5" x14ac:dyDescent="0.25">
      <c r="A32" s="446" t="s">
        <v>64</v>
      </c>
      <c r="B32" s="73">
        <v>698</v>
      </c>
      <c r="C32" s="73"/>
      <c r="D32" s="73">
        <v>601</v>
      </c>
      <c r="E32" s="643">
        <f t="shared" si="0"/>
        <v>86.103151862464173</v>
      </c>
    </row>
    <row r="33" spans="1:5" x14ac:dyDescent="0.25">
      <c r="A33" s="446" t="s">
        <v>132</v>
      </c>
      <c r="B33" s="73">
        <v>656</v>
      </c>
      <c r="C33" s="73"/>
      <c r="D33" s="73">
        <v>577</v>
      </c>
      <c r="E33" s="643">
        <f t="shared" si="0"/>
        <v>87.957317073170728</v>
      </c>
    </row>
    <row r="34" spans="1:5" x14ac:dyDescent="0.25">
      <c r="A34" s="446" t="s">
        <v>404</v>
      </c>
      <c r="B34" s="73">
        <v>1165</v>
      </c>
      <c r="C34" s="73"/>
      <c r="D34" s="73">
        <v>1035</v>
      </c>
      <c r="E34" s="643">
        <f t="shared" si="0"/>
        <v>88.841201716738198</v>
      </c>
    </row>
    <row r="35" spans="1:5" x14ac:dyDescent="0.25">
      <c r="A35" s="446" t="s">
        <v>495</v>
      </c>
      <c r="B35" s="73">
        <v>452</v>
      </c>
      <c r="C35" s="73"/>
      <c r="D35" s="73">
        <v>330</v>
      </c>
      <c r="E35" s="643">
        <f t="shared" si="0"/>
        <v>73.008849557522126</v>
      </c>
    </row>
    <row r="36" spans="1:5" x14ac:dyDescent="0.25">
      <c r="A36" s="446" t="s">
        <v>133</v>
      </c>
      <c r="B36" s="73">
        <v>1359</v>
      </c>
      <c r="C36" s="73"/>
      <c r="D36" s="73">
        <v>1259</v>
      </c>
      <c r="E36" s="643">
        <f t="shared" si="0"/>
        <v>92.641648270787343</v>
      </c>
    </row>
    <row r="37" spans="1:5" x14ac:dyDescent="0.25">
      <c r="A37" s="448" t="s">
        <v>134</v>
      </c>
      <c r="B37" s="75">
        <v>1271</v>
      </c>
      <c r="C37" s="75"/>
      <c r="D37" s="75">
        <v>1193</v>
      </c>
      <c r="E37" s="645">
        <f t="shared" si="0"/>
        <v>93.86309992132179</v>
      </c>
    </row>
    <row r="38" spans="1:5" x14ac:dyDescent="0.25">
      <c r="A38" s="430" t="s">
        <v>135</v>
      </c>
      <c r="B38" s="430">
        <f>SUM(B39:B50)</f>
        <v>8667</v>
      </c>
      <c r="C38" s="430">
        <f>SUM(C39:C50)</f>
        <v>0</v>
      </c>
      <c r="D38" s="430">
        <f>SUM(D39:D50)</f>
        <v>7731</v>
      </c>
      <c r="E38" s="644">
        <f t="shared" si="0"/>
        <v>89.200415368639668</v>
      </c>
    </row>
    <row r="39" spans="1:5" x14ac:dyDescent="0.25">
      <c r="A39" s="445" t="s">
        <v>175</v>
      </c>
      <c r="B39" s="73">
        <v>332</v>
      </c>
      <c r="C39" s="73"/>
      <c r="D39" s="73">
        <v>292</v>
      </c>
      <c r="E39" s="642">
        <f t="shared" si="0"/>
        <v>87.951807228915655</v>
      </c>
    </row>
    <row r="40" spans="1:5" x14ac:dyDescent="0.25">
      <c r="A40" s="446" t="s">
        <v>176</v>
      </c>
      <c r="B40" s="73">
        <v>305</v>
      </c>
      <c r="C40" s="73"/>
      <c r="D40" s="73">
        <v>276</v>
      </c>
      <c r="E40" s="643">
        <f t="shared" si="0"/>
        <v>90.491803278688522</v>
      </c>
    </row>
    <row r="41" spans="1:5" x14ac:dyDescent="0.25">
      <c r="A41" s="446" t="s">
        <v>136</v>
      </c>
      <c r="B41" s="73">
        <v>642</v>
      </c>
      <c r="C41" s="73"/>
      <c r="D41" s="73">
        <v>485</v>
      </c>
      <c r="E41" s="643">
        <f t="shared" si="0"/>
        <v>75.545171339563865</v>
      </c>
    </row>
    <row r="42" spans="1:5" x14ac:dyDescent="0.25">
      <c r="A42" s="446" t="s">
        <v>177</v>
      </c>
      <c r="B42" s="73">
        <v>283</v>
      </c>
      <c r="C42" s="73"/>
      <c r="D42" s="73">
        <v>266</v>
      </c>
      <c r="E42" s="643">
        <f t="shared" si="0"/>
        <v>93.992932862190813</v>
      </c>
    </row>
    <row r="43" spans="1:5" x14ac:dyDescent="0.25">
      <c r="A43" s="446" t="s">
        <v>338</v>
      </c>
      <c r="B43" s="73">
        <v>1358</v>
      </c>
      <c r="C43" s="73"/>
      <c r="D43" s="73">
        <v>1204</v>
      </c>
      <c r="E43" s="643">
        <f t="shared" si="0"/>
        <v>88.659793814432987</v>
      </c>
    </row>
    <row r="44" spans="1:5" x14ac:dyDescent="0.25">
      <c r="A44" s="446" t="s">
        <v>137</v>
      </c>
      <c r="B44" s="73">
        <v>447</v>
      </c>
      <c r="C44" s="73"/>
      <c r="D44" s="73">
        <v>406</v>
      </c>
      <c r="E44" s="643">
        <f t="shared" si="0"/>
        <v>90.827740492170022</v>
      </c>
    </row>
    <row r="45" spans="1:5" x14ac:dyDescent="0.25">
      <c r="A45" s="446" t="s">
        <v>179</v>
      </c>
      <c r="B45" s="73">
        <v>649</v>
      </c>
      <c r="C45" s="73"/>
      <c r="D45" s="73">
        <v>617</v>
      </c>
      <c r="E45" s="643">
        <f t="shared" si="0"/>
        <v>95.069337442218796</v>
      </c>
    </row>
    <row r="46" spans="1:5" x14ac:dyDescent="0.25">
      <c r="A46" s="446" t="s">
        <v>140</v>
      </c>
      <c r="B46" s="73">
        <v>888</v>
      </c>
      <c r="C46" s="73"/>
      <c r="D46" s="73">
        <v>814</v>
      </c>
      <c r="E46" s="643">
        <f t="shared" si="0"/>
        <v>91.666666666666657</v>
      </c>
    </row>
    <row r="47" spans="1:5" x14ac:dyDescent="0.25">
      <c r="A47" s="446" t="s">
        <v>180</v>
      </c>
      <c r="B47" s="73">
        <v>783</v>
      </c>
      <c r="C47" s="73"/>
      <c r="D47" s="73">
        <v>737</v>
      </c>
      <c r="E47" s="643">
        <f t="shared" si="0"/>
        <v>94.12515964240103</v>
      </c>
    </row>
    <row r="48" spans="1:5" x14ac:dyDescent="0.25">
      <c r="A48" s="446" t="s">
        <v>181</v>
      </c>
      <c r="B48" s="73">
        <v>978</v>
      </c>
      <c r="C48" s="73"/>
      <c r="D48" s="73">
        <v>936</v>
      </c>
      <c r="E48" s="643">
        <f t="shared" si="0"/>
        <v>95.705521472392647</v>
      </c>
    </row>
    <row r="49" spans="1:5" x14ac:dyDescent="0.25">
      <c r="A49" s="446" t="s">
        <v>342</v>
      </c>
      <c r="B49" s="73">
        <v>1540</v>
      </c>
      <c r="C49" s="73"/>
      <c r="D49" s="73">
        <v>1271</v>
      </c>
      <c r="E49" s="643">
        <f t="shared" si="0"/>
        <v>82.532467532467535</v>
      </c>
    </row>
    <row r="50" spans="1:5" x14ac:dyDescent="0.25">
      <c r="A50" s="448" t="s">
        <v>494</v>
      </c>
      <c r="B50" s="75">
        <v>462</v>
      </c>
      <c r="C50" s="75"/>
      <c r="D50" s="75">
        <v>427</v>
      </c>
      <c r="E50" s="645">
        <f t="shared" si="0"/>
        <v>92.424242424242422</v>
      </c>
    </row>
  </sheetData>
  <printOptions horizontalCentered="1"/>
  <pageMargins left="0.51181102362204722" right="0.39370078740157483" top="0.47244094488188981" bottom="0.31496062992125984" header="0.23622047244094491" footer="0.19685039370078741"/>
  <pageSetup paperSize="9" orientation="portrait" r:id="rId1"/>
  <headerFooter>
    <oddHeader>&amp;C9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34"/>
  <sheetViews>
    <sheetView zoomScaleNormal="100" workbookViewId="0">
      <selection activeCell="H10" sqref="H10"/>
    </sheetView>
  </sheetViews>
  <sheetFormatPr defaultColWidth="9.109375" defaultRowHeight="13.15" x14ac:dyDescent="0.25"/>
  <cols>
    <col min="1" max="1" width="26.88671875" style="54" customWidth="1"/>
    <col min="2" max="2" width="17.109375" style="54" customWidth="1"/>
    <col min="3" max="3" width="13.6640625" style="54" customWidth="1"/>
    <col min="4" max="4" width="20.33203125" style="54" customWidth="1"/>
    <col min="5" max="5" width="14.6640625" style="54" customWidth="1"/>
    <col min="6" max="16384" width="9.109375" style="54"/>
  </cols>
  <sheetData>
    <row r="1" spans="1:5" ht="15.05" customHeight="1" x14ac:dyDescent="0.25">
      <c r="A1" s="54" t="s">
        <v>992</v>
      </c>
    </row>
    <row r="2" spans="1:5" ht="15.05" customHeight="1" x14ac:dyDescent="0.25">
      <c r="A2" s="54" t="s">
        <v>655</v>
      </c>
    </row>
    <row r="4" spans="1:5" ht="26.3" x14ac:dyDescent="0.25">
      <c r="A4" s="449" t="s">
        <v>44</v>
      </c>
      <c r="B4" s="450" t="s">
        <v>531</v>
      </c>
      <c r="C4" s="450" t="s">
        <v>532</v>
      </c>
      <c r="D4" s="450" t="s">
        <v>533</v>
      </c>
      <c r="E4" s="450" t="s">
        <v>534</v>
      </c>
    </row>
    <row r="5" spans="1:5" x14ac:dyDescent="0.25">
      <c r="A5" s="585">
        <v>1</v>
      </c>
      <c r="B5" s="421">
        <v>2</v>
      </c>
      <c r="C5" s="421">
        <v>3</v>
      </c>
      <c r="D5" s="421">
        <v>4</v>
      </c>
      <c r="E5" s="421">
        <v>5</v>
      </c>
    </row>
    <row r="6" spans="1:5" x14ac:dyDescent="0.25">
      <c r="A6" s="622" t="s">
        <v>141</v>
      </c>
      <c r="B6" s="430">
        <f>SUM(B7:B15)</f>
        <v>8100</v>
      </c>
      <c r="C6" s="430">
        <f>SUM(C7:C15)</f>
        <v>0</v>
      </c>
      <c r="D6" s="430">
        <f>SUM(D7:D15)</f>
        <v>7338</v>
      </c>
      <c r="E6" s="644">
        <f t="shared" ref="E6:E32" si="0">D6/(B6+C6)*100</f>
        <v>90.592592592592595</v>
      </c>
    </row>
    <row r="7" spans="1:5" x14ac:dyDescent="0.25">
      <c r="A7" s="445" t="s">
        <v>161</v>
      </c>
      <c r="B7" s="73">
        <v>399</v>
      </c>
      <c r="C7" s="73"/>
      <c r="D7" s="73">
        <v>372</v>
      </c>
      <c r="E7" s="643">
        <f t="shared" si="0"/>
        <v>93.233082706766908</v>
      </c>
    </row>
    <row r="8" spans="1:5" x14ac:dyDescent="0.25">
      <c r="A8" s="446" t="s">
        <v>143</v>
      </c>
      <c r="B8" s="73">
        <v>1379</v>
      </c>
      <c r="C8" s="73"/>
      <c r="D8" s="73">
        <v>1191</v>
      </c>
      <c r="E8" s="643">
        <f t="shared" si="0"/>
        <v>86.366932559825955</v>
      </c>
    </row>
    <row r="9" spans="1:5" x14ac:dyDescent="0.25">
      <c r="A9" s="447" t="s">
        <v>146</v>
      </c>
      <c r="B9" s="73">
        <v>309</v>
      </c>
      <c r="C9" s="73"/>
      <c r="D9" s="73">
        <v>301</v>
      </c>
      <c r="E9" s="643">
        <f t="shared" si="0"/>
        <v>97.411003236245946</v>
      </c>
    </row>
    <row r="10" spans="1:5" x14ac:dyDescent="0.25">
      <c r="A10" s="447" t="s">
        <v>147</v>
      </c>
      <c r="B10" s="73">
        <v>828</v>
      </c>
      <c r="C10" s="73"/>
      <c r="D10" s="73">
        <v>787</v>
      </c>
      <c r="E10" s="643">
        <f t="shared" si="0"/>
        <v>95.048309178743963</v>
      </c>
    </row>
    <row r="11" spans="1:5" x14ac:dyDescent="0.25">
      <c r="A11" s="447" t="s">
        <v>178</v>
      </c>
      <c r="B11" s="73">
        <v>297</v>
      </c>
      <c r="C11" s="73"/>
      <c r="D11" s="73">
        <v>277</v>
      </c>
      <c r="E11" s="643">
        <f t="shared" si="0"/>
        <v>93.265993265993259</v>
      </c>
    </row>
    <row r="12" spans="1:5" x14ac:dyDescent="0.25">
      <c r="A12" s="447" t="s">
        <v>148</v>
      </c>
      <c r="B12" s="73">
        <v>1005</v>
      </c>
      <c r="C12" s="73"/>
      <c r="D12" s="73">
        <v>838</v>
      </c>
      <c r="E12" s="643">
        <f t="shared" si="0"/>
        <v>83.383084577114431</v>
      </c>
    </row>
    <row r="13" spans="1:5" x14ac:dyDescent="0.25">
      <c r="A13" s="447" t="s">
        <v>71</v>
      </c>
      <c r="B13" s="73">
        <v>1436</v>
      </c>
      <c r="C13" s="73"/>
      <c r="D13" s="73">
        <v>1242</v>
      </c>
      <c r="E13" s="643">
        <f t="shared" si="0"/>
        <v>86.490250696378837</v>
      </c>
    </row>
    <row r="14" spans="1:5" x14ac:dyDescent="0.25">
      <c r="A14" s="446" t="s">
        <v>149</v>
      </c>
      <c r="B14" s="73">
        <v>813</v>
      </c>
      <c r="C14" s="73"/>
      <c r="D14" s="73">
        <v>766</v>
      </c>
      <c r="E14" s="643">
        <f t="shared" si="0"/>
        <v>94.218942189421895</v>
      </c>
    </row>
    <row r="15" spans="1:5" x14ac:dyDescent="0.25">
      <c r="A15" s="448" t="s">
        <v>150</v>
      </c>
      <c r="B15" s="75">
        <v>1634</v>
      </c>
      <c r="C15" s="75"/>
      <c r="D15" s="75">
        <v>1564</v>
      </c>
      <c r="E15" s="645">
        <f t="shared" si="0"/>
        <v>95.716034271725832</v>
      </c>
    </row>
    <row r="16" spans="1:5" x14ac:dyDescent="0.25">
      <c r="A16" s="430" t="s">
        <v>151</v>
      </c>
      <c r="B16" s="622">
        <f>SUM(B17:B24)</f>
        <v>5942</v>
      </c>
      <c r="C16" s="622">
        <f>SUM(C17:C24)</f>
        <v>0</v>
      </c>
      <c r="D16" s="622">
        <f>SUM(D17:D24)</f>
        <v>5136</v>
      </c>
      <c r="E16" s="644">
        <f t="shared" si="0"/>
        <v>86.435543588017509</v>
      </c>
    </row>
    <row r="17" spans="1:5" x14ac:dyDescent="0.25">
      <c r="A17" s="445" t="s">
        <v>103</v>
      </c>
      <c r="B17" s="73">
        <v>1051</v>
      </c>
      <c r="C17" s="73"/>
      <c r="D17" s="73">
        <v>991</v>
      </c>
      <c r="E17" s="643">
        <f t="shared" si="0"/>
        <v>94.291151284490965</v>
      </c>
    </row>
    <row r="18" spans="1:5" x14ac:dyDescent="0.25">
      <c r="A18" s="445" t="s">
        <v>153</v>
      </c>
      <c r="B18" s="73">
        <v>742</v>
      </c>
      <c r="C18" s="73"/>
      <c r="D18" s="73">
        <v>653</v>
      </c>
      <c r="E18" s="643">
        <f t="shared" si="0"/>
        <v>88.005390835579504</v>
      </c>
    </row>
    <row r="19" spans="1:5" x14ac:dyDescent="0.25">
      <c r="A19" s="446" t="s">
        <v>154</v>
      </c>
      <c r="B19" s="73">
        <v>209</v>
      </c>
      <c r="C19" s="73"/>
      <c r="D19" s="73">
        <v>169</v>
      </c>
      <c r="E19" s="643">
        <f t="shared" si="0"/>
        <v>80.861244019138752</v>
      </c>
    </row>
    <row r="20" spans="1:5" x14ac:dyDescent="0.25">
      <c r="A20" s="446" t="s">
        <v>155</v>
      </c>
      <c r="B20" s="73">
        <v>593</v>
      </c>
      <c r="C20" s="73"/>
      <c r="D20" s="73">
        <v>518</v>
      </c>
      <c r="E20" s="643">
        <f t="shared" si="0"/>
        <v>87.352445193929171</v>
      </c>
    </row>
    <row r="21" spans="1:5" x14ac:dyDescent="0.25">
      <c r="A21" s="446" t="s">
        <v>107</v>
      </c>
      <c r="B21" s="73">
        <v>744</v>
      </c>
      <c r="C21" s="73"/>
      <c r="D21" s="73">
        <v>634</v>
      </c>
      <c r="E21" s="643">
        <f t="shared" si="0"/>
        <v>85.215053763440864</v>
      </c>
    </row>
    <row r="22" spans="1:5" x14ac:dyDescent="0.25">
      <c r="A22" s="446" t="s">
        <v>157</v>
      </c>
      <c r="B22" s="73">
        <v>461</v>
      </c>
      <c r="C22" s="73"/>
      <c r="D22" s="73">
        <v>416</v>
      </c>
      <c r="E22" s="643">
        <f t="shared" si="0"/>
        <v>90.238611713665932</v>
      </c>
    </row>
    <row r="23" spans="1:5" x14ac:dyDescent="0.25">
      <c r="A23" s="446" t="s">
        <v>158</v>
      </c>
      <c r="B23" s="73">
        <v>1467</v>
      </c>
      <c r="C23" s="73"/>
      <c r="D23" s="73">
        <v>1224</v>
      </c>
      <c r="E23" s="643">
        <f t="shared" si="0"/>
        <v>83.435582822085891</v>
      </c>
    </row>
    <row r="24" spans="1:5" x14ac:dyDescent="0.25">
      <c r="A24" s="446" t="s">
        <v>429</v>
      </c>
      <c r="B24" s="73">
        <v>675</v>
      </c>
      <c r="C24" s="73"/>
      <c r="D24" s="73">
        <v>531</v>
      </c>
      <c r="E24" s="643">
        <f t="shared" si="0"/>
        <v>78.666666666666657</v>
      </c>
    </row>
    <row r="25" spans="1:5" x14ac:dyDescent="0.25">
      <c r="A25" s="622" t="s">
        <v>167</v>
      </c>
      <c r="B25" s="622">
        <f>SUM(B26:B32)</f>
        <v>7015</v>
      </c>
      <c r="C25" s="622">
        <f>SUM(C26:C32)</f>
        <v>0</v>
      </c>
      <c r="D25" s="622">
        <f>SUM(D26:D32)</f>
        <v>6398</v>
      </c>
      <c r="E25" s="644">
        <f t="shared" si="0"/>
        <v>91.204561653599427</v>
      </c>
    </row>
    <row r="26" spans="1:5" x14ac:dyDescent="0.25">
      <c r="A26" s="446" t="s">
        <v>168</v>
      </c>
      <c r="B26" s="73">
        <v>394</v>
      </c>
      <c r="C26" s="73"/>
      <c r="D26" s="73">
        <v>365</v>
      </c>
      <c r="E26" s="643">
        <f t="shared" si="0"/>
        <v>92.639593908629436</v>
      </c>
    </row>
    <row r="27" spans="1:5" x14ac:dyDescent="0.25">
      <c r="A27" s="445" t="s">
        <v>353</v>
      </c>
      <c r="B27" s="73">
        <v>1744</v>
      </c>
      <c r="C27" s="73"/>
      <c r="D27" s="73">
        <v>1667</v>
      </c>
      <c r="E27" s="643">
        <f t="shared" si="0"/>
        <v>95.584862385321102</v>
      </c>
    </row>
    <row r="28" spans="1:5" x14ac:dyDescent="0.25">
      <c r="A28" s="446" t="s">
        <v>171</v>
      </c>
      <c r="B28" s="73">
        <v>767</v>
      </c>
      <c r="C28" s="73"/>
      <c r="D28" s="73">
        <v>683</v>
      </c>
      <c r="E28" s="643">
        <f t="shared" si="0"/>
        <v>89.04823989569752</v>
      </c>
    </row>
    <row r="29" spans="1:5" x14ac:dyDescent="0.25">
      <c r="A29" s="446" t="s">
        <v>172</v>
      </c>
      <c r="B29" s="73">
        <v>1305</v>
      </c>
      <c r="C29" s="73"/>
      <c r="D29" s="73">
        <v>1168</v>
      </c>
      <c r="E29" s="643">
        <f t="shared" si="0"/>
        <v>89.501915708812263</v>
      </c>
    </row>
    <row r="30" spans="1:5" x14ac:dyDescent="0.25">
      <c r="A30" s="446" t="s">
        <v>126</v>
      </c>
      <c r="B30" s="73">
        <v>757</v>
      </c>
      <c r="C30" s="73"/>
      <c r="D30" s="73">
        <v>717</v>
      </c>
      <c r="E30" s="643">
        <f t="shared" si="0"/>
        <v>94.715984147952454</v>
      </c>
    </row>
    <row r="31" spans="1:5" x14ac:dyDescent="0.25">
      <c r="A31" s="446" t="s">
        <v>650</v>
      </c>
      <c r="B31" s="73">
        <v>1238</v>
      </c>
      <c r="C31" s="73"/>
      <c r="D31" s="73">
        <v>1014</v>
      </c>
      <c r="E31" s="643">
        <f t="shared" si="0"/>
        <v>81.906300484652661</v>
      </c>
    </row>
    <row r="32" spans="1:5" x14ac:dyDescent="0.25">
      <c r="A32" s="448" t="s">
        <v>173</v>
      </c>
      <c r="B32" s="75">
        <v>810</v>
      </c>
      <c r="C32" s="75"/>
      <c r="D32" s="75">
        <v>784</v>
      </c>
      <c r="E32" s="645">
        <f t="shared" si="0"/>
        <v>96.790123456790127</v>
      </c>
    </row>
    <row r="34" spans="1:1" x14ac:dyDescent="0.25">
      <c r="A34" s="90"/>
    </row>
  </sheetData>
  <printOptions horizontalCentered="1"/>
  <pageMargins left="0.70866141732283472" right="0.59055118110236227" top="0.59055118110236227" bottom="0.47244094488188981" header="0.31496062992125984" footer="0.31496062992125984"/>
  <pageSetup paperSize="9" scale="97" orientation="portrait" r:id="rId1"/>
  <headerFooter>
    <oddHeader>&amp;C10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7"/>
  <sheetViews>
    <sheetView zoomScaleNormal="100" workbookViewId="0">
      <selection activeCell="F19" sqref="F19"/>
    </sheetView>
  </sheetViews>
  <sheetFormatPr defaultColWidth="9.109375" defaultRowHeight="13.15" x14ac:dyDescent="0.25"/>
  <cols>
    <col min="1" max="1" width="26.88671875" style="54" customWidth="1"/>
    <col min="2" max="2" width="17.109375" style="54" customWidth="1"/>
    <col min="3" max="3" width="13.6640625" style="54" customWidth="1"/>
    <col min="4" max="4" width="20.33203125" style="54" customWidth="1"/>
    <col min="5" max="5" width="14.6640625" style="54" customWidth="1"/>
    <col min="6" max="16384" width="9.109375" style="54"/>
  </cols>
  <sheetData>
    <row r="1" spans="1:5" ht="15.05" customHeight="1" x14ac:dyDescent="0.25">
      <c r="A1" s="54" t="s">
        <v>830</v>
      </c>
    </row>
    <row r="2" spans="1:5" ht="15.05" customHeight="1" x14ac:dyDescent="0.25">
      <c r="A2" s="54" t="s">
        <v>655</v>
      </c>
    </row>
    <row r="4" spans="1:5" ht="26.3" x14ac:dyDescent="0.25">
      <c r="A4" s="449" t="s">
        <v>44</v>
      </c>
      <c r="B4" s="450" t="s">
        <v>531</v>
      </c>
      <c r="C4" s="450" t="s">
        <v>532</v>
      </c>
      <c r="D4" s="450" t="s">
        <v>533</v>
      </c>
      <c r="E4" s="450" t="s">
        <v>534</v>
      </c>
    </row>
    <row r="5" spans="1:5" x14ac:dyDescent="0.25">
      <c r="A5" s="421">
        <v>1</v>
      </c>
      <c r="B5" s="421">
        <v>2</v>
      </c>
      <c r="C5" s="421">
        <v>3</v>
      </c>
      <c r="D5" s="421">
        <v>4</v>
      </c>
      <c r="E5" s="421">
        <v>5</v>
      </c>
    </row>
    <row r="7" spans="1:5" x14ac:dyDescent="0.25">
      <c r="A7" s="90"/>
    </row>
  </sheetData>
  <printOptions horizontalCentered="1"/>
  <pageMargins left="0.6692913385826772" right="0.47244094488188981" top="0.74803149606299213" bottom="0.74803149606299213" header="0.31496062992125984" footer="0.31496062992125984"/>
  <pageSetup paperSize="9" orientation="portrait" r:id="rId1"/>
  <headerFooter>
    <oddHeader>&amp;C11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14"/>
  <sheetViews>
    <sheetView zoomScaleNormal="100" workbookViewId="0">
      <selection activeCell="J6" sqref="J6"/>
    </sheetView>
  </sheetViews>
  <sheetFormatPr defaultColWidth="9.109375" defaultRowHeight="13.15" x14ac:dyDescent="0.25"/>
  <cols>
    <col min="1" max="4" width="9.109375" style="54"/>
    <col min="5" max="5" width="8.109375" style="54" customWidth="1"/>
    <col min="6" max="8" width="12.77734375" style="54" customWidth="1"/>
    <col min="9" max="16384" width="9.109375" style="54"/>
  </cols>
  <sheetData>
    <row r="1" spans="1:8" ht="15.05" x14ac:dyDescent="0.3">
      <c r="A1" s="76" t="s">
        <v>310</v>
      </c>
      <c r="B1" s="76" t="s">
        <v>331</v>
      </c>
    </row>
    <row r="2" spans="1:8" ht="16.45" customHeight="1" x14ac:dyDescent="0.25"/>
    <row r="3" spans="1:8" ht="20.05" customHeight="1" x14ac:dyDescent="0.25">
      <c r="A3" s="422" t="s">
        <v>17</v>
      </c>
      <c r="B3" s="409"/>
      <c r="C3" s="409"/>
      <c r="D3" s="409"/>
      <c r="E3" s="409"/>
      <c r="F3" s="927" t="s">
        <v>465</v>
      </c>
      <c r="G3" s="928"/>
      <c r="H3" s="862" t="s">
        <v>18</v>
      </c>
    </row>
    <row r="4" spans="1:8" ht="27.7" customHeight="1" x14ac:dyDescent="0.25">
      <c r="A4" s="419"/>
      <c r="B4" s="411"/>
      <c r="C4" s="411"/>
      <c r="D4" s="411"/>
      <c r="E4" s="411"/>
      <c r="F4" s="646" t="s">
        <v>981</v>
      </c>
      <c r="G4" s="646" t="s">
        <v>993</v>
      </c>
      <c r="H4" s="448"/>
    </row>
    <row r="5" spans="1:8" ht="20.05" customHeight="1" x14ac:dyDescent="0.25">
      <c r="A5" s="647" t="s">
        <v>182</v>
      </c>
      <c r="B5" s="451"/>
      <c r="C5" s="414"/>
      <c r="D5" s="414"/>
      <c r="E5" s="414"/>
      <c r="F5" s="648">
        <v>6966</v>
      </c>
      <c r="G5" s="648">
        <v>7488</v>
      </c>
      <c r="H5" s="649">
        <v>522</v>
      </c>
    </row>
    <row r="6" spans="1:8" ht="20.05" customHeight="1" x14ac:dyDescent="0.25">
      <c r="A6" s="416" t="s">
        <v>183</v>
      </c>
      <c r="B6" s="417"/>
      <c r="C6" s="417"/>
      <c r="D6" s="417"/>
      <c r="E6" s="417"/>
      <c r="F6" s="72">
        <v>1463</v>
      </c>
      <c r="G6" s="72">
        <v>1579</v>
      </c>
      <c r="H6" s="73">
        <v>116</v>
      </c>
    </row>
    <row r="7" spans="1:8" ht="20.05" customHeight="1" x14ac:dyDescent="0.25">
      <c r="A7" s="416" t="s">
        <v>184</v>
      </c>
      <c r="B7" s="417"/>
      <c r="C7" s="417"/>
      <c r="D7" s="417"/>
      <c r="E7" s="417"/>
      <c r="F7" s="72">
        <v>4578</v>
      </c>
      <c r="G7" s="72">
        <v>4838</v>
      </c>
      <c r="H7" s="73">
        <v>260</v>
      </c>
    </row>
    <row r="8" spans="1:8" ht="20.05" customHeight="1" x14ac:dyDescent="0.25">
      <c r="A8" s="419" t="s">
        <v>185</v>
      </c>
      <c r="B8" s="411"/>
      <c r="C8" s="411"/>
      <c r="D8" s="411"/>
      <c r="E8" s="411"/>
      <c r="F8" s="74">
        <v>925</v>
      </c>
      <c r="G8" s="74">
        <v>1071</v>
      </c>
      <c r="H8" s="75">
        <v>146</v>
      </c>
    </row>
    <row r="9" spans="1:8" ht="20.05" customHeight="1" x14ac:dyDescent="0.25">
      <c r="A9" s="647" t="s">
        <v>186</v>
      </c>
      <c r="B9" s="451"/>
      <c r="C9" s="414"/>
      <c r="D9" s="414"/>
      <c r="E9" s="414"/>
      <c r="F9" s="648">
        <v>7546</v>
      </c>
      <c r="G9" s="648">
        <v>8546</v>
      </c>
      <c r="H9" s="649">
        <v>1000</v>
      </c>
    </row>
    <row r="10" spans="1:8" ht="20.05" customHeight="1" x14ac:dyDescent="0.25">
      <c r="A10" s="416" t="s">
        <v>183</v>
      </c>
      <c r="B10" s="417"/>
      <c r="C10" s="417"/>
      <c r="D10" s="417"/>
      <c r="E10" s="417"/>
      <c r="F10" s="72">
        <v>1059</v>
      </c>
      <c r="G10" s="72">
        <v>1036</v>
      </c>
      <c r="H10" s="73">
        <v>-23</v>
      </c>
    </row>
    <row r="11" spans="1:8" ht="20.05" customHeight="1" x14ac:dyDescent="0.25">
      <c r="A11" s="416" t="s">
        <v>184</v>
      </c>
      <c r="B11" s="417"/>
      <c r="C11" s="417"/>
      <c r="D11" s="417"/>
      <c r="E11" s="417"/>
      <c r="F11" s="72">
        <v>5095</v>
      </c>
      <c r="G11" s="72">
        <v>5896</v>
      </c>
      <c r="H11" s="73">
        <v>801</v>
      </c>
    </row>
    <row r="12" spans="1:8" ht="20.05" customHeight="1" x14ac:dyDescent="0.25">
      <c r="A12" s="419" t="s">
        <v>185</v>
      </c>
      <c r="B12" s="411"/>
      <c r="C12" s="411"/>
      <c r="D12" s="411"/>
      <c r="E12" s="411"/>
      <c r="F12" s="74">
        <v>1392</v>
      </c>
      <c r="G12" s="74">
        <v>1614</v>
      </c>
      <c r="H12" s="75">
        <v>222</v>
      </c>
    </row>
    <row r="14" spans="1:8" ht="15.05" x14ac:dyDescent="0.3">
      <c r="A14" s="70" t="s">
        <v>994</v>
      </c>
      <c r="B14" s="70"/>
    </row>
  </sheetData>
  <mergeCells count="1">
    <mergeCell ref="F3:G3"/>
  </mergeCells>
  <phoneticPr fontId="2" type="noConversion"/>
  <printOptions horizontalCentered="1"/>
  <pageMargins left="0.9055118110236221" right="0.62992125984251968" top="0.98425196850393704" bottom="0.98425196850393704" header="0.31496062992125984" footer="0.51181102362204722"/>
  <pageSetup paperSize="9" orientation="portrait" r:id="rId1"/>
  <headerFooter alignWithMargins="0">
    <oddHeader>&amp;C11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19"/>
  <sheetViews>
    <sheetView zoomScaleNormal="100" workbookViewId="0">
      <selection activeCell="K6" sqref="K6"/>
    </sheetView>
  </sheetViews>
  <sheetFormatPr defaultColWidth="9.109375" defaultRowHeight="13.15" x14ac:dyDescent="0.25"/>
  <cols>
    <col min="1" max="1" width="14.109375" style="54" customWidth="1"/>
    <col min="2" max="8" width="12.77734375" style="54" customWidth="1"/>
    <col min="9" max="16384" width="9.109375" style="54"/>
  </cols>
  <sheetData>
    <row r="1" spans="1:8" ht="15.05" x14ac:dyDescent="0.3">
      <c r="A1" s="76" t="s">
        <v>468</v>
      </c>
      <c r="B1" s="76" t="s">
        <v>432</v>
      </c>
    </row>
    <row r="2" spans="1:8" ht="18" customHeight="1" x14ac:dyDescent="0.25"/>
    <row r="3" spans="1:8" ht="18" customHeight="1" x14ac:dyDescent="0.25">
      <c r="A3" s="929" t="s">
        <v>24</v>
      </c>
      <c r="B3" s="932" t="s">
        <v>28</v>
      </c>
      <c r="C3" s="933"/>
      <c r="D3" s="937" t="s">
        <v>18</v>
      </c>
      <c r="E3" s="911" t="s">
        <v>434</v>
      </c>
      <c r="F3" s="936"/>
      <c r="G3" s="936"/>
      <c r="H3" s="912"/>
    </row>
    <row r="4" spans="1:8" ht="18" customHeight="1" x14ac:dyDescent="0.25">
      <c r="A4" s="930"/>
      <c r="B4" s="934"/>
      <c r="C4" s="935"/>
      <c r="D4" s="938"/>
      <c r="E4" s="911" t="s">
        <v>435</v>
      </c>
      <c r="F4" s="912"/>
      <c r="G4" s="911" t="s">
        <v>302</v>
      </c>
      <c r="H4" s="912"/>
    </row>
    <row r="5" spans="1:8" ht="18" customHeight="1" x14ac:dyDescent="0.25">
      <c r="A5" s="931"/>
      <c r="B5" s="606">
        <v>45199</v>
      </c>
      <c r="C5" s="606">
        <v>45230</v>
      </c>
      <c r="D5" s="452"/>
      <c r="E5" s="606">
        <v>45199</v>
      </c>
      <c r="F5" s="606">
        <v>45230</v>
      </c>
      <c r="G5" s="606">
        <v>45199</v>
      </c>
      <c r="H5" s="606">
        <v>45230</v>
      </c>
    </row>
    <row r="6" spans="1:8" ht="18" customHeight="1" x14ac:dyDescent="0.25">
      <c r="A6" s="650" t="s">
        <v>28</v>
      </c>
      <c r="B6" s="429">
        <v>6711</v>
      </c>
      <c r="C6" s="429">
        <v>6475</v>
      </c>
      <c r="D6" s="622">
        <v>-236</v>
      </c>
      <c r="E6" s="429">
        <v>5585</v>
      </c>
      <c r="F6" s="429">
        <v>5286</v>
      </c>
      <c r="G6" s="430">
        <v>1126</v>
      </c>
      <c r="H6" s="430">
        <v>1189</v>
      </c>
    </row>
    <row r="7" spans="1:8" ht="18" customHeight="1" x14ac:dyDescent="0.25">
      <c r="A7" s="445" t="s">
        <v>30</v>
      </c>
      <c r="B7" s="592">
        <v>615</v>
      </c>
      <c r="C7" s="597">
        <v>716</v>
      </c>
      <c r="D7" s="107">
        <v>101</v>
      </c>
      <c r="E7" s="72">
        <v>470</v>
      </c>
      <c r="F7" s="72">
        <v>527</v>
      </c>
      <c r="G7" s="72">
        <v>145</v>
      </c>
      <c r="H7" s="73">
        <v>189</v>
      </c>
    </row>
    <row r="8" spans="1:8" ht="18" customHeight="1" x14ac:dyDescent="0.25">
      <c r="A8" s="446" t="s">
        <v>32</v>
      </c>
      <c r="B8" s="592">
        <v>694</v>
      </c>
      <c r="C8" s="597">
        <v>667</v>
      </c>
      <c r="D8" s="107">
        <v>-27</v>
      </c>
      <c r="E8" s="72">
        <v>583</v>
      </c>
      <c r="F8" s="72">
        <v>558</v>
      </c>
      <c r="G8" s="72">
        <v>111</v>
      </c>
      <c r="H8" s="73">
        <v>109</v>
      </c>
    </row>
    <row r="9" spans="1:8" ht="18" customHeight="1" x14ac:dyDescent="0.25">
      <c r="A9" s="446" t="s">
        <v>33</v>
      </c>
      <c r="B9" s="592">
        <v>611</v>
      </c>
      <c r="C9" s="597">
        <v>584</v>
      </c>
      <c r="D9" s="107">
        <v>-27</v>
      </c>
      <c r="E9" s="72">
        <v>470</v>
      </c>
      <c r="F9" s="72">
        <v>454</v>
      </c>
      <c r="G9" s="72">
        <v>141</v>
      </c>
      <c r="H9" s="73">
        <v>130</v>
      </c>
    </row>
    <row r="10" spans="1:8" ht="18" customHeight="1" x14ac:dyDescent="0.25">
      <c r="A10" s="446" t="s">
        <v>34</v>
      </c>
      <c r="B10" s="592">
        <v>400</v>
      </c>
      <c r="C10" s="597">
        <v>390</v>
      </c>
      <c r="D10" s="107">
        <v>-10</v>
      </c>
      <c r="E10" s="72">
        <v>344</v>
      </c>
      <c r="F10" s="72">
        <v>314</v>
      </c>
      <c r="G10" s="72">
        <v>56</v>
      </c>
      <c r="H10" s="73">
        <v>76</v>
      </c>
    </row>
    <row r="11" spans="1:8" ht="18" customHeight="1" x14ac:dyDescent="0.25">
      <c r="A11" s="446" t="s">
        <v>35</v>
      </c>
      <c r="B11" s="592">
        <v>561</v>
      </c>
      <c r="C11" s="597">
        <v>524</v>
      </c>
      <c r="D11" s="107">
        <v>-37</v>
      </c>
      <c r="E11" s="72">
        <v>487</v>
      </c>
      <c r="F11" s="72">
        <v>462</v>
      </c>
      <c r="G11" s="72">
        <v>74</v>
      </c>
      <c r="H11" s="73">
        <v>62</v>
      </c>
    </row>
    <row r="12" spans="1:8" ht="18" customHeight="1" x14ac:dyDescent="0.25">
      <c r="A12" s="446" t="s">
        <v>36</v>
      </c>
      <c r="B12" s="592">
        <v>646</v>
      </c>
      <c r="C12" s="597">
        <v>658</v>
      </c>
      <c r="D12" s="107">
        <v>12</v>
      </c>
      <c r="E12" s="72">
        <v>553</v>
      </c>
      <c r="F12" s="72">
        <v>550</v>
      </c>
      <c r="G12" s="72">
        <v>93</v>
      </c>
      <c r="H12" s="73">
        <v>108</v>
      </c>
    </row>
    <row r="13" spans="1:8" ht="18" customHeight="1" x14ac:dyDescent="0.25">
      <c r="A13" s="446" t="s">
        <v>37</v>
      </c>
      <c r="B13" s="592">
        <v>577</v>
      </c>
      <c r="C13" s="597">
        <v>462</v>
      </c>
      <c r="D13" s="107">
        <v>-115</v>
      </c>
      <c r="E13" s="72">
        <v>442</v>
      </c>
      <c r="F13" s="72">
        <v>349</v>
      </c>
      <c r="G13" s="72">
        <v>135</v>
      </c>
      <c r="H13" s="73">
        <v>113</v>
      </c>
    </row>
    <row r="14" spans="1:8" ht="18" customHeight="1" x14ac:dyDescent="0.25">
      <c r="A14" s="446" t="s">
        <v>38</v>
      </c>
      <c r="B14" s="592">
        <v>752</v>
      </c>
      <c r="C14" s="597">
        <v>722</v>
      </c>
      <c r="D14" s="107">
        <v>-30</v>
      </c>
      <c r="E14" s="72">
        <v>632</v>
      </c>
      <c r="F14" s="72">
        <v>625</v>
      </c>
      <c r="G14" s="72">
        <v>120</v>
      </c>
      <c r="H14" s="73">
        <v>97</v>
      </c>
    </row>
    <row r="15" spans="1:8" ht="18" customHeight="1" x14ac:dyDescent="0.25">
      <c r="A15" s="446" t="s">
        <v>39</v>
      </c>
      <c r="B15" s="592">
        <v>709</v>
      </c>
      <c r="C15" s="597">
        <v>623</v>
      </c>
      <c r="D15" s="107">
        <v>-86</v>
      </c>
      <c r="E15" s="72">
        <v>609</v>
      </c>
      <c r="F15" s="72">
        <v>509</v>
      </c>
      <c r="G15" s="72">
        <v>100</v>
      </c>
      <c r="H15" s="73">
        <v>114</v>
      </c>
    </row>
    <row r="16" spans="1:8" ht="18" customHeight="1" x14ac:dyDescent="0.25">
      <c r="A16" s="446" t="s">
        <v>40</v>
      </c>
      <c r="B16" s="592">
        <v>469</v>
      </c>
      <c r="C16" s="597">
        <v>382</v>
      </c>
      <c r="D16" s="107">
        <v>-87</v>
      </c>
      <c r="E16" s="72">
        <v>426</v>
      </c>
      <c r="F16" s="72">
        <v>331</v>
      </c>
      <c r="G16" s="72">
        <v>43</v>
      </c>
      <c r="H16" s="73">
        <v>51</v>
      </c>
    </row>
    <row r="17" spans="1:8" ht="18" customHeight="1" x14ac:dyDescent="0.25">
      <c r="A17" s="651" t="s">
        <v>42</v>
      </c>
      <c r="B17" s="108">
        <v>677</v>
      </c>
      <c r="C17" s="429">
        <v>747</v>
      </c>
      <c r="D17" s="109">
        <v>70</v>
      </c>
      <c r="E17" s="74">
        <v>569</v>
      </c>
      <c r="F17" s="74">
        <v>607</v>
      </c>
      <c r="G17" s="74">
        <v>108</v>
      </c>
      <c r="H17" s="75">
        <v>140</v>
      </c>
    </row>
    <row r="18" spans="1:8" ht="17.399999999999999" customHeight="1" x14ac:dyDescent="0.25"/>
    <row r="19" spans="1:8" ht="17.399999999999999" customHeight="1" x14ac:dyDescent="0.3">
      <c r="A19" s="110" t="s">
        <v>995</v>
      </c>
    </row>
  </sheetData>
  <mergeCells count="6">
    <mergeCell ref="A3:A5"/>
    <mergeCell ref="B3:C4"/>
    <mergeCell ref="E3:H3"/>
    <mergeCell ref="E4:F4"/>
    <mergeCell ref="G4:H4"/>
    <mergeCell ref="D3:D4"/>
  </mergeCells>
  <phoneticPr fontId="2" type="noConversion"/>
  <printOptions horizontalCentered="1"/>
  <pageMargins left="0.47244094488188981" right="0.47244094488188981" top="0.98425196850393704" bottom="0.98425196850393704" header="0.39370078740157483" footer="0.51181102362204722"/>
  <pageSetup paperSize="9" scale="92" orientation="portrait" r:id="rId1"/>
  <headerFooter alignWithMargins="0">
    <oddHeader>&amp;C12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J18"/>
  <sheetViews>
    <sheetView zoomScaleNormal="100" workbookViewId="0">
      <selection activeCell="O15" sqref="O15"/>
    </sheetView>
  </sheetViews>
  <sheetFormatPr defaultColWidth="9.109375" defaultRowHeight="13.15" x14ac:dyDescent="0.25"/>
  <cols>
    <col min="1" max="2" width="9.109375" style="54"/>
    <col min="3" max="10" width="10.77734375" style="54" customWidth="1"/>
    <col min="11" max="16384" width="9.109375" style="54"/>
  </cols>
  <sheetData>
    <row r="1" spans="1:10" ht="15.05" x14ac:dyDescent="0.3">
      <c r="A1" s="76" t="s">
        <v>450</v>
      </c>
      <c r="B1" s="76" t="s">
        <v>311</v>
      </c>
    </row>
    <row r="2" spans="1:10" ht="18" customHeight="1" x14ac:dyDescent="0.25"/>
    <row r="3" spans="1:10" ht="33.85" customHeight="1" x14ac:dyDescent="0.25">
      <c r="A3" s="422" t="s">
        <v>17</v>
      </c>
      <c r="B3" s="410"/>
      <c r="C3" s="939" t="s">
        <v>28</v>
      </c>
      <c r="D3" s="940"/>
      <c r="E3" s="941" t="s">
        <v>21</v>
      </c>
      <c r="F3" s="942"/>
      <c r="G3" s="943" t="s">
        <v>22</v>
      </c>
      <c r="H3" s="944"/>
      <c r="I3" s="943" t="s">
        <v>23</v>
      </c>
      <c r="J3" s="944"/>
    </row>
    <row r="4" spans="1:10" ht="18" customHeight="1" x14ac:dyDescent="0.25">
      <c r="A4" s="416"/>
      <c r="B4" s="418"/>
      <c r="C4" s="652">
        <v>45199</v>
      </c>
      <c r="D4" s="606">
        <v>45230</v>
      </c>
      <c r="E4" s="652">
        <v>45199</v>
      </c>
      <c r="F4" s="606">
        <v>45230</v>
      </c>
      <c r="G4" s="652">
        <v>45199</v>
      </c>
      <c r="H4" s="606">
        <v>45230</v>
      </c>
      <c r="I4" s="652">
        <v>45199</v>
      </c>
      <c r="J4" s="606">
        <v>45230</v>
      </c>
    </row>
    <row r="5" spans="1:10" ht="18" customHeight="1" x14ac:dyDescent="0.25">
      <c r="A5" s="653" t="s">
        <v>19</v>
      </c>
      <c r="B5" s="654"/>
      <c r="C5" s="111">
        <v>76204</v>
      </c>
      <c r="D5" s="111">
        <v>75126</v>
      </c>
      <c r="E5" s="111">
        <v>8671</v>
      </c>
      <c r="F5" s="111">
        <v>8865</v>
      </c>
      <c r="G5" s="111">
        <v>66686</v>
      </c>
      <c r="H5" s="111">
        <v>65182</v>
      </c>
      <c r="I5" s="111">
        <v>847</v>
      </c>
      <c r="J5" s="111">
        <v>1079</v>
      </c>
    </row>
    <row r="6" spans="1:10" ht="18" customHeight="1" x14ac:dyDescent="0.25">
      <c r="A6" s="611" t="s">
        <v>312</v>
      </c>
      <c r="B6" s="415"/>
      <c r="C6" s="655">
        <v>72338</v>
      </c>
      <c r="D6" s="655">
        <v>71331</v>
      </c>
      <c r="E6" s="655">
        <v>8165</v>
      </c>
      <c r="F6" s="655">
        <v>8321</v>
      </c>
      <c r="G6" s="655">
        <v>63404</v>
      </c>
      <c r="H6" s="655">
        <v>62021</v>
      </c>
      <c r="I6" s="655">
        <v>769</v>
      </c>
      <c r="J6" s="655">
        <v>989</v>
      </c>
    </row>
    <row r="7" spans="1:10" ht="18" customHeight="1" x14ac:dyDescent="0.25">
      <c r="A7" s="656" t="s">
        <v>306</v>
      </c>
      <c r="B7" s="418"/>
      <c r="C7" s="657">
        <v>1010</v>
      </c>
      <c r="D7" s="657">
        <v>1027</v>
      </c>
      <c r="E7" s="623">
        <v>396</v>
      </c>
      <c r="F7" s="623">
        <v>416</v>
      </c>
      <c r="G7" s="623">
        <v>602</v>
      </c>
      <c r="H7" s="623">
        <v>584</v>
      </c>
      <c r="I7" s="623">
        <v>12</v>
      </c>
      <c r="J7" s="623">
        <v>27</v>
      </c>
    </row>
    <row r="8" spans="1:10" ht="18" customHeight="1" x14ac:dyDescent="0.25">
      <c r="A8" s="656" t="s">
        <v>307</v>
      </c>
      <c r="B8" s="418"/>
      <c r="C8" s="89">
        <v>71328</v>
      </c>
      <c r="D8" s="89">
        <v>70304</v>
      </c>
      <c r="E8" s="623">
        <v>7769</v>
      </c>
      <c r="F8" s="623">
        <v>7905</v>
      </c>
      <c r="G8" s="623">
        <v>62802</v>
      </c>
      <c r="H8" s="623">
        <v>61437</v>
      </c>
      <c r="I8" s="623">
        <v>757</v>
      </c>
      <c r="J8" s="623">
        <v>962</v>
      </c>
    </row>
    <row r="9" spans="1:10" ht="18" customHeight="1" x14ac:dyDescent="0.25">
      <c r="A9" s="658" t="s">
        <v>305</v>
      </c>
      <c r="B9" s="654"/>
      <c r="C9" s="655">
        <v>3866</v>
      </c>
      <c r="D9" s="655">
        <v>3795</v>
      </c>
      <c r="E9" s="655">
        <v>506</v>
      </c>
      <c r="F9" s="655">
        <v>544</v>
      </c>
      <c r="G9" s="655">
        <v>3282</v>
      </c>
      <c r="H9" s="655">
        <v>3161</v>
      </c>
      <c r="I9" s="655">
        <v>78</v>
      </c>
      <c r="J9" s="655">
        <v>90</v>
      </c>
    </row>
    <row r="10" spans="1:10" ht="18" customHeight="1" x14ac:dyDescent="0.25">
      <c r="A10" s="656" t="s">
        <v>308</v>
      </c>
      <c r="B10" s="418"/>
      <c r="C10" s="657">
        <v>49</v>
      </c>
      <c r="D10" s="657">
        <v>56</v>
      </c>
      <c r="E10" s="623">
        <v>33</v>
      </c>
      <c r="F10" s="623">
        <v>36</v>
      </c>
      <c r="G10" s="623">
        <v>16</v>
      </c>
      <c r="H10" s="623">
        <v>18</v>
      </c>
      <c r="I10" s="623">
        <v>0</v>
      </c>
      <c r="J10" s="623">
        <v>2</v>
      </c>
    </row>
    <row r="11" spans="1:10" ht="18" customHeight="1" x14ac:dyDescent="0.25">
      <c r="A11" s="659" t="s">
        <v>309</v>
      </c>
      <c r="B11" s="412"/>
      <c r="C11" s="89">
        <v>3817</v>
      </c>
      <c r="D11" s="89">
        <v>3739</v>
      </c>
      <c r="E11" s="89">
        <v>473</v>
      </c>
      <c r="F11" s="89">
        <v>508</v>
      </c>
      <c r="G11" s="89">
        <v>3266</v>
      </c>
      <c r="H11" s="89">
        <v>3143</v>
      </c>
      <c r="I11" s="89">
        <v>78</v>
      </c>
      <c r="J11" s="89">
        <v>88</v>
      </c>
    </row>
    <row r="14" spans="1:10" ht="15.05" x14ac:dyDescent="0.3">
      <c r="A14" s="70" t="s">
        <v>790</v>
      </c>
      <c r="B14" s="70"/>
    </row>
    <row r="15" spans="1:10" ht="15.05" x14ac:dyDescent="0.3">
      <c r="A15" s="70"/>
      <c r="B15" s="70" t="s">
        <v>996</v>
      </c>
    </row>
    <row r="18" ht="13.65" customHeight="1" x14ac:dyDescent="0.25"/>
  </sheetData>
  <mergeCells count="4">
    <mergeCell ref="C3:D3"/>
    <mergeCell ref="E3:F3"/>
    <mergeCell ref="G3:H3"/>
    <mergeCell ref="I3:J3"/>
  </mergeCells>
  <phoneticPr fontId="2" type="noConversion"/>
  <printOptions horizontalCentered="1"/>
  <pageMargins left="0.59055118110236227" right="0.43307086614173229" top="1.1417322834645669" bottom="0.98425196850393704" header="0.35433070866141736" footer="0.51181102362204722"/>
  <pageSetup paperSize="9" scale="90" orientation="portrait" r:id="rId1"/>
  <headerFooter alignWithMargins="0">
    <oddHeader>&amp;C13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61"/>
  <sheetViews>
    <sheetView zoomScaleNormal="100" workbookViewId="0">
      <selection activeCell="A29" sqref="A29:I32"/>
    </sheetView>
  </sheetViews>
  <sheetFormatPr defaultColWidth="9.109375" defaultRowHeight="13.15" x14ac:dyDescent="0.25"/>
  <cols>
    <col min="1" max="1" width="11" style="54" customWidth="1"/>
    <col min="2" max="2" width="18.21875" style="54" customWidth="1"/>
    <col min="3" max="7" width="11.77734375" style="54" customWidth="1"/>
    <col min="8" max="8" width="12.88671875" style="54" customWidth="1"/>
    <col min="9" max="9" width="12.6640625" style="54" customWidth="1"/>
    <col min="10" max="10" width="9.77734375" style="54" customWidth="1"/>
    <col min="11" max="16384" width="9.109375" style="54"/>
  </cols>
  <sheetData>
    <row r="1" spans="1:9" ht="15.05" x14ac:dyDescent="0.3">
      <c r="A1" s="76" t="s">
        <v>451</v>
      </c>
      <c r="B1" s="76" t="s">
        <v>509</v>
      </c>
      <c r="C1" s="112"/>
    </row>
    <row r="2" spans="1:9" ht="15.05" customHeight="1" x14ac:dyDescent="0.25"/>
    <row r="3" spans="1:9" ht="15.65" x14ac:dyDescent="0.3">
      <c r="A3" s="408" t="s">
        <v>439</v>
      </c>
      <c r="B3" s="660"/>
      <c r="C3" s="945" t="s">
        <v>28</v>
      </c>
      <c r="D3" s="946"/>
      <c r="E3" s="862" t="s">
        <v>48</v>
      </c>
      <c r="F3" s="947" t="s">
        <v>440</v>
      </c>
      <c r="G3" s="948"/>
      <c r="H3" s="948"/>
      <c r="I3" s="949"/>
    </row>
    <row r="4" spans="1:9" ht="15.65" x14ac:dyDescent="0.3">
      <c r="A4" s="453" t="s">
        <v>441</v>
      </c>
      <c r="B4" s="661"/>
      <c r="C4" s="652">
        <v>45199</v>
      </c>
      <c r="D4" s="652">
        <v>45230</v>
      </c>
      <c r="E4" s="428" t="s">
        <v>335</v>
      </c>
      <c r="F4" s="860" t="s">
        <v>442</v>
      </c>
      <c r="G4" s="860" t="s">
        <v>443</v>
      </c>
      <c r="H4" s="860" t="s">
        <v>444</v>
      </c>
      <c r="I4" s="860" t="s">
        <v>657</v>
      </c>
    </row>
    <row r="5" spans="1:9" ht="16.3" thickBot="1" x14ac:dyDescent="0.35">
      <c r="A5" s="662" t="s">
        <v>4</v>
      </c>
      <c r="B5" s="663"/>
      <c r="C5" s="664">
        <v>67533</v>
      </c>
      <c r="D5" s="665">
        <v>66261</v>
      </c>
      <c r="E5" s="666">
        <v>1</v>
      </c>
      <c r="F5" s="667">
        <v>34719</v>
      </c>
      <c r="G5" s="664">
        <v>29064</v>
      </c>
      <c r="H5" s="668">
        <v>1390</v>
      </c>
      <c r="I5" s="665">
        <v>1088</v>
      </c>
    </row>
    <row r="6" spans="1:9" ht="15.65" thickTop="1" x14ac:dyDescent="0.3">
      <c r="A6" s="422"/>
      <c r="B6" s="669" t="s">
        <v>445</v>
      </c>
      <c r="C6" s="670">
        <v>32246</v>
      </c>
      <c r="D6" s="671">
        <v>31319</v>
      </c>
      <c r="E6" s="672">
        <v>0.47266114305549267</v>
      </c>
      <c r="F6" s="453">
        <v>18017</v>
      </c>
      <c r="G6" s="671">
        <v>13125</v>
      </c>
      <c r="H6" s="673">
        <v>177</v>
      </c>
      <c r="I6" s="674"/>
    </row>
    <row r="7" spans="1:9" ht="15.05" x14ac:dyDescent="0.3">
      <c r="A7" s="416" t="s">
        <v>446</v>
      </c>
      <c r="B7" s="673" t="s">
        <v>447</v>
      </c>
      <c r="C7" s="113">
        <v>28947</v>
      </c>
      <c r="D7" s="671">
        <v>28818</v>
      </c>
      <c r="E7" s="672">
        <v>0.43491646669986872</v>
      </c>
      <c r="F7" s="453">
        <v>12933</v>
      </c>
      <c r="G7" s="671">
        <v>14677</v>
      </c>
      <c r="H7" s="673">
        <v>1208</v>
      </c>
      <c r="I7" s="674"/>
    </row>
    <row r="8" spans="1:9" ht="15.05" x14ac:dyDescent="0.3">
      <c r="A8" s="416"/>
      <c r="B8" s="673" t="s">
        <v>448</v>
      </c>
      <c r="C8" s="113">
        <v>5114</v>
      </c>
      <c r="D8" s="671">
        <v>5036</v>
      </c>
      <c r="E8" s="672">
        <v>7.6002475060744631E-2</v>
      </c>
      <c r="F8" s="453">
        <v>3769</v>
      </c>
      <c r="G8" s="671">
        <v>1262</v>
      </c>
      <c r="H8" s="673">
        <v>5</v>
      </c>
      <c r="I8" s="674"/>
    </row>
    <row r="9" spans="1:9" ht="15.65" thickBot="1" x14ac:dyDescent="0.35">
      <c r="A9" s="675"/>
      <c r="B9" s="676" t="s">
        <v>656</v>
      </c>
      <c r="C9" s="677">
        <v>1226</v>
      </c>
      <c r="D9" s="678">
        <v>1088</v>
      </c>
      <c r="E9" s="679">
        <v>1.6419915183893994E-2</v>
      </c>
      <c r="F9" s="680"/>
      <c r="G9" s="681"/>
      <c r="H9" s="682"/>
      <c r="I9" s="683"/>
    </row>
    <row r="10" spans="1:9" ht="15.05" x14ac:dyDescent="0.3">
      <c r="A10" s="684" t="s">
        <v>332</v>
      </c>
      <c r="B10" s="685"/>
      <c r="C10" s="686">
        <v>612</v>
      </c>
      <c r="D10" s="686">
        <v>603</v>
      </c>
      <c r="E10" s="687"/>
      <c r="F10" s="686">
        <v>343</v>
      </c>
      <c r="G10" s="686">
        <v>258</v>
      </c>
      <c r="H10" s="686">
        <v>2</v>
      </c>
      <c r="I10" s="688"/>
    </row>
    <row r="11" spans="1:9" ht="15.05" x14ac:dyDescent="0.3">
      <c r="A11" s="422"/>
      <c r="B11" s="669" t="s">
        <v>445</v>
      </c>
      <c r="C11" s="670">
        <v>24</v>
      </c>
      <c r="D11" s="689">
        <v>19</v>
      </c>
      <c r="E11" s="690" t="s">
        <v>8</v>
      </c>
      <c r="F11" s="689">
        <v>6</v>
      </c>
      <c r="G11" s="689">
        <v>13</v>
      </c>
      <c r="H11" s="689">
        <v>0</v>
      </c>
      <c r="I11" s="674"/>
    </row>
    <row r="12" spans="1:9" ht="15.05" x14ac:dyDescent="0.3">
      <c r="A12" s="416" t="s">
        <v>446</v>
      </c>
      <c r="B12" s="673" t="s">
        <v>447</v>
      </c>
      <c r="C12" s="113">
        <v>545</v>
      </c>
      <c r="D12" s="671">
        <v>545</v>
      </c>
      <c r="E12" s="672">
        <v>9.1003757866618372E-3</v>
      </c>
      <c r="F12" s="671">
        <v>306</v>
      </c>
      <c r="G12" s="671">
        <v>237</v>
      </c>
      <c r="H12" s="671">
        <v>2</v>
      </c>
      <c r="I12" s="674"/>
    </row>
    <row r="13" spans="1:9" ht="15.65" thickBot="1" x14ac:dyDescent="0.35">
      <c r="A13" s="416"/>
      <c r="B13" s="673" t="s">
        <v>448</v>
      </c>
      <c r="C13" s="113">
        <v>43</v>
      </c>
      <c r="D13" s="691">
        <v>39</v>
      </c>
      <c r="E13" s="692"/>
      <c r="F13" s="691">
        <v>31</v>
      </c>
      <c r="G13" s="691">
        <v>8</v>
      </c>
      <c r="H13" s="691">
        <v>0</v>
      </c>
      <c r="I13" s="693"/>
    </row>
    <row r="14" spans="1:9" ht="15.65" thickTop="1" x14ac:dyDescent="0.3">
      <c r="A14" s="694" t="s">
        <v>334</v>
      </c>
      <c r="B14" s="695"/>
      <c r="C14" s="696">
        <v>25234</v>
      </c>
      <c r="D14" s="696">
        <v>24819</v>
      </c>
      <c r="E14" s="697"/>
      <c r="F14" s="696">
        <v>12486</v>
      </c>
      <c r="G14" s="696">
        <v>11554</v>
      </c>
      <c r="H14" s="696">
        <v>779</v>
      </c>
      <c r="I14" s="698"/>
    </row>
    <row r="15" spans="1:9" ht="15.05" x14ac:dyDescent="0.3">
      <c r="A15" s="422"/>
      <c r="B15" s="669" t="s">
        <v>445</v>
      </c>
      <c r="C15" s="670">
        <v>11015</v>
      </c>
      <c r="D15" s="689">
        <v>10637</v>
      </c>
      <c r="E15" s="690" t="s">
        <v>9</v>
      </c>
      <c r="F15" s="689">
        <v>5880</v>
      </c>
      <c r="G15" s="689">
        <v>4663</v>
      </c>
      <c r="H15" s="689">
        <v>94</v>
      </c>
      <c r="I15" s="674"/>
    </row>
    <row r="16" spans="1:9" ht="15.05" x14ac:dyDescent="0.3">
      <c r="A16" s="416" t="s">
        <v>446</v>
      </c>
      <c r="B16" s="673" t="s">
        <v>447</v>
      </c>
      <c r="C16" s="113">
        <v>12175</v>
      </c>
      <c r="D16" s="671">
        <v>12131</v>
      </c>
      <c r="E16" s="672">
        <v>0.37456422329877304</v>
      </c>
      <c r="F16" s="671">
        <v>5135</v>
      </c>
      <c r="G16" s="671">
        <v>6314</v>
      </c>
      <c r="H16" s="671">
        <v>682</v>
      </c>
      <c r="I16" s="674"/>
    </row>
    <row r="17" spans="1:9" ht="15.65" thickBot="1" x14ac:dyDescent="0.35">
      <c r="A17" s="416"/>
      <c r="B17" s="673" t="s">
        <v>448</v>
      </c>
      <c r="C17" s="113">
        <v>2044</v>
      </c>
      <c r="D17" s="691">
        <v>2051</v>
      </c>
      <c r="E17" s="699"/>
      <c r="F17" s="691">
        <v>1471</v>
      </c>
      <c r="G17" s="691">
        <v>577</v>
      </c>
      <c r="H17" s="691">
        <v>3</v>
      </c>
      <c r="I17" s="693"/>
    </row>
    <row r="18" spans="1:9" ht="15.65" thickTop="1" x14ac:dyDescent="0.3">
      <c r="A18" s="700" t="s">
        <v>333</v>
      </c>
      <c r="B18" s="695"/>
      <c r="C18" s="696">
        <v>40461</v>
      </c>
      <c r="D18" s="696">
        <v>39751</v>
      </c>
      <c r="E18" s="697"/>
      <c r="F18" s="696">
        <v>21890</v>
      </c>
      <c r="G18" s="696">
        <v>17252</v>
      </c>
      <c r="H18" s="696">
        <v>609</v>
      </c>
      <c r="I18" s="698"/>
    </row>
    <row r="19" spans="1:9" ht="15.05" x14ac:dyDescent="0.3">
      <c r="A19" s="422"/>
      <c r="B19" s="669" t="s">
        <v>445</v>
      </c>
      <c r="C19" s="670">
        <v>21207</v>
      </c>
      <c r="D19" s="689">
        <v>20663</v>
      </c>
      <c r="E19" s="690" t="s">
        <v>10</v>
      </c>
      <c r="F19" s="689">
        <v>12131</v>
      </c>
      <c r="G19" s="689">
        <v>8449</v>
      </c>
      <c r="H19" s="689">
        <v>83</v>
      </c>
      <c r="I19" s="674"/>
    </row>
    <row r="20" spans="1:9" ht="15.05" x14ac:dyDescent="0.3">
      <c r="A20" s="416" t="s">
        <v>446</v>
      </c>
      <c r="B20" s="673" t="s">
        <v>447</v>
      </c>
      <c r="C20" s="113">
        <v>16227</v>
      </c>
      <c r="D20" s="671">
        <v>16142</v>
      </c>
      <c r="E20" s="672">
        <v>0.59991548573067111</v>
      </c>
      <c r="F20" s="671">
        <v>7492</v>
      </c>
      <c r="G20" s="671">
        <v>8126</v>
      </c>
      <c r="H20" s="671">
        <v>524</v>
      </c>
      <c r="I20" s="674"/>
    </row>
    <row r="21" spans="1:9" ht="15.65" thickBot="1" x14ac:dyDescent="0.35">
      <c r="A21" s="701"/>
      <c r="B21" s="702" t="s">
        <v>448</v>
      </c>
      <c r="C21" s="703">
        <v>3027</v>
      </c>
      <c r="D21" s="704">
        <v>2946</v>
      </c>
      <c r="E21" s="705"/>
      <c r="F21" s="704">
        <v>2267</v>
      </c>
      <c r="G21" s="704">
        <v>677</v>
      </c>
      <c r="H21" s="704">
        <v>2</v>
      </c>
      <c r="I21" s="693"/>
    </row>
    <row r="22" spans="1:9" ht="30.05" customHeight="1" thickTop="1" x14ac:dyDescent="0.3">
      <c r="A22" s="952" t="s">
        <v>658</v>
      </c>
      <c r="B22" s="953"/>
      <c r="C22" s="706">
        <v>1226</v>
      </c>
      <c r="D22" s="706">
        <v>1088</v>
      </c>
      <c r="E22" s="707">
        <v>1.6419915183893994E-2</v>
      </c>
      <c r="F22" s="954"/>
      <c r="G22" s="955"/>
      <c r="H22" s="956"/>
      <c r="I22" s="708">
        <v>1088</v>
      </c>
    </row>
    <row r="24" spans="1:9" x14ac:dyDescent="0.25">
      <c r="A24" s="54" t="s">
        <v>659</v>
      </c>
    </row>
    <row r="26" spans="1:9" ht="15.05" x14ac:dyDescent="0.3">
      <c r="A26" s="76" t="s">
        <v>12</v>
      </c>
      <c r="B26" s="76" t="s">
        <v>449</v>
      </c>
    </row>
    <row r="27" spans="1:9" ht="15.05" x14ac:dyDescent="0.3">
      <c r="B27" s="76" t="s">
        <v>399</v>
      </c>
    </row>
    <row r="29" spans="1:9" ht="20.2" customHeight="1" x14ac:dyDescent="0.3">
      <c r="A29" s="408" t="s">
        <v>17</v>
      </c>
      <c r="B29" s="409"/>
      <c r="C29" s="409"/>
      <c r="D29" s="409"/>
      <c r="E29" s="410"/>
      <c r="F29" s="957" t="s">
        <v>321</v>
      </c>
      <c r="G29" s="958"/>
      <c r="H29" s="932" t="s">
        <v>18</v>
      </c>
      <c r="I29" s="933"/>
    </row>
    <row r="30" spans="1:9" ht="21.15" customHeight="1" x14ac:dyDescent="0.3">
      <c r="A30" s="709"/>
      <c r="B30" s="411"/>
      <c r="C30" s="411"/>
      <c r="D30" s="411"/>
      <c r="E30" s="412"/>
      <c r="F30" s="586" t="s">
        <v>981</v>
      </c>
      <c r="G30" s="586" t="s">
        <v>993</v>
      </c>
      <c r="H30" s="934"/>
      <c r="I30" s="935"/>
    </row>
    <row r="31" spans="1:9" ht="18" customHeight="1" x14ac:dyDescent="0.3">
      <c r="A31" s="453" t="s">
        <v>402</v>
      </c>
      <c r="B31" s="417"/>
      <c r="C31" s="417"/>
      <c r="D31" s="417"/>
      <c r="E31" s="418"/>
      <c r="F31" s="710">
        <v>3479</v>
      </c>
      <c r="G31" s="710">
        <v>3441</v>
      </c>
      <c r="H31" s="959">
        <v>-38</v>
      </c>
      <c r="I31" s="960"/>
    </row>
    <row r="32" spans="1:9" ht="16.45" customHeight="1" x14ac:dyDescent="0.3">
      <c r="A32" s="711" t="s">
        <v>403</v>
      </c>
      <c r="B32" s="411"/>
      <c r="C32" s="411"/>
      <c r="D32" s="411"/>
      <c r="E32" s="412"/>
      <c r="F32" s="712">
        <v>442</v>
      </c>
      <c r="G32" s="712">
        <v>437</v>
      </c>
      <c r="H32" s="950">
        <v>-5</v>
      </c>
      <c r="I32" s="951"/>
    </row>
    <row r="35" spans="1:9" ht="15.05" x14ac:dyDescent="0.3">
      <c r="A35" s="70" t="s">
        <v>791</v>
      </c>
      <c r="I35" s="101"/>
    </row>
    <row r="61" spans="1:1" x14ac:dyDescent="0.25">
      <c r="A61" s="54" t="s">
        <v>659</v>
      </c>
    </row>
  </sheetData>
  <mergeCells count="8">
    <mergeCell ref="C3:D3"/>
    <mergeCell ref="F3:I3"/>
    <mergeCell ref="H32:I32"/>
    <mergeCell ref="A22:B22"/>
    <mergeCell ref="F22:H22"/>
    <mergeCell ref="F29:G29"/>
    <mergeCell ref="H29:I30"/>
    <mergeCell ref="H31:I31"/>
  </mergeCells>
  <phoneticPr fontId="2" type="noConversion"/>
  <printOptions horizontalCentered="1"/>
  <pageMargins left="0.74803149606299213" right="0.43307086614173229" top="0.70866141732283472" bottom="0.59055118110236227" header="0.35433070866141736" footer="0.39370078740157483"/>
  <pageSetup paperSize="9" scale="81" orientation="portrait" r:id="rId1"/>
  <headerFooter alignWithMargins="0">
    <oddHeader>&amp;C14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50"/>
  <sheetViews>
    <sheetView zoomScaleNormal="100" workbookViewId="0">
      <selection activeCell="M51" sqref="M51"/>
    </sheetView>
  </sheetViews>
  <sheetFormatPr defaultColWidth="9.109375" defaultRowHeight="13.15" x14ac:dyDescent="0.25"/>
  <cols>
    <col min="1" max="1" width="12.21875" style="54" customWidth="1"/>
    <col min="2" max="2" width="9.21875" style="54" customWidth="1"/>
    <col min="3" max="3" width="11.21875" style="54" customWidth="1"/>
    <col min="4" max="4" width="10.21875" style="54" customWidth="1"/>
    <col min="5" max="5" width="9.6640625" style="54" customWidth="1"/>
    <col min="6" max="8" width="9.21875" style="54" customWidth="1"/>
    <col min="9" max="10" width="8.77734375" style="54" customWidth="1"/>
    <col min="11" max="11" width="9" style="54" customWidth="1"/>
    <col min="12" max="12" width="0" style="54" hidden="1" customWidth="1"/>
    <col min="13" max="16384" width="9.109375" style="54"/>
  </cols>
  <sheetData>
    <row r="1" spans="1:8" x14ac:dyDescent="0.25">
      <c r="A1" s="54" t="s">
        <v>792</v>
      </c>
    </row>
    <row r="3" spans="1:8" ht="14.1" customHeight="1" x14ac:dyDescent="0.25">
      <c r="A3" s="422" t="s">
        <v>17</v>
      </c>
      <c r="B3" s="409"/>
      <c r="C3" s="410"/>
      <c r="D3" s="961" t="s">
        <v>28</v>
      </c>
      <c r="E3" s="962"/>
      <c r="F3" s="713" t="s">
        <v>318</v>
      </c>
      <c r="G3" s="714"/>
      <c r="H3" s="876"/>
    </row>
    <row r="4" spans="1:8" ht="14.1" customHeight="1" x14ac:dyDescent="0.25">
      <c r="A4" s="416"/>
      <c r="B4" s="417"/>
      <c r="C4" s="418"/>
      <c r="D4" s="652">
        <v>45199</v>
      </c>
      <c r="E4" s="652">
        <v>45230</v>
      </c>
      <c r="F4" s="858">
        <v>1</v>
      </c>
      <c r="G4" s="715">
        <v>2</v>
      </c>
      <c r="H4" s="859">
        <v>3</v>
      </c>
    </row>
    <row r="5" spans="1:8" ht="14.1" customHeight="1" x14ac:dyDescent="0.25">
      <c r="A5" s="653" t="s">
        <v>19</v>
      </c>
      <c r="B5" s="716"/>
      <c r="C5" s="654"/>
      <c r="D5" s="451">
        <v>612</v>
      </c>
      <c r="E5" s="622">
        <v>603</v>
      </c>
      <c r="F5" s="622">
        <v>343</v>
      </c>
      <c r="G5" s="622">
        <v>258</v>
      </c>
      <c r="H5" s="622">
        <v>2</v>
      </c>
    </row>
    <row r="6" spans="1:8" ht="14.1" customHeight="1" x14ac:dyDescent="0.25">
      <c r="A6" s="608" t="s">
        <v>315</v>
      </c>
      <c r="B6" s="717"/>
      <c r="C6" s="718"/>
      <c r="D6" s="111">
        <v>602</v>
      </c>
      <c r="E6" s="622">
        <v>587</v>
      </c>
      <c r="F6" s="111">
        <v>338</v>
      </c>
      <c r="G6" s="111">
        <v>247</v>
      </c>
      <c r="H6" s="111">
        <v>2</v>
      </c>
    </row>
    <row r="7" spans="1:8" ht="14.1" customHeight="1" x14ac:dyDescent="0.25">
      <c r="A7" s="719"/>
      <c r="B7" s="611" t="s">
        <v>312</v>
      </c>
      <c r="C7" s="415"/>
      <c r="D7" s="655">
        <v>586</v>
      </c>
      <c r="E7" s="655">
        <v>570</v>
      </c>
      <c r="F7" s="655">
        <v>332</v>
      </c>
      <c r="G7" s="655">
        <v>236</v>
      </c>
      <c r="H7" s="655">
        <v>2</v>
      </c>
    </row>
    <row r="8" spans="1:8" ht="14.1" customHeight="1" x14ac:dyDescent="0.25">
      <c r="A8" s="416"/>
      <c r="B8" s="656" t="s">
        <v>317</v>
      </c>
      <c r="C8" s="418"/>
      <c r="D8" s="87">
        <v>19</v>
      </c>
      <c r="E8" s="446">
        <v>12</v>
      </c>
      <c r="F8" s="623">
        <v>4</v>
      </c>
      <c r="G8" s="623">
        <v>8</v>
      </c>
      <c r="H8" s="623">
        <v>0</v>
      </c>
    </row>
    <row r="9" spans="1:8" ht="14.1" customHeight="1" x14ac:dyDescent="0.25">
      <c r="A9" s="416" t="s">
        <v>324</v>
      </c>
      <c r="B9" s="656" t="s">
        <v>313</v>
      </c>
      <c r="C9" s="418"/>
      <c r="D9" s="87">
        <v>527</v>
      </c>
      <c r="E9" s="446">
        <v>522</v>
      </c>
      <c r="F9" s="623">
        <v>300</v>
      </c>
      <c r="G9" s="623">
        <v>220</v>
      </c>
      <c r="H9" s="623">
        <v>2</v>
      </c>
    </row>
    <row r="10" spans="1:8" ht="14.1" customHeight="1" x14ac:dyDescent="0.25">
      <c r="A10" s="416" t="s">
        <v>325</v>
      </c>
      <c r="B10" s="656" t="s">
        <v>314</v>
      </c>
      <c r="C10" s="418"/>
      <c r="D10" s="87">
        <v>40</v>
      </c>
      <c r="E10" s="446">
        <v>36</v>
      </c>
      <c r="F10" s="623">
        <v>28</v>
      </c>
      <c r="G10" s="623">
        <v>8</v>
      </c>
      <c r="H10" s="623">
        <v>0</v>
      </c>
    </row>
    <row r="11" spans="1:8" ht="14.1" customHeight="1" x14ac:dyDescent="0.25">
      <c r="A11" s="416" t="s">
        <v>316</v>
      </c>
      <c r="B11" s="658" t="s">
        <v>305</v>
      </c>
      <c r="C11" s="654"/>
      <c r="D11" s="414">
        <v>16</v>
      </c>
      <c r="E11" s="655">
        <v>17</v>
      </c>
      <c r="F11" s="655">
        <v>6</v>
      </c>
      <c r="G11" s="655">
        <v>11</v>
      </c>
      <c r="H11" s="655">
        <v>0</v>
      </c>
    </row>
    <row r="12" spans="1:8" ht="14.1" customHeight="1" x14ac:dyDescent="0.25">
      <c r="A12" s="416"/>
      <c r="B12" s="656" t="s">
        <v>317</v>
      </c>
      <c r="C12" s="720"/>
      <c r="D12" s="87">
        <v>2</v>
      </c>
      <c r="E12" s="446">
        <v>0</v>
      </c>
      <c r="F12" s="623">
        <v>0</v>
      </c>
      <c r="G12" s="623">
        <v>0</v>
      </c>
      <c r="H12" s="623">
        <v>0</v>
      </c>
    </row>
    <row r="13" spans="1:8" ht="14.1" customHeight="1" x14ac:dyDescent="0.25">
      <c r="A13" s="416"/>
      <c r="B13" s="656" t="s">
        <v>313</v>
      </c>
      <c r="C13" s="418"/>
      <c r="D13" s="87">
        <v>11</v>
      </c>
      <c r="E13" s="446">
        <v>14</v>
      </c>
      <c r="F13" s="623">
        <v>3</v>
      </c>
      <c r="G13" s="623">
        <v>11</v>
      </c>
      <c r="H13" s="623">
        <v>0</v>
      </c>
    </row>
    <row r="14" spans="1:8" ht="14.1" customHeight="1" x14ac:dyDescent="0.25">
      <c r="A14" s="416"/>
      <c r="B14" s="659" t="s">
        <v>314</v>
      </c>
      <c r="C14" s="418"/>
      <c r="D14" s="87">
        <v>3</v>
      </c>
      <c r="E14" s="446">
        <v>3</v>
      </c>
      <c r="F14" s="623">
        <v>3</v>
      </c>
      <c r="G14" s="623">
        <v>0</v>
      </c>
      <c r="H14" s="623">
        <v>0</v>
      </c>
    </row>
    <row r="15" spans="1:8" ht="14.1" customHeight="1" x14ac:dyDescent="0.25">
      <c r="A15" s="841" t="s">
        <v>319</v>
      </c>
      <c r="B15" s="717"/>
      <c r="C15" s="718"/>
      <c r="D15" s="721">
        <v>10</v>
      </c>
      <c r="E15" s="622">
        <v>16</v>
      </c>
      <c r="F15" s="111">
        <v>5</v>
      </c>
      <c r="G15" s="111">
        <v>11</v>
      </c>
      <c r="H15" s="111">
        <v>0</v>
      </c>
    </row>
    <row r="16" spans="1:8" ht="14.1" customHeight="1" x14ac:dyDescent="0.25">
      <c r="A16" s="416"/>
      <c r="B16" s="611" t="s">
        <v>312</v>
      </c>
      <c r="C16" s="415"/>
      <c r="D16" s="414">
        <v>10</v>
      </c>
      <c r="E16" s="655">
        <v>15</v>
      </c>
      <c r="F16" s="655">
        <v>5</v>
      </c>
      <c r="G16" s="655">
        <v>10</v>
      </c>
      <c r="H16" s="655">
        <v>0</v>
      </c>
    </row>
    <row r="17" spans="1:8" ht="14.1" customHeight="1" x14ac:dyDescent="0.25">
      <c r="A17" s="416"/>
      <c r="B17" s="656" t="s">
        <v>317</v>
      </c>
      <c r="C17" s="418"/>
      <c r="D17" s="87">
        <v>3</v>
      </c>
      <c r="E17" s="446">
        <v>6</v>
      </c>
      <c r="F17" s="623">
        <v>2</v>
      </c>
      <c r="G17" s="623">
        <v>4</v>
      </c>
      <c r="H17" s="623">
        <v>0</v>
      </c>
    </row>
    <row r="18" spans="1:8" ht="14.1" customHeight="1" x14ac:dyDescent="0.25">
      <c r="A18" s="416" t="s">
        <v>324</v>
      </c>
      <c r="B18" s="656" t="s">
        <v>313</v>
      </c>
      <c r="C18" s="418"/>
      <c r="D18" s="87">
        <v>7</v>
      </c>
      <c r="E18" s="446">
        <v>9</v>
      </c>
      <c r="F18" s="623">
        <v>3</v>
      </c>
      <c r="G18" s="623">
        <v>6</v>
      </c>
      <c r="H18" s="623">
        <v>0</v>
      </c>
    </row>
    <row r="19" spans="1:8" ht="14.1" customHeight="1" x14ac:dyDescent="0.25">
      <c r="A19" s="416" t="s">
        <v>325</v>
      </c>
      <c r="B19" s="656" t="s">
        <v>314</v>
      </c>
      <c r="C19" s="418"/>
      <c r="D19" s="87">
        <v>0</v>
      </c>
      <c r="E19" s="446">
        <v>0</v>
      </c>
      <c r="F19" s="623">
        <v>0</v>
      </c>
      <c r="G19" s="623">
        <v>0</v>
      </c>
      <c r="H19" s="623">
        <v>0</v>
      </c>
    </row>
    <row r="20" spans="1:8" ht="14.1" customHeight="1" x14ac:dyDescent="0.25">
      <c r="A20" s="416" t="s">
        <v>316</v>
      </c>
      <c r="B20" s="658" t="s">
        <v>305</v>
      </c>
      <c r="C20" s="654"/>
      <c r="D20" s="414">
        <v>0</v>
      </c>
      <c r="E20" s="655">
        <v>1</v>
      </c>
      <c r="F20" s="655">
        <v>0</v>
      </c>
      <c r="G20" s="655">
        <v>1</v>
      </c>
      <c r="H20" s="655">
        <v>0</v>
      </c>
    </row>
    <row r="21" spans="1:8" ht="14.1" customHeight="1" x14ac:dyDescent="0.25">
      <c r="A21" s="416"/>
      <c r="B21" s="656" t="s">
        <v>317</v>
      </c>
      <c r="C21" s="720"/>
      <c r="D21" s="87">
        <v>0</v>
      </c>
      <c r="E21" s="446">
        <v>1</v>
      </c>
      <c r="F21" s="623">
        <v>0</v>
      </c>
      <c r="G21" s="623">
        <v>1</v>
      </c>
      <c r="H21" s="623">
        <v>0</v>
      </c>
    </row>
    <row r="22" spans="1:8" x14ac:dyDescent="0.25">
      <c r="A22" s="416"/>
      <c r="B22" s="656" t="s">
        <v>313</v>
      </c>
      <c r="C22" s="418"/>
      <c r="D22" s="87">
        <v>0</v>
      </c>
      <c r="E22" s="446">
        <v>0</v>
      </c>
      <c r="F22" s="623">
        <v>0</v>
      </c>
      <c r="G22" s="623">
        <v>0</v>
      </c>
      <c r="H22" s="623">
        <v>0</v>
      </c>
    </row>
    <row r="23" spans="1:8" x14ac:dyDescent="0.25">
      <c r="A23" s="448"/>
      <c r="B23" s="659" t="s">
        <v>314</v>
      </c>
      <c r="C23" s="412"/>
      <c r="D23" s="114">
        <v>0</v>
      </c>
      <c r="E23" s="448">
        <v>0</v>
      </c>
      <c r="F23" s="89">
        <v>0</v>
      </c>
      <c r="G23" s="89">
        <v>0</v>
      </c>
      <c r="H23" s="89">
        <v>0</v>
      </c>
    </row>
    <row r="28" spans="1:8" ht="14.1" customHeight="1" x14ac:dyDescent="0.25">
      <c r="A28" s="54" t="s">
        <v>793</v>
      </c>
    </row>
    <row r="29" spans="1:8" ht="14.1" customHeight="1" x14ac:dyDescent="0.25"/>
    <row r="30" spans="1:8" ht="14.1" customHeight="1" x14ac:dyDescent="0.25">
      <c r="A30" s="422" t="s">
        <v>17</v>
      </c>
      <c r="B30" s="409"/>
      <c r="C30" s="410"/>
      <c r="D30" s="961" t="s">
        <v>28</v>
      </c>
      <c r="E30" s="962"/>
      <c r="F30" s="713" t="s">
        <v>320</v>
      </c>
      <c r="G30" s="714"/>
      <c r="H30" s="876"/>
    </row>
    <row r="31" spans="1:8" ht="14.1" customHeight="1" x14ac:dyDescent="0.25">
      <c r="A31" s="416"/>
      <c r="B31" s="417"/>
      <c r="C31" s="418"/>
      <c r="D31" s="652">
        <v>45199</v>
      </c>
      <c r="E31" s="652">
        <v>45230</v>
      </c>
      <c r="F31" s="858">
        <v>1</v>
      </c>
      <c r="G31" s="715">
        <v>2</v>
      </c>
      <c r="H31" s="859">
        <v>3</v>
      </c>
    </row>
    <row r="32" spans="1:8" ht="14.1" customHeight="1" x14ac:dyDescent="0.25">
      <c r="A32" s="653" t="s">
        <v>19</v>
      </c>
      <c r="B32" s="716"/>
      <c r="C32" s="654"/>
      <c r="D32" s="622">
        <v>25234</v>
      </c>
      <c r="E32" s="622">
        <v>24819</v>
      </c>
      <c r="F32" s="622">
        <v>12486</v>
      </c>
      <c r="G32" s="622">
        <v>11554</v>
      </c>
      <c r="H32" s="622">
        <v>779</v>
      </c>
    </row>
    <row r="33" spans="1:8" ht="14.1" customHeight="1" x14ac:dyDescent="0.25">
      <c r="A33" s="608" t="s">
        <v>315</v>
      </c>
      <c r="B33" s="717"/>
      <c r="C33" s="718"/>
      <c r="D33" s="111">
        <v>25027</v>
      </c>
      <c r="E33" s="622">
        <v>24607</v>
      </c>
      <c r="F33" s="111">
        <v>12404</v>
      </c>
      <c r="G33" s="111">
        <v>11427</v>
      </c>
      <c r="H33" s="111">
        <v>776</v>
      </c>
    </row>
    <row r="34" spans="1:8" ht="14.1" customHeight="1" x14ac:dyDescent="0.25">
      <c r="A34" s="719"/>
      <c r="B34" s="611" t="s">
        <v>312</v>
      </c>
      <c r="C34" s="415"/>
      <c r="D34" s="655">
        <v>23037</v>
      </c>
      <c r="E34" s="655">
        <v>22705</v>
      </c>
      <c r="F34" s="655">
        <v>11717</v>
      </c>
      <c r="G34" s="655">
        <v>10315</v>
      </c>
      <c r="H34" s="655">
        <v>673</v>
      </c>
    </row>
    <row r="35" spans="1:8" ht="14.1" customHeight="1" x14ac:dyDescent="0.25">
      <c r="A35" s="416"/>
      <c r="B35" s="656" t="s">
        <v>317</v>
      </c>
      <c r="C35" s="418"/>
      <c r="D35" s="623">
        <v>10186</v>
      </c>
      <c r="E35" s="446">
        <v>9892</v>
      </c>
      <c r="F35" s="623">
        <v>5597</v>
      </c>
      <c r="G35" s="623">
        <v>4210</v>
      </c>
      <c r="H35" s="623">
        <v>85</v>
      </c>
    </row>
    <row r="36" spans="1:8" ht="14.1" customHeight="1" x14ac:dyDescent="0.25">
      <c r="A36" s="416" t="s">
        <v>324</v>
      </c>
      <c r="B36" s="656" t="s">
        <v>313</v>
      </c>
      <c r="C36" s="418"/>
      <c r="D36" s="623">
        <v>10978</v>
      </c>
      <c r="E36" s="446">
        <v>10920</v>
      </c>
      <c r="F36" s="623">
        <v>4755</v>
      </c>
      <c r="G36" s="623">
        <v>5579</v>
      </c>
      <c r="H36" s="623">
        <v>586</v>
      </c>
    </row>
    <row r="37" spans="1:8" ht="14.1" customHeight="1" x14ac:dyDescent="0.25">
      <c r="A37" s="416" t="s">
        <v>325</v>
      </c>
      <c r="B37" s="656" t="s">
        <v>314</v>
      </c>
      <c r="C37" s="418"/>
      <c r="D37" s="623">
        <v>1873</v>
      </c>
      <c r="E37" s="446">
        <v>1893</v>
      </c>
      <c r="F37" s="623">
        <v>1365</v>
      </c>
      <c r="G37" s="623">
        <v>526</v>
      </c>
      <c r="H37" s="623">
        <v>2</v>
      </c>
    </row>
    <row r="38" spans="1:8" ht="14.1" customHeight="1" x14ac:dyDescent="0.25">
      <c r="A38" s="416" t="s">
        <v>316</v>
      </c>
      <c r="B38" s="658" t="s">
        <v>305</v>
      </c>
      <c r="C38" s="654"/>
      <c r="D38" s="655">
        <v>1990</v>
      </c>
      <c r="E38" s="655">
        <v>1902</v>
      </c>
      <c r="F38" s="655">
        <v>687</v>
      </c>
      <c r="G38" s="655">
        <v>1112</v>
      </c>
      <c r="H38" s="655">
        <v>103</v>
      </c>
    </row>
    <row r="39" spans="1:8" ht="14.1" customHeight="1" x14ac:dyDescent="0.25">
      <c r="A39" s="416"/>
      <c r="B39" s="656" t="s">
        <v>317</v>
      </c>
      <c r="C39" s="720"/>
      <c r="D39" s="623">
        <v>664</v>
      </c>
      <c r="E39" s="446">
        <v>583</v>
      </c>
      <c r="F39" s="623">
        <v>225</v>
      </c>
      <c r="G39" s="623">
        <v>350</v>
      </c>
      <c r="H39" s="623">
        <v>8</v>
      </c>
    </row>
    <row r="40" spans="1:8" ht="14.1" customHeight="1" x14ac:dyDescent="0.25">
      <c r="A40" s="416"/>
      <c r="B40" s="656" t="s">
        <v>313</v>
      </c>
      <c r="C40" s="418"/>
      <c r="D40" s="623">
        <v>1162</v>
      </c>
      <c r="E40" s="446">
        <v>1170</v>
      </c>
      <c r="F40" s="623">
        <v>361</v>
      </c>
      <c r="G40" s="623">
        <v>715</v>
      </c>
      <c r="H40" s="623">
        <v>94</v>
      </c>
    </row>
    <row r="41" spans="1:8" ht="14.1" customHeight="1" x14ac:dyDescent="0.25">
      <c r="A41" s="416"/>
      <c r="B41" s="659" t="s">
        <v>314</v>
      </c>
      <c r="C41" s="418"/>
      <c r="D41" s="623">
        <v>164</v>
      </c>
      <c r="E41" s="446">
        <v>149</v>
      </c>
      <c r="F41" s="623">
        <v>101</v>
      </c>
      <c r="G41" s="623">
        <v>47</v>
      </c>
      <c r="H41" s="623">
        <v>1</v>
      </c>
    </row>
    <row r="42" spans="1:8" ht="14.1" customHeight="1" x14ac:dyDescent="0.25">
      <c r="A42" s="841" t="s">
        <v>319</v>
      </c>
      <c r="B42" s="717"/>
      <c r="C42" s="718"/>
      <c r="D42" s="111">
        <v>207</v>
      </c>
      <c r="E42" s="622">
        <v>212</v>
      </c>
      <c r="F42" s="111">
        <v>82</v>
      </c>
      <c r="G42" s="111">
        <v>127</v>
      </c>
      <c r="H42" s="111">
        <v>3</v>
      </c>
    </row>
    <row r="43" spans="1:8" ht="14.1" customHeight="1" x14ac:dyDescent="0.25">
      <c r="A43" s="416"/>
      <c r="B43" s="611" t="s">
        <v>312</v>
      </c>
      <c r="C43" s="415"/>
      <c r="D43" s="655">
        <v>180</v>
      </c>
      <c r="E43" s="655">
        <v>188</v>
      </c>
      <c r="F43" s="655">
        <v>75</v>
      </c>
      <c r="G43" s="655">
        <v>112</v>
      </c>
      <c r="H43" s="655">
        <v>1</v>
      </c>
    </row>
    <row r="44" spans="1:8" ht="14.1" customHeight="1" x14ac:dyDescent="0.25">
      <c r="A44" s="416"/>
      <c r="B44" s="656" t="s">
        <v>317</v>
      </c>
      <c r="C44" s="418"/>
      <c r="D44" s="623">
        <v>145</v>
      </c>
      <c r="E44" s="446">
        <v>147</v>
      </c>
      <c r="F44" s="623">
        <v>52</v>
      </c>
      <c r="G44" s="623">
        <v>94</v>
      </c>
      <c r="H44" s="623">
        <v>1</v>
      </c>
    </row>
    <row r="45" spans="1:8" ht="14.1" customHeight="1" x14ac:dyDescent="0.25">
      <c r="A45" s="416" t="s">
        <v>324</v>
      </c>
      <c r="B45" s="656" t="s">
        <v>313</v>
      </c>
      <c r="C45" s="418"/>
      <c r="D45" s="623">
        <v>30</v>
      </c>
      <c r="E45" s="446">
        <v>34</v>
      </c>
      <c r="F45" s="623">
        <v>19</v>
      </c>
      <c r="G45" s="623">
        <v>15</v>
      </c>
      <c r="H45" s="623">
        <v>0</v>
      </c>
    </row>
    <row r="46" spans="1:8" ht="14.1" customHeight="1" x14ac:dyDescent="0.25">
      <c r="A46" s="416" t="s">
        <v>325</v>
      </c>
      <c r="B46" s="656" t="s">
        <v>314</v>
      </c>
      <c r="C46" s="418"/>
      <c r="D46" s="623">
        <v>5</v>
      </c>
      <c r="E46" s="446">
        <v>7</v>
      </c>
      <c r="F46" s="623">
        <v>4</v>
      </c>
      <c r="G46" s="623">
        <v>3</v>
      </c>
      <c r="H46" s="623">
        <v>0</v>
      </c>
    </row>
    <row r="47" spans="1:8" ht="14.1" customHeight="1" x14ac:dyDescent="0.25">
      <c r="A47" s="416" t="s">
        <v>316</v>
      </c>
      <c r="B47" s="658" t="s">
        <v>305</v>
      </c>
      <c r="C47" s="654"/>
      <c r="D47" s="655">
        <v>27</v>
      </c>
      <c r="E47" s="655">
        <v>24</v>
      </c>
      <c r="F47" s="655">
        <v>7</v>
      </c>
      <c r="G47" s="655">
        <v>15</v>
      </c>
      <c r="H47" s="655">
        <v>2</v>
      </c>
    </row>
    <row r="48" spans="1:8" ht="14.1" customHeight="1" x14ac:dyDescent="0.25">
      <c r="A48" s="416"/>
      <c r="B48" s="656" t="s">
        <v>317</v>
      </c>
      <c r="C48" s="720"/>
      <c r="D48" s="623">
        <v>20</v>
      </c>
      <c r="E48" s="446">
        <v>15</v>
      </c>
      <c r="F48" s="623">
        <v>6</v>
      </c>
      <c r="G48" s="623">
        <v>9</v>
      </c>
      <c r="H48" s="623">
        <v>0</v>
      </c>
    </row>
    <row r="49" spans="1:8" x14ac:dyDescent="0.25">
      <c r="A49" s="416"/>
      <c r="B49" s="656" t="s">
        <v>313</v>
      </c>
      <c r="C49" s="418"/>
      <c r="D49" s="623">
        <v>5</v>
      </c>
      <c r="E49" s="446">
        <v>7</v>
      </c>
      <c r="F49" s="623">
        <v>0</v>
      </c>
      <c r="G49" s="623">
        <v>5</v>
      </c>
      <c r="H49" s="623">
        <v>2</v>
      </c>
    </row>
    <row r="50" spans="1:8" x14ac:dyDescent="0.25">
      <c r="A50" s="448"/>
      <c r="B50" s="659" t="s">
        <v>314</v>
      </c>
      <c r="C50" s="412"/>
      <c r="D50" s="89">
        <v>2</v>
      </c>
      <c r="E50" s="448">
        <v>2</v>
      </c>
      <c r="F50" s="89">
        <v>1</v>
      </c>
      <c r="G50" s="89">
        <v>1</v>
      </c>
      <c r="H50" s="89">
        <v>0</v>
      </c>
    </row>
  </sheetData>
  <mergeCells count="2">
    <mergeCell ref="D30:E30"/>
    <mergeCell ref="D3:E3"/>
  </mergeCells>
  <phoneticPr fontId="2" type="noConversion"/>
  <printOptions horizontalCentered="1"/>
  <pageMargins left="1.2204724409448819" right="0.43307086614173229" top="0.98425196850393704" bottom="0.74803149606299213" header="0.35433070866141736" footer="0.51181102362204722"/>
  <pageSetup paperSize="9" scale="96" orientation="portrait" r:id="rId1"/>
  <headerFooter alignWithMargins="0">
    <oddHeader>&amp;C15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54"/>
  <sheetViews>
    <sheetView zoomScaleNormal="100" workbookViewId="0">
      <selection activeCell="K17" sqref="K17"/>
    </sheetView>
  </sheetViews>
  <sheetFormatPr defaultColWidth="9.109375" defaultRowHeight="13.15" x14ac:dyDescent="0.25"/>
  <cols>
    <col min="1" max="1" width="12.33203125" style="54" customWidth="1"/>
    <col min="2" max="2" width="9.109375" style="54"/>
    <col min="3" max="3" width="11" style="54" customWidth="1"/>
    <col min="4" max="4" width="10.21875" style="54" customWidth="1"/>
    <col min="5" max="5" width="9.77734375" style="54" customWidth="1"/>
    <col min="6" max="16384" width="9.109375" style="54"/>
  </cols>
  <sheetData>
    <row r="1" spans="1:8" x14ac:dyDescent="0.25">
      <c r="A1" s="101" t="s">
        <v>794</v>
      </c>
    </row>
    <row r="2" spans="1:8" ht="16.45" customHeight="1" x14ac:dyDescent="0.25"/>
    <row r="3" spans="1:8" ht="14.1" customHeight="1" x14ac:dyDescent="0.25">
      <c r="A3" s="422" t="s">
        <v>17</v>
      </c>
      <c r="B3" s="409"/>
      <c r="C3" s="410"/>
      <c r="D3" s="911" t="s">
        <v>28</v>
      </c>
      <c r="E3" s="912"/>
      <c r="F3" s="713" t="s">
        <v>323</v>
      </c>
      <c r="G3" s="714"/>
      <c r="H3" s="876"/>
    </row>
    <row r="4" spans="1:8" ht="14.1" customHeight="1" x14ac:dyDescent="0.25">
      <c r="A4" s="416"/>
      <c r="B4" s="417"/>
      <c r="C4" s="418"/>
      <c r="D4" s="652">
        <v>45199</v>
      </c>
      <c r="E4" s="652">
        <v>45230</v>
      </c>
      <c r="F4" s="858">
        <v>1</v>
      </c>
      <c r="G4" s="715">
        <v>2</v>
      </c>
      <c r="H4" s="859">
        <v>3</v>
      </c>
    </row>
    <row r="5" spans="1:8" ht="14.1" customHeight="1" x14ac:dyDescent="0.25">
      <c r="A5" s="653" t="s">
        <v>19</v>
      </c>
      <c r="B5" s="716"/>
      <c r="C5" s="654"/>
      <c r="D5" s="451">
        <v>40461</v>
      </c>
      <c r="E5" s="622">
        <v>39751</v>
      </c>
      <c r="F5" s="622">
        <v>21890</v>
      </c>
      <c r="G5" s="622">
        <v>17252</v>
      </c>
      <c r="H5" s="622">
        <v>609</v>
      </c>
    </row>
    <row r="6" spans="1:8" ht="14.1" customHeight="1" x14ac:dyDescent="0.25">
      <c r="A6" s="608" t="s">
        <v>315</v>
      </c>
      <c r="B6" s="717"/>
      <c r="C6" s="718"/>
      <c r="D6" s="721">
        <v>40032</v>
      </c>
      <c r="E6" s="622">
        <v>39122</v>
      </c>
      <c r="F6" s="111">
        <v>21594</v>
      </c>
      <c r="G6" s="111">
        <v>16926</v>
      </c>
      <c r="H6" s="111">
        <v>602</v>
      </c>
    </row>
    <row r="7" spans="1:8" ht="14.1" customHeight="1" x14ac:dyDescent="0.25">
      <c r="A7" s="719"/>
      <c r="B7" s="611" t="s">
        <v>312</v>
      </c>
      <c r="C7" s="415"/>
      <c r="D7" s="414">
        <v>38822</v>
      </c>
      <c r="E7" s="655">
        <v>37950</v>
      </c>
      <c r="F7" s="655">
        <v>21182</v>
      </c>
      <c r="G7" s="655">
        <v>16255</v>
      </c>
      <c r="H7" s="655">
        <v>513</v>
      </c>
    </row>
    <row r="8" spans="1:8" ht="14.1" customHeight="1" x14ac:dyDescent="0.25">
      <c r="A8" s="416"/>
      <c r="B8" s="656" t="s">
        <v>317</v>
      </c>
      <c r="C8" s="418"/>
      <c r="D8" s="87">
        <v>20496</v>
      </c>
      <c r="E8" s="446">
        <v>19794</v>
      </c>
      <c r="F8" s="623">
        <v>11761</v>
      </c>
      <c r="G8" s="623">
        <v>7960</v>
      </c>
      <c r="H8" s="623">
        <v>73</v>
      </c>
    </row>
    <row r="9" spans="1:8" ht="14.1" customHeight="1" x14ac:dyDescent="0.25">
      <c r="A9" s="416" t="s">
        <v>324</v>
      </c>
      <c r="B9" s="656" t="s">
        <v>313</v>
      </c>
      <c r="C9" s="418"/>
      <c r="D9" s="87">
        <v>15470</v>
      </c>
      <c r="E9" s="446">
        <v>15380</v>
      </c>
      <c r="F9" s="623">
        <v>7271</v>
      </c>
      <c r="G9" s="623">
        <v>7670</v>
      </c>
      <c r="H9" s="623">
        <v>439</v>
      </c>
    </row>
    <row r="10" spans="1:8" ht="14.1" customHeight="1" x14ac:dyDescent="0.25">
      <c r="A10" s="416" t="s">
        <v>325</v>
      </c>
      <c r="B10" s="656" t="s">
        <v>314</v>
      </c>
      <c r="C10" s="418"/>
      <c r="D10" s="87">
        <v>2856</v>
      </c>
      <c r="E10" s="446">
        <v>2776</v>
      </c>
      <c r="F10" s="623">
        <v>2150</v>
      </c>
      <c r="G10" s="623">
        <v>625</v>
      </c>
      <c r="H10" s="623">
        <v>1</v>
      </c>
    </row>
    <row r="11" spans="1:8" ht="14.1" customHeight="1" x14ac:dyDescent="0.25">
      <c r="A11" s="416" t="s">
        <v>316</v>
      </c>
      <c r="B11" s="658" t="s">
        <v>305</v>
      </c>
      <c r="C11" s="654"/>
      <c r="D11" s="414">
        <v>1210</v>
      </c>
      <c r="E11" s="655">
        <v>1172</v>
      </c>
      <c r="F11" s="655">
        <v>412</v>
      </c>
      <c r="G11" s="655">
        <v>671</v>
      </c>
      <c r="H11" s="655">
        <v>89</v>
      </c>
    </row>
    <row r="12" spans="1:8" ht="14.1" customHeight="1" x14ac:dyDescent="0.25">
      <c r="A12" s="416"/>
      <c r="B12" s="656" t="s">
        <v>317</v>
      </c>
      <c r="C12" s="720"/>
      <c r="D12" s="87">
        <v>386</v>
      </c>
      <c r="E12" s="446">
        <v>378</v>
      </c>
      <c r="F12" s="623">
        <v>130</v>
      </c>
      <c r="G12" s="623">
        <v>239</v>
      </c>
      <c r="H12" s="623">
        <v>9</v>
      </c>
    </row>
    <row r="13" spans="1:8" ht="14.1" customHeight="1" x14ac:dyDescent="0.25">
      <c r="A13" s="416"/>
      <c r="B13" s="656" t="s">
        <v>313</v>
      </c>
      <c r="C13" s="418"/>
      <c r="D13" s="87">
        <v>673</v>
      </c>
      <c r="E13" s="446">
        <v>644</v>
      </c>
      <c r="F13" s="623">
        <v>181</v>
      </c>
      <c r="G13" s="623">
        <v>383</v>
      </c>
      <c r="H13" s="623">
        <v>80</v>
      </c>
    </row>
    <row r="14" spans="1:8" ht="14.1" customHeight="1" x14ac:dyDescent="0.25">
      <c r="A14" s="416"/>
      <c r="B14" s="659" t="s">
        <v>314</v>
      </c>
      <c r="C14" s="418"/>
      <c r="D14" s="87">
        <v>151</v>
      </c>
      <c r="E14" s="446">
        <v>150</v>
      </c>
      <c r="F14" s="623">
        <v>101</v>
      </c>
      <c r="G14" s="623">
        <v>49</v>
      </c>
      <c r="H14" s="623">
        <v>0</v>
      </c>
    </row>
    <row r="15" spans="1:8" ht="14.1" customHeight="1" x14ac:dyDescent="0.25">
      <c r="A15" s="841" t="s">
        <v>319</v>
      </c>
      <c r="B15" s="717"/>
      <c r="C15" s="718"/>
      <c r="D15" s="721">
        <v>429</v>
      </c>
      <c r="E15" s="622">
        <v>629</v>
      </c>
      <c r="F15" s="111">
        <v>296</v>
      </c>
      <c r="G15" s="111">
        <v>326</v>
      </c>
      <c r="H15" s="111">
        <v>7</v>
      </c>
    </row>
    <row r="16" spans="1:8" ht="14.1" customHeight="1" x14ac:dyDescent="0.25">
      <c r="A16" s="416"/>
      <c r="B16" s="611" t="s">
        <v>312</v>
      </c>
      <c r="C16" s="415"/>
      <c r="D16" s="414">
        <v>403</v>
      </c>
      <c r="E16" s="655">
        <v>589</v>
      </c>
      <c r="F16" s="655">
        <v>285</v>
      </c>
      <c r="G16" s="655">
        <v>297</v>
      </c>
      <c r="H16" s="655">
        <v>7</v>
      </c>
    </row>
    <row r="17" spans="1:9" ht="14.1" customHeight="1" x14ac:dyDescent="0.25">
      <c r="A17" s="416"/>
      <c r="B17" s="656" t="s">
        <v>317</v>
      </c>
      <c r="C17" s="418"/>
      <c r="D17" s="87">
        <v>306</v>
      </c>
      <c r="E17" s="446">
        <v>463</v>
      </c>
      <c r="F17" s="623">
        <v>232</v>
      </c>
      <c r="G17" s="623">
        <v>230</v>
      </c>
      <c r="H17" s="623">
        <v>1</v>
      </c>
    </row>
    <row r="18" spans="1:9" ht="14.1" customHeight="1" x14ac:dyDescent="0.25">
      <c r="A18" s="416" t="s">
        <v>324</v>
      </c>
      <c r="B18" s="656" t="s">
        <v>313</v>
      </c>
      <c r="C18" s="418"/>
      <c r="D18" s="87">
        <v>78</v>
      </c>
      <c r="E18" s="446">
        <v>107</v>
      </c>
      <c r="F18" s="623">
        <v>38</v>
      </c>
      <c r="G18" s="623">
        <v>64</v>
      </c>
      <c r="H18" s="623">
        <v>5</v>
      </c>
    </row>
    <row r="19" spans="1:9" ht="14.1" customHeight="1" x14ac:dyDescent="0.25">
      <c r="A19" s="416" t="s">
        <v>325</v>
      </c>
      <c r="B19" s="656" t="s">
        <v>314</v>
      </c>
      <c r="C19" s="418"/>
      <c r="D19" s="87">
        <v>19</v>
      </c>
      <c r="E19" s="446">
        <v>19</v>
      </c>
      <c r="F19" s="623">
        <v>15</v>
      </c>
      <c r="G19" s="623">
        <v>3</v>
      </c>
      <c r="H19" s="623">
        <v>1</v>
      </c>
    </row>
    <row r="20" spans="1:9" ht="14.1" customHeight="1" x14ac:dyDescent="0.25">
      <c r="A20" s="416" t="s">
        <v>316</v>
      </c>
      <c r="B20" s="658" t="s">
        <v>305</v>
      </c>
      <c r="C20" s="654"/>
      <c r="D20" s="414">
        <v>26</v>
      </c>
      <c r="E20" s="655">
        <v>40</v>
      </c>
      <c r="F20" s="655">
        <v>11</v>
      </c>
      <c r="G20" s="655">
        <v>29</v>
      </c>
      <c r="H20" s="655">
        <v>0</v>
      </c>
    </row>
    <row r="21" spans="1:9" ht="14.1" customHeight="1" x14ac:dyDescent="0.25">
      <c r="A21" s="416"/>
      <c r="B21" s="656" t="s">
        <v>317</v>
      </c>
      <c r="C21" s="720"/>
      <c r="D21" s="87">
        <v>19</v>
      </c>
      <c r="E21" s="446">
        <v>28</v>
      </c>
      <c r="F21" s="623">
        <v>8</v>
      </c>
      <c r="G21" s="623">
        <v>20</v>
      </c>
      <c r="H21" s="623">
        <v>0</v>
      </c>
    </row>
    <row r="22" spans="1:9" ht="14.1" customHeight="1" x14ac:dyDescent="0.25">
      <c r="A22" s="416"/>
      <c r="B22" s="656" t="s">
        <v>313</v>
      </c>
      <c r="C22" s="418"/>
      <c r="D22" s="87">
        <v>6</v>
      </c>
      <c r="E22" s="446">
        <v>11</v>
      </c>
      <c r="F22" s="623">
        <v>2</v>
      </c>
      <c r="G22" s="623">
        <v>9</v>
      </c>
      <c r="H22" s="623">
        <v>0</v>
      </c>
    </row>
    <row r="23" spans="1:9" ht="14.1" customHeight="1" x14ac:dyDescent="0.25">
      <c r="A23" s="448"/>
      <c r="B23" s="659" t="s">
        <v>314</v>
      </c>
      <c r="C23" s="412"/>
      <c r="D23" s="114">
        <v>1</v>
      </c>
      <c r="E23" s="448">
        <v>1</v>
      </c>
      <c r="F23" s="89">
        <v>1</v>
      </c>
      <c r="G23" s="89">
        <v>0</v>
      </c>
      <c r="H23" s="89">
        <v>0</v>
      </c>
    </row>
    <row r="25" spans="1:9" ht="15.05" x14ac:dyDescent="0.3">
      <c r="A25" s="70" t="s">
        <v>795</v>
      </c>
    </row>
    <row r="27" spans="1:9" x14ac:dyDescent="0.25">
      <c r="I27" s="101"/>
    </row>
    <row r="28" spans="1:9" x14ac:dyDescent="0.25">
      <c r="I28" s="101"/>
    </row>
    <row r="29" spans="1:9" x14ac:dyDescent="0.25">
      <c r="I29" s="101"/>
    </row>
    <row r="30" spans="1:9" x14ac:dyDescent="0.25">
      <c r="I30" s="101"/>
    </row>
    <row r="31" spans="1:9" x14ac:dyDescent="0.25">
      <c r="I31" s="101"/>
    </row>
    <row r="32" spans="1:9" x14ac:dyDescent="0.25">
      <c r="I32" s="101"/>
    </row>
    <row r="33" spans="9:9" x14ac:dyDescent="0.25">
      <c r="I33" s="101"/>
    </row>
    <row r="34" spans="9:9" x14ac:dyDescent="0.25">
      <c r="I34" s="101"/>
    </row>
    <row r="35" spans="9:9" x14ac:dyDescent="0.25">
      <c r="I35" s="101"/>
    </row>
    <row r="36" spans="9:9" x14ac:dyDescent="0.25">
      <c r="I36" s="101"/>
    </row>
    <row r="37" spans="9:9" x14ac:dyDescent="0.25">
      <c r="I37" s="101"/>
    </row>
    <row r="38" spans="9:9" x14ac:dyDescent="0.25">
      <c r="I38" s="101"/>
    </row>
    <row r="39" spans="9:9" x14ac:dyDescent="0.25">
      <c r="I39" s="101"/>
    </row>
    <row r="40" spans="9:9" x14ac:dyDescent="0.25">
      <c r="I40" s="101"/>
    </row>
    <row r="41" spans="9:9" x14ac:dyDescent="0.25">
      <c r="I41" s="101"/>
    </row>
    <row r="42" spans="9:9" x14ac:dyDescent="0.25">
      <c r="I42" s="101"/>
    </row>
    <row r="43" spans="9:9" x14ac:dyDescent="0.25">
      <c r="I43" s="101"/>
    </row>
    <row r="44" spans="9:9" x14ac:dyDescent="0.25">
      <c r="I44" s="101"/>
    </row>
    <row r="45" spans="9:9" x14ac:dyDescent="0.25">
      <c r="I45" s="101"/>
    </row>
    <row r="46" spans="9:9" x14ac:dyDescent="0.25">
      <c r="I46" s="101"/>
    </row>
    <row r="47" spans="9:9" x14ac:dyDescent="0.25">
      <c r="I47" s="101"/>
    </row>
    <row r="48" spans="9:9" x14ac:dyDescent="0.25">
      <c r="I48" s="101"/>
    </row>
    <row r="49" spans="1:9" x14ac:dyDescent="0.25">
      <c r="I49" s="101"/>
    </row>
    <row r="50" spans="1:9" x14ac:dyDescent="0.25">
      <c r="I50" s="101"/>
    </row>
    <row r="51" spans="1:9" x14ac:dyDescent="0.25">
      <c r="I51" s="101"/>
    </row>
    <row r="52" spans="1:9" x14ac:dyDescent="0.25">
      <c r="I52" s="101"/>
    </row>
    <row r="54" spans="1:9" x14ac:dyDescent="0.25">
      <c r="A54" s="54" t="s">
        <v>659</v>
      </c>
    </row>
  </sheetData>
  <mergeCells count="1">
    <mergeCell ref="D3:E3"/>
  </mergeCells>
  <phoneticPr fontId="2" type="noConversion"/>
  <printOptions horizontalCentered="1"/>
  <pageMargins left="1.1023622047244095" right="0.27559055118110237" top="0.82677165354330717" bottom="0.43307086614173229" header="0.51181102362204722" footer="0.23622047244094491"/>
  <pageSetup paperSize="9" scale="99" orientation="portrait" r:id="rId1"/>
  <headerFooter alignWithMargins="0">
    <oddHeader>&amp;C16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19"/>
  <sheetViews>
    <sheetView topLeftCell="A70" workbookViewId="0">
      <selection activeCell="M88" sqref="M88"/>
    </sheetView>
  </sheetViews>
  <sheetFormatPr defaultColWidth="9.109375" defaultRowHeight="12.55" x14ac:dyDescent="0.2"/>
  <cols>
    <col min="1" max="1" width="5.77734375" style="2" customWidth="1"/>
    <col min="2" max="2" width="6.21875" style="878" customWidth="1"/>
    <col min="3" max="5" width="9.109375" style="2"/>
    <col min="6" max="6" width="12.21875" style="2" customWidth="1"/>
    <col min="7" max="7" width="20.21875" style="2" customWidth="1"/>
    <col min="8" max="8" width="10.6640625" style="2" customWidth="1"/>
    <col min="9" max="16384" width="9.109375" style="2"/>
  </cols>
  <sheetData>
    <row r="1" spans="1:9" ht="8.15" customHeight="1" x14ac:dyDescent="0.2"/>
    <row r="2" spans="1:9" ht="15.05" x14ac:dyDescent="0.25">
      <c r="A2" s="37" t="s">
        <v>540</v>
      </c>
      <c r="H2" s="38" t="s">
        <v>541</v>
      </c>
    </row>
    <row r="5" spans="1:9" ht="12.85" customHeight="1" x14ac:dyDescent="0.2">
      <c r="A5" s="48" t="s">
        <v>542</v>
      </c>
      <c r="B5" s="48">
        <v>1</v>
      </c>
      <c r="C5" s="903" t="s">
        <v>543</v>
      </c>
      <c r="D5" s="903"/>
      <c r="E5" s="903"/>
      <c r="F5" s="903"/>
      <c r="G5" s="903"/>
      <c r="H5" s="49"/>
      <c r="I5" s="49">
        <v>1</v>
      </c>
    </row>
    <row r="6" spans="1:9" ht="8.15" customHeight="1" x14ac:dyDescent="0.2"/>
    <row r="7" spans="1:9" ht="12.85" customHeight="1" x14ac:dyDescent="0.2">
      <c r="A7" s="48" t="s">
        <v>544</v>
      </c>
      <c r="B7" s="48">
        <v>2</v>
      </c>
      <c r="C7" s="49" t="s">
        <v>545</v>
      </c>
      <c r="D7" s="49"/>
      <c r="E7" s="49"/>
      <c r="F7" s="49"/>
      <c r="G7" s="49"/>
      <c r="H7" s="49"/>
      <c r="I7" s="49">
        <v>2</v>
      </c>
    </row>
    <row r="8" spans="1:9" ht="8.15" customHeight="1" x14ac:dyDescent="0.2"/>
    <row r="9" spans="1:9" ht="12.85" customHeight="1" x14ac:dyDescent="0.2">
      <c r="A9" s="48" t="s">
        <v>546</v>
      </c>
      <c r="B9" s="48">
        <v>3</v>
      </c>
      <c r="C9" s="49" t="s">
        <v>547</v>
      </c>
      <c r="D9" s="49"/>
      <c r="E9" s="49"/>
      <c r="F9" s="49"/>
      <c r="G9" s="49"/>
      <c r="H9" s="49"/>
      <c r="I9" s="50"/>
    </row>
    <row r="10" spans="1:9" ht="12.85" customHeight="1" x14ac:dyDescent="0.2">
      <c r="A10" s="48"/>
      <c r="B10" s="48"/>
      <c r="C10" s="49" t="s">
        <v>548</v>
      </c>
      <c r="D10" s="49"/>
      <c r="E10" s="49"/>
      <c r="F10" s="49"/>
      <c r="G10" s="49"/>
      <c r="H10" s="49"/>
      <c r="I10" s="50" t="s">
        <v>549</v>
      </c>
    </row>
    <row r="11" spans="1:9" ht="8.15" customHeight="1" x14ac:dyDescent="0.2"/>
    <row r="12" spans="1:9" ht="12.85" customHeight="1" x14ac:dyDescent="0.2">
      <c r="A12" s="48" t="s">
        <v>550</v>
      </c>
      <c r="B12" s="48">
        <v>4</v>
      </c>
      <c r="C12" s="49" t="s">
        <v>551</v>
      </c>
      <c r="D12" s="49"/>
      <c r="E12" s="49"/>
      <c r="F12" s="49"/>
      <c r="G12" s="49"/>
      <c r="H12" s="49"/>
      <c r="I12" s="50" t="s">
        <v>552</v>
      </c>
    </row>
    <row r="13" spans="1:9" ht="7.55" customHeight="1" x14ac:dyDescent="0.2">
      <c r="A13" s="1"/>
      <c r="B13" s="1"/>
      <c r="I13" s="39"/>
    </row>
    <row r="14" spans="1:9" ht="12.25" customHeight="1" x14ac:dyDescent="0.2">
      <c r="A14" s="51" t="s">
        <v>553</v>
      </c>
      <c r="B14" s="48">
        <v>5</v>
      </c>
      <c r="C14" s="49" t="s">
        <v>554</v>
      </c>
      <c r="D14" s="49"/>
      <c r="E14" s="49"/>
      <c r="F14" s="49"/>
      <c r="G14" s="49"/>
      <c r="H14" s="49"/>
      <c r="I14" s="50" t="s">
        <v>832</v>
      </c>
    </row>
    <row r="15" spans="1:9" ht="8.15" customHeight="1" x14ac:dyDescent="0.2">
      <c r="I15" s="39"/>
    </row>
    <row r="16" spans="1:9" ht="12.85" customHeight="1" x14ac:dyDescent="0.2">
      <c r="A16" s="589" t="s">
        <v>555</v>
      </c>
      <c r="B16" s="879">
        <v>6</v>
      </c>
      <c r="C16" s="588" t="s">
        <v>331</v>
      </c>
      <c r="D16" s="588"/>
      <c r="E16" s="588"/>
      <c r="F16" s="588"/>
      <c r="G16" s="588"/>
      <c r="H16" s="588"/>
      <c r="I16" s="589">
        <v>11</v>
      </c>
    </row>
    <row r="18" spans="1:9" x14ac:dyDescent="0.2">
      <c r="A18" s="589" t="s">
        <v>555</v>
      </c>
      <c r="B18" s="880">
        <v>7</v>
      </c>
      <c r="C18" s="588" t="s">
        <v>432</v>
      </c>
      <c r="D18" s="588"/>
      <c r="E18" s="588"/>
      <c r="F18" s="588"/>
      <c r="G18" s="588"/>
      <c r="H18" s="588"/>
      <c r="I18" s="588">
        <v>12</v>
      </c>
    </row>
    <row r="20" spans="1:9" x14ac:dyDescent="0.2">
      <c r="A20" s="589" t="s">
        <v>556</v>
      </c>
      <c r="B20" s="881">
        <v>8</v>
      </c>
      <c r="C20" s="588" t="s">
        <v>311</v>
      </c>
      <c r="D20" s="588"/>
      <c r="E20" s="588"/>
      <c r="F20" s="588"/>
      <c r="G20" s="588"/>
      <c r="H20" s="588"/>
      <c r="I20" s="588">
        <v>13</v>
      </c>
    </row>
    <row r="22" spans="1:9" x14ac:dyDescent="0.2">
      <c r="A22" s="589" t="s">
        <v>556</v>
      </c>
      <c r="B22" s="880">
        <v>9</v>
      </c>
      <c r="C22" s="588" t="s">
        <v>620</v>
      </c>
      <c r="D22" s="588"/>
      <c r="E22" s="588"/>
      <c r="F22" s="588"/>
      <c r="G22" s="588"/>
      <c r="H22" s="588"/>
      <c r="I22" s="588">
        <v>14</v>
      </c>
    </row>
    <row r="24" spans="1:9" x14ac:dyDescent="0.2">
      <c r="A24" s="589" t="s">
        <v>556</v>
      </c>
      <c r="B24" s="880">
        <v>10</v>
      </c>
      <c r="C24" s="588" t="s">
        <v>557</v>
      </c>
      <c r="D24" s="588"/>
      <c r="E24" s="588"/>
      <c r="F24" s="588"/>
      <c r="G24" s="588"/>
      <c r="H24" s="588"/>
      <c r="I24" s="588"/>
    </row>
    <row r="25" spans="1:9" x14ac:dyDescent="0.2">
      <c r="A25" s="588"/>
      <c r="B25" s="880"/>
      <c r="C25" s="588" t="s">
        <v>399</v>
      </c>
      <c r="D25" s="588"/>
      <c r="E25" s="588"/>
      <c r="F25" s="588"/>
      <c r="G25" s="588"/>
      <c r="H25" s="588"/>
      <c r="I25" s="588">
        <v>14</v>
      </c>
    </row>
    <row r="27" spans="1:9" x14ac:dyDescent="0.2">
      <c r="A27" s="589" t="s">
        <v>558</v>
      </c>
      <c r="B27" s="881">
        <v>11</v>
      </c>
      <c r="C27" s="588" t="s">
        <v>559</v>
      </c>
      <c r="D27" s="588"/>
      <c r="E27" s="588"/>
      <c r="F27" s="588"/>
      <c r="G27" s="588"/>
      <c r="H27" s="588"/>
      <c r="I27" s="588">
        <v>15</v>
      </c>
    </row>
    <row r="28" spans="1:9" x14ac:dyDescent="0.2">
      <c r="A28" s="1"/>
      <c r="B28" s="1"/>
    </row>
    <row r="29" spans="1:9" x14ac:dyDescent="0.2">
      <c r="A29" s="588" t="s">
        <v>560</v>
      </c>
      <c r="B29" s="880">
        <v>12</v>
      </c>
      <c r="C29" s="588" t="s">
        <v>561</v>
      </c>
      <c r="D29" s="588"/>
      <c r="E29" s="588"/>
      <c r="F29" s="588"/>
      <c r="G29" s="588"/>
      <c r="H29" s="588"/>
      <c r="I29" s="588">
        <v>15</v>
      </c>
    </row>
    <row r="31" spans="1:9" x14ac:dyDescent="0.2">
      <c r="A31" s="589" t="s">
        <v>562</v>
      </c>
      <c r="B31" s="881">
        <v>13</v>
      </c>
      <c r="C31" s="588" t="s">
        <v>563</v>
      </c>
      <c r="D31" s="588"/>
      <c r="E31" s="588"/>
      <c r="F31" s="588"/>
      <c r="G31" s="588"/>
      <c r="H31" s="588"/>
      <c r="I31" s="588">
        <v>16</v>
      </c>
    </row>
    <row r="32" spans="1:9" x14ac:dyDescent="0.2">
      <c r="A32" s="1"/>
      <c r="B32" s="1"/>
    </row>
    <row r="33" spans="1:9" x14ac:dyDescent="0.2">
      <c r="A33" s="588" t="s">
        <v>12</v>
      </c>
      <c r="B33" s="880">
        <v>14</v>
      </c>
      <c r="C33" s="588" t="s">
        <v>564</v>
      </c>
      <c r="D33" s="588"/>
      <c r="E33" s="588"/>
      <c r="F33" s="588"/>
      <c r="G33" s="588"/>
      <c r="H33" s="588"/>
      <c r="I33" s="588">
        <v>17</v>
      </c>
    </row>
    <row r="35" spans="1:9" x14ac:dyDescent="0.2">
      <c r="A35" s="588" t="s">
        <v>553</v>
      </c>
      <c r="B35" s="880">
        <v>15</v>
      </c>
      <c r="C35" s="588" t="s">
        <v>642</v>
      </c>
      <c r="D35" s="588"/>
      <c r="E35" s="588"/>
      <c r="F35" s="588"/>
      <c r="G35" s="588"/>
      <c r="H35" s="588"/>
      <c r="I35" s="588">
        <v>18</v>
      </c>
    </row>
    <row r="37" spans="1:9" x14ac:dyDescent="0.2">
      <c r="A37" s="588" t="s">
        <v>553</v>
      </c>
      <c r="B37" s="880">
        <v>16</v>
      </c>
      <c r="C37" s="588" t="s">
        <v>643</v>
      </c>
      <c r="D37" s="588"/>
      <c r="E37" s="588"/>
      <c r="F37" s="588"/>
      <c r="G37" s="588"/>
      <c r="H37" s="588"/>
      <c r="I37" s="588"/>
    </row>
    <row r="38" spans="1:9" x14ac:dyDescent="0.2">
      <c r="A38" s="588"/>
      <c r="B38" s="880"/>
      <c r="C38" s="588" t="s">
        <v>644</v>
      </c>
      <c r="D38" s="588"/>
      <c r="E38" s="588"/>
      <c r="F38" s="588"/>
      <c r="G38" s="588"/>
      <c r="H38" s="588"/>
      <c r="I38" s="588">
        <v>19</v>
      </c>
    </row>
    <row r="39" spans="1:9" x14ac:dyDescent="0.2">
      <c r="A39" s="794"/>
      <c r="B39" s="880"/>
      <c r="C39" s="794"/>
      <c r="D39" s="794"/>
      <c r="E39" s="794"/>
      <c r="F39" s="794"/>
      <c r="G39" s="794"/>
      <c r="H39" s="794"/>
      <c r="I39" s="794"/>
    </row>
    <row r="40" spans="1:9" x14ac:dyDescent="0.2">
      <c r="A40" s="794" t="s">
        <v>553</v>
      </c>
      <c r="B40" s="880">
        <v>17</v>
      </c>
      <c r="C40" s="794" t="s">
        <v>904</v>
      </c>
      <c r="D40" s="794"/>
      <c r="E40" s="794"/>
      <c r="F40" s="794"/>
      <c r="G40" s="794"/>
      <c r="H40" s="794"/>
      <c r="I40" s="794">
        <v>19</v>
      </c>
    </row>
    <row r="42" spans="1:9" x14ac:dyDescent="0.2">
      <c r="A42" s="588" t="s">
        <v>565</v>
      </c>
      <c r="B42" s="880">
        <v>18</v>
      </c>
      <c r="C42" s="588" t="s">
        <v>566</v>
      </c>
      <c r="D42" s="588"/>
      <c r="E42" s="588"/>
      <c r="F42" s="588"/>
      <c r="G42" s="588"/>
      <c r="H42" s="588"/>
      <c r="I42" s="588">
        <v>20</v>
      </c>
    </row>
    <row r="43" spans="1:9" ht="13.15" x14ac:dyDescent="0.25">
      <c r="A43" s="12"/>
    </row>
    <row r="44" spans="1:9" x14ac:dyDescent="0.2">
      <c r="A44" s="588" t="s">
        <v>567</v>
      </c>
      <c r="B44" s="880">
        <v>19</v>
      </c>
      <c r="C44" s="588" t="s">
        <v>568</v>
      </c>
      <c r="D44" s="588"/>
      <c r="E44" s="588"/>
      <c r="F44" s="588"/>
      <c r="G44" s="588"/>
      <c r="H44" s="588"/>
      <c r="I44" s="588">
        <v>21</v>
      </c>
    </row>
    <row r="46" spans="1:9" x14ac:dyDescent="0.2">
      <c r="A46" s="588" t="s">
        <v>569</v>
      </c>
      <c r="B46" s="880">
        <v>20</v>
      </c>
      <c r="C46" s="588" t="s">
        <v>570</v>
      </c>
      <c r="D46" s="588"/>
      <c r="E46" s="588"/>
      <c r="F46" s="588"/>
      <c r="G46" s="588"/>
      <c r="H46" s="588"/>
      <c r="I46" s="588"/>
    </row>
    <row r="47" spans="1:9" x14ac:dyDescent="0.2">
      <c r="A47" s="588"/>
      <c r="B47" s="880"/>
      <c r="C47" s="588" t="s">
        <v>400</v>
      </c>
      <c r="D47" s="588"/>
      <c r="E47" s="588"/>
      <c r="F47" s="588"/>
      <c r="G47" s="588"/>
      <c r="H47" s="588"/>
      <c r="I47" s="588">
        <v>22</v>
      </c>
    </row>
    <row r="49" spans="1:9" x14ac:dyDescent="0.2">
      <c r="A49" s="588" t="s">
        <v>553</v>
      </c>
      <c r="B49" s="880">
        <v>21</v>
      </c>
      <c r="C49" s="588" t="s">
        <v>923</v>
      </c>
      <c r="D49" s="588"/>
      <c r="E49" s="588"/>
      <c r="F49" s="588"/>
      <c r="G49" s="588"/>
      <c r="H49" s="588"/>
      <c r="I49" s="588">
        <v>22</v>
      </c>
    </row>
    <row r="51" spans="1:9" x14ac:dyDescent="0.2">
      <c r="A51" s="589" t="s">
        <v>556</v>
      </c>
      <c r="B51" s="880">
        <v>22</v>
      </c>
      <c r="C51" s="588" t="s">
        <v>571</v>
      </c>
      <c r="D51" s="588"/>
      <c r="E51" s="588"/>
      <c r="F51" s="588"/>
      <c r="G51" s="588"/>
      <c r="H51" s="588"/>
      <c r="I51" s="588"/>
    </row>
    <row r="52" spans="1:9" x14ac:dyDescent="0.2">
      <c r="A52" s="588"/>
      <c r="B52" s="880"/>
      <c r="C52" s="588" t="s">
        <v>433</v>
      </c>
      <c r="D52" s="588"/>
      <c r="E52" s="588"/>
      <c r="F52" s="588"/>
      <c r="G52" s="588"/>
      <c r="H52" s="588"/>
      <c r="I52" s="588"/>
    </row>
    <row r="53" spans="1:9" x14ac:dyDescent="0.2">
      <c r="A53" s="588"/>
      <c r="B53" s="880"/>
      <c r="C53" s="588" t="s">
        <v>572</v>
      </c>
      <c r="D53" s="588"/>
      <c r="E53" s="588"/>
      <c r="F53" s="588"/>
      <c r="G53" s="588"/>
      <c r="H53" s="588"/>
      <c r="I53" s="588"/>
    </row>
    <row r="54" spans="1:9" x14ac:dyDescent="0.2">
      <c r="A54" s="588"/>
      <c r="B54" s="880"/>
      <c r="C54" s="588" t="s">
        <v>573</v>
      </c>
      <c r="D54" s="588"/>
      <c r="E54" s="588"/>
      <c r="F54" s="588"/>
      <c r="G54" s="588"/>
      <c r="H54" s="588"/>
      <c r="I54" s="588">
        <v>22</v>
      </c>
    </row>
    <row r="56" spans="1:9" x14ac:dyDescent="0.2">
      <c r="A56" s="588" t="s">
        <v>662</v>
      </c>
      <c r="B56" s="880">
        <v>23</v>
      </c>
      <c r="C56" s="588" t="s">
        <v>574</v>
      </c>
      <c r="D56" s="588"/>
      <c r="E56" s="588"/>
      <c r="F56" s="588"/>
      <c r="G56" s="588"/>
      <c r="H56" s="588"/>
      <c r="I56" s="588">
        <v>22</v>
      </c>
    </row>
    <row r="58" spans="1:9" x14ac:dyDescent="0.2">
      <c r="A58" s="589" t="s">
        <v>556</v>
      </c>
      <c r="B58" s="880">
        <v>24</v>
      </c>
      <c r="C58" s="588" t="s">
        <v>700</v>
      </c>
      <c r="D58" s="588"/>
      <c r="E58" s="588"/>
      <c r="F58" s="588"/>
      <c r="G58" s="588"/>
      <c r="H58" s="588"/>
      <c r="I58" s="588"/>
    </row>
    <row r="59" spans="1:9" x14ac:dyDescent="0.2">
      <c r="A59" s="588"/>
      <c r="B59" s="880"/>
      <c r="C59" s="588" t="s">
        <v>701</v>
      </c>
      <c r="D59" s="588"/>
      <c r="E59" s="588"/>
      <c r="F59" s="588"/>
      <c r="G59" s="588"/>
      <c r="H59" s="588"/>
      <c r="I59" s="588"/>
    </row>
    <row r="60" spans="1:9" x14ac:dyDescent="0.2">
      <c r="A60" s="588"/>
      <c r="B60" s="880"/>
      <c r="C60" s="588" t="s">
        <v>714</v>
      </c>
      <c r="D60" s="588"/>
      <c r="E60" s="588"/>
      <c r="F60" s="588"/>
      <c r="G60" s="588"/>
      <c r="H60" s="588"/>
      <c r="I60" s="588"/>
    </row>
    <row r="61" spans="1:9" x14ac:dyDescent="0.2">
      <c r="A61" s="588"/>
      <c r="B61" s="880"/>
      <c r="C61" s="588" t="s">
        <v>715</v>
      </c>
      <c r="D61" s="588"/>
      <c r="E61" s="588"/>
      <c r="F61" s="588"/>
      <c r="G61" s="588"/>
      <c r="H61" s="588"/>
      <c r="I61" s="588"/>
    </row>
    <row r="62" spans="1:9" x14ac:dyDescent="0.2">
      <c r="A62" s="588"/>
      <c r="B62" s="880"/>
      <c r="C62" s="588" t="s">
        <v>704</v>
      </c>
      <c r="D62" s="588"/>
      <c r="E62" s="588"/>
      <c r="F62" s="588"/>
      <c r="G62" s="588"/>
      <c r="H62" s="588"/>
      <c r="I62" s="588">
        <v>23</v>
      </c>
    </row>
    <row r="64" spans="1:9" x14ac:dyDescent="0.2">
      <c r="A64" s="589" t="s">
        <v>556</v>
      </c>
      <c r="B64" s="880">
        <v>25</v>
      </c>
      <c r="C64" s="588" t="s">
        <v>614</v>
      </c>
      <c r="D64" s="588"/>
      <c r="E64" s="588"/>
      <c r="F64" s="588"/>
      <c r="G64" s="588"/>
      <c r="H64" s="588"/>
      <c r="I64" s="588"/>
    </row>
    <row r="65" spans="1:9" x14ac:dyDescent="0.2">
      <c r="A65" s="588"/>
      <c r="B65" s="880"/>
      <c r="C65" s="588" t="s">
        <v>621</v>
      </c>
      <c r="D65" s="588"/>
      <c r="E65" s="588"/>
      <c r="F65" s="588"/>
      <c r="G65" s="588"/>
      <c r="H65" s="588"/>
      <c r="I65" s="588">
        <v>23</v>
      </c>
    </row>
    <row r="67" spans="1:9" x14ac:dyDescent="0.2">
      <c r="A67" s="588" t="s">
        <v>575</v>
      </c>
      <c r="B67" s="880">
        <v>26</v>
      </c>
      <c r="C67" s="588" t="s">
        <v>576</v>
      </c>
      <c r="D67" s="588"/>
      <c r="E67" s="588"/>
      <c r="F67" s="588"/>
      <c r="G67" s="588"/>
      <c r="H67" s="588"/>
      <c r="I67" s="588">
        <v>24</v>
      </c>
    </row>
    <row r="69" spans="1:9" x14ac:dyDescent="0.2">
      <c r="A69" s="588" t="s">
        <v>326</v>
      </c>
      <c r="B69" s="880">
        <v>27</v>
      </c>
      <c r="C69" s="588" t="s">
        <v>577</v>
      </c>
      <c r="D69" s="588"/>
      <c r="E69" s="588"/>
      <c r="F69" s="588"/>
      <c r="G69" s="588"/>
      <c r="H69" s="588"/>
      <c r="I69" s="588">
        <v>24</v>
      </c>
    </row>
    <row r="71" spans="1:9" x14ac:dyDescent="0.2">
      <c r="A71" s="588" t="s">
        <v>327</v>
      </c>
      <c r="B71" s="880">
        <v>28</v>
      </c>
      <c r="C71" s="588" t="s">
        <v>578</v>
      </c>
      <c r="D71" s="588"/>
      <c r="E71" s="588"/>
      <c r="F71" s="588"/>
      <c r="G71" s="588"/>
      <c r="H71" s="588"/>
      <c r="I71" s="588">
        <v>24</v>
      </c>
    </row>
    <row r="73" spans="1:9" x14ac:dyDescent="0.2">
      <c r="A73" s="589" t="s">
        <v>328</v>
      </c>
      <c r="B73" s="881">
        <v>29</v>
      </c>
      <c r="C73" s="588" t="s">
        <v>579</v>
      </c>
      <c r="D73" s="588"/>
      <c r="E73" s="588"/>
      <c r="F73" s="588"/>
      <c r="G73" s="588"/>
      <c r="H73" s="588"/>
      <c r="I73" s="588">
        <v>25</v>
      </c>
    </row>
    <row r="75" spans="1:9" x14ac:dyDescent="0.2">
      <c r="A75" s="589" t="s">
        <v>330</v>
      </c>
      <c r="B75" s="881">
        <v>30</v>
      </c>
      <c r="C75" s="588" t="s">
        <v>580</v>
      </c>
      <c r="D75" s="588"/>
      <c r="E75" s="588"/>
      <c r="F75" s="588"/>
      <c r="G75" s="588"/>
      <c r="H75" s="588"/>
      <c r="I75" s="588">
        <v>26</v>
      </c>
    </row>
    <row r="77" spans="1:9" x14ac:dyDescent="0.2">
      <c r="A77" s="589" t="s">
        <v>343</v>
      </c>
      <c r="B77" s="881">
        <v>31</v>
      </c>
      <c r="C77" s="588" t="s">
        <v>581</v>
      </c>
      <c r="D77" s="588"/>
      <c r="E77" s="588"/>
      <c r="F77" s="588"/>
      <c r="G77" s="588"/>
      <c r="H77" s="588"/>
      <c r="I77" s="588">
        <v>27</v>
      </c>
    </row>
    <row r="79" spans="1:9" x14ac:dyDescent="0.2">
      <c r="A79" s="589" t="s">
        <v>344</v>
      </c>
      <c r="B79" s="881">
        <v>32</v>
      </c>
      <c r="C79" s="588" t="s">
        <v>582</v>
      </c>
      <c r="D79" s="588"/>
      <c r="E79" s="588"/>
      <c r="F79" s="588"/>
      <c r="G79" s="588"/>
      <c r="H79" s="588"/>
      <c r="I79" s="588">
        <v>27</v>
      </c>
    </row>
    <row r="80" spans="1:9" x14ac:dyDescent="0.2">
      <c r="A80" s="1"/>
      <c r="B80" s="1"/>
    </row>
    <row r="81" spans="1:9" x14ac:dyDescent="0.2">
      <c r="A81" s="588" t="s">
        <v>345</v>
      </c>
      <c r="B81" s="880">
        <v>33</v>
      </c>
      <c r="C81" s="588" t="s">
        <v>623</v>
      </c>
      <c r="D81" s="588"/>
      <c r="E81" s="588"/>
      <c r="F81" s="588"/>
      <c r="G81" s="588"/>
      <c r="H81" s="588"/>
      <c r="I81" s="588"/>
    </row>
    <row r="82" spans="1:9" x14ac:dyDescent="0.2">
      <c r="A82" s="588"/>
      <c r="B82" s="880"/>
      <c r="C82" s="588" t="s">
        <v>583</v>
      </c>
      <c r="D82" s="588"/>
      <c r="E82" s="588"/>
      <c r="F82" s="588"/>
      <c r="G82" s="588"/>
      <c r="H82" s="588"/>
      <c r="I82" s="588">
        <v>28</v>
      </c>
    </row>
    <row r="84" spans="1:9" x14ac:dyDescent="0.2">
      <c r="A84" s="588" t="s">
        <v>346</v>
      </c>
      <c r="B84" s="880">
        <v>34</v>
      </c>
      <c r="C84" s="588" t="s">
        <v>622</v>
      </c>
      <c r="D84" s="588"/>
      <c r="E84" s="588"/>
      <c r="F84" s="588"/>
      <c r="G84" s="588"/>
      <c r="H84" s="588"/>
      <c r="I84" s="588">
        <v>29</v>
      </c>
    </row>
    <row r="86" spans="1:9" x14ac:dyDescent="0.2">
      <c r="A86" s="588" t="s">
        <v>347</v>
      </c>
      <c r="B86" s="880">
        <v>35</v>
      </c>
      <c r="C86" s="589" t="s">
        <v>584</v>
      </c>
      <c r="D86" s="588"/>
      <c r="E86" s="588"/>
      <c r="F86" s="588"/>
      <c r="G86" s="588"/>
      <c r="H86" s="588"/>
      <c r="I86" s="588"/>
    </row>
    <row r="87" spans="1:9" x14ac:dyDescent="0.2">
      <c r="A87" s="588"/>
      <c r="B87" s="880"/>
      <c r="C87" s="588" t="s">
        <v>1044</v>
      </c>
      <c r="D87" s="588"/>
      <c r="E87" s="588"/>
      <c r="F87" s="588"/>
      <c r="G87" s="588"/>
      <c r="H87" s="588"/>
      <c r="I87" s="588">
        <v>29</v>
      </c>
    </row>
    <row r="88" spans="1:9" x14ac:dyDescent="0.2">
      <c r="C88" s="2" t="s">
        <v>11</v>
      </c>
    </row>
    <row r="89" spans="1:9" x14ac:dyDescent="0.2">
      <c r="A89" s="588" t="s">
        <v>585</v>
      </c>
      <c r="B89" s="880">
        <v>36</v>
      </c>
      <c r="C89" s="588" t="s">
        <v>586</v>
      </c>
      <c r="D89" s="588"/>
      <c r="E89" s="588"/>
      <c r="F89" s="588"/>
      <c r="G89" s="588"/>
      <c r="H89" s="588"/>
      <c r="I89" s="588">
        <v>30</v>
      </c>
    </row>
    <row r="91" spans="1:9" x14ac:dyDescent="0.2">
      <c r="A91" s="588" t="s">
        <v>587</v>
      </c>
      <c r="B91" s="880">
        <v>37</v>
      </c>
      <c r="C91" s="588" t="s">
        <v>13</v>
      </c>
      <c r="D91" s="588"/>
      <c r="E91" s="588"/>
      <c r="F91" s="588"/>
      <c r="G91" s="588"/>
      <c r="H91" s="588"/>
      <c r="I91" s="588">
        <v>30</v>
      </c>
    </row>
    <row r="93" spans="1:9" x14ac:dyDescent="0.2">
      <c r="A93" s="588" t="s">
        <v>588</v>
      </c>
      <c r="B93" s="880">
        <v>38</v>
      </c>
      <c r="C93" s="589" t="s">
        <v>14</v>
      </c>
      <c r="D93" s="588"/>
      <c r="E93" s="588"/>
      <c r="F93" s="588"/>
      <c r="G93" s="588"/>
      <c r="H93" s="588"/>
      <c r="I93" s="588">
        <v>30</v>
      </c>
    </row>
    <row r="95" spans="1:9" x14ac:dyDescent="0.2">
      <c r="A95" s="588" t="s">
        <v>589</v>
      </c>
      <c r="B95" s="880">
        <v>39</v>
      </c>
      <c r="C95" s="588" t="s">
        <v>590</v>
      </c>
      <c r="D95" s="588"/>
      <c r="E95" s="588"/>
      <c r="F95" s="588"/>
      <c r="G95" s="588"/>
      <c r="H95" s="588"/>
      <c r="I95" s="588">
        <v>30</v>
      </c>
    </row>
    <row r="97" spans="1:14" x14ac:dyDescent="0.2">
      <c r="A97" s="589" t="s">
        <v>591</v>
      </c>
      <c r="B97" s="881">
        <v>40</v>
      </c>
      <c r="C97" s="588" t="s">
        <v>329</v>
      </c>
      <c r="D97" s="588"/>
      <c r="E97" s="588"/>
      <c r="F97" s="588"/>
      <c r="G97" s="588"/>
      <c r="H97" s="588"/>
      <c r="I97" s="588">
        <v>31</v>
      </c>
    </row>
    <row r="99" spans="1:14" x14ac:dyDescent="0.2">
      <c r="A99" s="588" t="s">
        <v>592</v>
      </c>
      <c r="B99" s="880">
        <v>41</v>
      </c>
      <c r="C99" s="588" t="s">
        <v>593</v>
      </c>
      <c r="D99" s="588"/>
      <c r="E99" s="588"/>
      <c r="F99" s="588"/>
      <c r="G99" s="588"/>
      <c r="H99" s="588"/>
      <c r="I99" s="588"/>
    </row>
    <row r="100" spans="1:14" x14ac:dyDescent="0.2">
      <c r="A100" s="588"/>
      <c r="B100" s="880"/>
      <c r="C100" s="588" t="s">
        <v>594</v>
      </c>
      <c r="D100" s="588"/>
      <c r="E100" s="588"/>
      <c r="F100" s="588"/>
      <c r="G100" s="588"/>
      <c r="H100" s="588"/>
      <c r="I100" s="588">
        <v>31</v>
      </c>
    </row>
    <row r="102" spans="1:14" x14ac:dyDescent="0.2">
      <c r="A102" s="588" t="s">
        <v>595</v>
      </c>
      <c r="B102" s="880">
        <v>42</v>
      </c>
      <c r="C102" s="588" t="s">
        <v>598</v>
      </c>
      <c r="D102" s="588"/>
      <c r="E102" s="588"/>
      <c r="F102" s="588"/>
      <c r="G102" s="588"/>
      <c r="H102" s="588"/>
      <c r="I102" s="849" t="s">
        <v>944</v>
      </c>
    </row>
    <row r="103" spans="1:14" ht="15.05" x14ac:dyDescent="0.25">
      <c r="A103" s="37"/>
      <c r="B103" s="882"/>
      <c r="C103" s="37"/>
      <c r="D103" s="37"/>
      <c r="E103" s="37"/>
      <c r="F103" s="37"/>
      <c r="G103" s="37"/>
      <c r="H103" s="37"/>
    </row>
    <row r="104" spans="1:14" x14ac:dyDescent="0.2">
      <c r="I104" s="40"/>
    </row>
    <row r="105" spans="1:14" ht="15.05" x14ac:dyDescent="0.25">
      <c r="A105" s="37"/>
      <c r="B105" s="882"/>
      <c r="C105" s="37"/>
      <c r="D105" s="37"/>
      <c r="E105" s="37"/>
      <c r="F105" s="37"/>
      <c r="G105" s="37"/>
      <c r="H105" s="37"/>
      <c r="N105" s="54"/>
    </row>
    <row r="106" spans="1:14" ht="15.05" x14ac:dyDescent="0.25">
      <c r="A106" s="37"/>
      <c r="B106" s="882"/>
      <c r="C106" s="37"/>
      <c r="D106" s="37"/>
      <c r="E106" s="37"/>
      <c r="F106" s="37"/>
      <c r="G106" s="37"/>
      <c r="H106" s="37"/>
    </row>
    <row r="107" spans="1:14" ht="15.05" x14ac:dyDescent="0.25">
      <c r="A107" s="37"/>
      <c r="B107" s="882"/>
      <c r="C107" s="37"/>
      <c r="D107" s="37"/>
      <c r="E107" s="37"/>
      <c r="F107" s="37"/>
      <c r="G107" s="37"/>
      <c r="H107" s="37"/>
    </row>
    <row r="108" spans="1:14" ht="15.05" x14ac:dyDescent="0.25">
      <c r="A108" s="37"/>
      <c r="B108" s="882"/>
      <c r="C108" s="37"/>
      <c r="D108" s="37"/>
      <c r="E108" s="37"/>
      <c r="F108" s="37"/>
      <c r="G108" s="37"/>
      <c r="H108" s="37"/>
    </row>
    <row r="109" spans="1:14" ht="15.05" x14ac:dyDescent="0.25">
      <c r="A109" s="37"/>
      <c r="B109" s="882"/>
      <c r="C109" s="37"/>
      <c r="D109" s="37"/>
      <c r="E109" s="37"/>
      <c r="F109" s="37"/>
      <c r="G109" s="37"/>
      <c r="H109" s="37"/>
    </row>
    <row r="110" spans="1:14" ht="15.05" x14ac:dyDescent="0.25">
      <c r="A110" s="37"/>
      <c r="B110" s="882"/>
      <c r="C110" s="37"/>
      <c r="D110" s="37"/>
      <c r="E110" s="37"/>
      <c r="F110" s="37"/>
      <c r="G110" s="37"/>
      <c r="H110" s="37"/>
    </row>
    <row r="111" spans="1:14" ht="15.05" x14ac:dyDescent="0.25">
      <c r="A111" s="37"/>
      <c r="B111" s="882"/>
      <c r="C111" s="37"/>
      <c r="D111" s="37"/>
      <c r="E111" s="37"/>
      <c r="F111" s="37"/>
      <c r="G111" s="37"/>
      <c r="H111" s="37"/>
    </row>
    <row r="112" spans="1:14" ht="15.05" x14ac:dyDescent="0.25">
      <c r="A112" s="37"/>
      <c r="B112" s="882"/>
      <c r="C112" s="37"/>
      <c r="D112" s="37"/>
      <c r="E112" s="37"/>
      <c r="F112" s="37"/>
      <c r="G112" s="37"/>
      <c r="H112" s="37"/>
    </row>
    <row r="113" spans="1:8" ht="15.05" x14ac:dyDescent="0.25">
      <c r="A113" s="37"/>
      <c r="B113" s="882"/>
      <c r="C113" s="37"/>
      <c r="D113" s="37"/>
      <c r="E113" s="37"/>
      <c r="F113" s="37"/>
      <c r="G113" s="37"/>
      <c r="H113" s="37"/>
    </row>
    <row r="114" spans="1:8" ht="15.05" x14ac:dyDescent="0.25">
      <c r="A114" s="37"/>
      <c r="B114" s="882"/>
      <c r="C114" s="37"/>
      <c r="D114" s="37"/>
      <c r="E114" s="37"/>
      <c r="F114" s="37"/>
      <c r="G114" s="37"/>
      <c r="H114" s="37"/>
    </row>
    <row r="115" spans="1:8" ht="15.05" x14ac:dyDescent="0.25">
      <c r="A115" s="37"/>
      <c r="B115" s="882"/>
      <c r="C115" s="37"/>
      <c r="D115" s="37"/>
      <c r="E115" s="37"/>
      <c r="F115" s="37"/>
      <c r="G115" s="37"/>
      <c r="H115" s="37"/>
    </row>
    <row r="116" spans="1:8" ht="15.05" x14ac:dyDescent="0.25">
      <c r="A116" s="37"/>
      <c r="B116" s="882"/>
      <c r="C116" s="37"/>
      <c r="D116" s="37"/>
      <c r="E116" s="37"/>
      <c r="F116" s="37"/>
      <c r="G116" s="37"/>
      <c r="H116" s="37"/>
    </row>
    <row r="117" spans="1:8" ht="15.05" x14ac:dyDescent="0.25">
      <c r="A117" s="37"/>
      <c r="B117" s="882"/>
      <c r="C117" s="37"/>
      <c r="D117" s="37"/>
      <c r="E117" s="37"/>
      <c r="F117" s="37"/>
      <c r="G117" s="37"/>
      <c r="H117" s="37"/>
    </row>
    <row r="118" spans="1:8" ht="15.05" x14ac:dyDescent="0.25">
      <c r="A118" s="37"/>
      <c r="B118" s="882"/>
      <c r="C118" s="37"/>
      <c r="D118" s="37"/>
      <c r="E118" s="37"/>
      <c r="F118" s="37"/>
      <c r="G118" s="37"/>
      <c r="H118" s="37"/>
    </row>
    <row r="119" spans="1:8" ht="15.05" x14ac:dyDescent="0.25">
      <c r="A119" s="37"/>
      <c r="B119" s="882"/>
      <c r="C119" s="37"/>
      <c r="D119" s="37"/>
      <c r="E119" s="37"/>
      <c r="F119" s="37"/>
      <c r="G119" s="37"/>
      <c r="H119" s="37"/>
    </row>
  </sheetData>
  <mergeCells count="1">
    <mergeCell ref="C5:G5"/>
  </mergeCells>
  <hyperlinks>
    <hyperlink ref="A7:I7" location="strona2!A1" display="TABL.   2" xr:uid="{00000000-0004-0000-0100-000001000000}"/>
    <hyperlink ref="C9:C10" location="strona3!A1" display="Liczba tymczasowo aresztowanych, skazanych i ukaranych w poszczególnych" xr:uid="{00000000-0004-0000-0100-000002000000}"/>
    <hyperlink ref="C12" location="strona7!A1" display="Ogólne informacje o zaludnieniu aresztów śledczych i zakładów karnych" xr:uid="{00000000-0004-0000-0100-000003000000}"/>
    <hyperlink ref="C14" location="strona8!A1" display="Zaludnienie oddziałów mieszkalnych w aresztach śledczych i zakładach karnych" xr:uid="{00000000-0004-0000-0100-000004000000}"/>
    <hyperlink ref="A9:I10" location="strona3!A1" display="TABL.   3" xr:uid="{00000000-0004-0000-0100-000006000000}"/>
    <hyperlink ref="A12:I12" location="strona7!A1" display="TABL.   4" xr:uid="{00000000-0004-0000-0100-000007000000}"/>
    <hyperlink ref="A5:I5" location="strona1!A1" display="TABL.   1" xr:uid="{B5C7DA81-A8A3-4591-8201-2A20FAF3671B}"/>
    <hyperlink ref="A16:I16" location="strona11!A1" display="TABL.   5" xr:uid="{A196BB59-E42C-4B2D-B24C-DF2E26575813}"/>
    <hyperlink ref="A18:I18" location="Arkusz12!A1" display="TABL.   5" xr:uid="{0A3187EA-51BA-4451-8D37-594D0C030CBA}"/>
    <hyperlink ref="A20:I20" location="strona13!A1" display="TABL.   6" xr:uid="{73F9FED4-8C25-4A12-9E31-817B7278D5B4}"/>
    <hyperlink ref="A22:I22" location="strona14!A1" display="TABL.   6" xr:uid="{6DACCBEB-7A95-42F6-9DCA-33CE84210E0C}"/>
    <hyperlink ref="A24:I25" location="strona14!A1" display="TABL.   6" xr:uid="{F88DF86E-D7CF-44D4-8DFF-0A6B1A6C9764}"/>
    <hyperlink ref="A27:I27" location="'strona 15'!A1" display="TABL.   7" xr:uid="{458716CB-34A2-4320-BA2E-48956F59DA99}"/>
    <hyperlink ref="A29:I29" location="'strona 15'!A1" display="TABL.   8" xr:uid="{87081DAE-4632-4552-ACF0-24BB0917FA39}"/>
    <hyperlink ref="A31:I31" location="'strona 16'!A1" display="TABL.   9" xr:uid="{E68BA8AE-3ABD-424B-A3F9-D47398FCCB0B}"/>
    <hyperlink ref="A33:I33" location="'strona 17'!A1" display="TABL. 10" xr:uid="{EF243532-F9C1-4AE1-B990-5191EA631D23}"/>
    <hyperlink ref="A35:I35" location="Arkusz18!A1" display="TABL." xr:uid="{D31E11FF-FF62-4140-BEB9-EDFC31F9409B}"/>
    <hyperlink ref="A37:I38" location="Arkusz19!A1" display="TABL." xr:uid="{BE55F04E-4BBB-4D62-AAA7-9016978B28F6}"/>
    <hyperlink ref="A42:I42" location="strona20!A1" display="TABL. 29" xr:uid="{FC60BE2B-721C-488C-ADF3-F9A702D6DB7C}"/>
    <hyperlink ref="A44:I44" location="strona21!A1" display="TABL. 30" xr:uid="{734E83F3-98C7-401A-8D6F-2706DB526191}"/>
    <hyperlink ref="A46:I47" location="strona22!A1" display="TABL. 31" xr:uid="{1270B2E5-5CBB-4744-961D-5204FD925463}"/>
    <hyperlink ref="A49:I49" location="strona22!A1" display="TABL." xr:uid="{490B0748-F622-48E0-859C-DCD160A7ECE7}"/>
    <hyperlink ref="A51:I54" location="strona22!A1" display="TABL.   6" xr:uid="{E5DB0127-EBF6-4F20-AA9A-93D6FB4A882C}"/>
    <hyperlink ref="A56:I56" location="strona22!A1" display="TABL.   22" xr:uid="{31A815CE-76CA-441B-81C3-0DDB2FCA2783}"/>
    <hyperlink ref="A58:I62" location="Arkusz23!A1" display="TABL.   6" xr:uid="{7FB253EE-37A6-4375-AD15-85E220028163}"/>
    <hyperlink ref="A64:I65" location="Arkusz23!A1" display="TABL.   6" xr:uid="{6DFC06A3-7D8F-40B1-B208-975E6B081B05}"/>
    <hyperlink ref="A67:I67" location="strona24!A1" display="TABL. 32" xr:uid="{F5873A30-879A-4A86-9D31-F25CA931F01A}"/>
    <hyperlink ref="A69:I69" location="strona24!A1" display="TABL. 33" xr:uid="{BDF6108E-6905-4647-9247-D819E5645CA8}"/>
    <hyperlink ref="A71:I71" location="'spis treści'!A1" display="TABL. 34" xr:uid="{4A05ED8F-C8EB-4226-B581-63F200C316F0}"/>
    <hyperlink ref="A73:I73" location="strona25!A1" display="TABL. 35" xr:uid="{EF014E72-8F17-4A27-A3C5-B778794D0051}"/>
    <hyperlink ref="A75:I75" location="strona26!A1" display="TABL. 36" xr:uid="{74F623F5-472B-41DF-BFDD-7A717E3BAD67}"/>
    <hyperlink ref="A77:I77" location="strona27!A1" display="TABL. 37" xr:uid="{05D88DDF-4BC1-4226-BCEA-87A64FF25D91}"/>
    <hyperlink ref="A79:I79" location="strona27!A1" display="TABL. 38" xr:uid="{DF097217-6BBA-44F0-8769-F6FF6EB6B46C}"/>
    <hyperlink ref="A81:I82" location="strona28!A1" display="TABL. 39" xr:uid="{96E88B82-AE8F-4579-BBE1-E53297E00212}"/>
    <hyperlink ref="A84:I84" location="'strona 29'!A1" display="TABL. 40" xr:uid="{6E24CF84-1BB9-4173-8F37-4DB2CB468BE2}"/>
    <hyperlink ref="A86:I87" location="'strona 29'!A1" display="TABL. 41" xr:uid="{EF42BE03-5F30-4D3C-8EC4-B22117A3FBD5}"/>
    <hyperlink ref="A89:I89" location="'strona 30'!A1" display="TABL. 42" xr:uid="{E8CC0C14-CFBD-4408-ABD7-21C0F88CF0FB}"/>
    <hyperlink ref="A91:I91" location="'strona 30'!A1" display="TABL. 43" xr:uid="{B17B0C5E-FDF6-4CA9-A73E-A2E7A61CE55C}"/>
    <hyperlink ref="A93:I93" location="'strona 30'!A1" display="TABL. 44" xr:uid="{DB8B4D6D-A8FD-4D31-B798-5259721E21BD}"/>
    <hyperlink ref="A95:I95" location="'strona 30'!A1" display="TABL. 45" xr:uid="{442A692A-72FE-4311-8C79-2811BA58F6FC}"/>
    <hyperlink ref="A97:I97" location="'strona 31'!A1" display="TABL. 49" xr:uid="{E094BAA2-CD69-469E-9143-2F78A5F4502E}"/>
    <hyperlink ref="A99:I100" location="'strona 31'!A1" display="TABL. 50" xr:uid="{A0087002-85BE-440C-89DB-5AC00A706EE9}"/>
    <hyperlink ref="A102:I102" location="'strona 31'!A1" display="TABL. 51" xr:uid="{A3CF1E3F-D352-4E34-91B6-695773389FF0}"/>
    <hyperlink ref="I14" location="strona8!A1" display="8 - 10" xr:uid="{CDB8A557-9C6F-4BD5-855C-CE97D09CDA7D}"/>
  </hyperlinks>
  <pageMargins left="0.7" right="0.2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32"/>
  <sheetViews>
    <sheetView zoomScaleNormal="100" workbookViewId="0">
      <selection activeCell="J17" sqref="J17"/>
    </sheetView>
  </sheetViews>
  <sheetFormatPr defaultColWidth="9.109375" defaultRowHeight="13.15" x14ac:dyDescent="0.25"/>
  <cols>
    <col min="1" max="1" width="9.109375" style="54"/>
    <col min="2" max="2" width="8.77734375" style="54" customWidth="1"/>
    <col min="3" max="3" width="11.77734375" style="54" customWidth="1"/>
    <col min="4" max="4" width="14" style="54" customWidth="1"/>
    <col min="5" max="8" width="12.77734375" style="54" customWidth="1"/>
    <col min="9" max="16384" width="9.109375" style="54"/>
  </cols>
  <sheetData>
    <row r="1" spans="1:7" ht="15.05" x14ac:dyDescent="0.3">
      <c r="A1" s="115" t="s">
        <v>536</v>
      </c>
      <c r="B1" s="62" t="s">
        <v>369</v>
      </c>
      <c r="C1" s="76"/>
      <c r="D1" s="76"/>
      <c r="E1" s="76"/>
      <c r="F1" s="76"/>
      <c r="G1" s="76"/>
    </row>
    <row r="2" spans="1:7" ht="15.05" x14ac:dyDescent="0.3">
      <c r="A2" s="76"/>
      <c r="B2" s="62" t="s">
        <v>370</v>
      </c>
      <c r="C2" s="76"/>
      <c r="D2" s="76"/>
      <c r="E2" s="76"/>
      <c r="F2" s="76"/>
      <c r="G2" s="76"/>
    </row>
    <row r="3" spans="1:7" ht="15.05" x14ac:dyDescent="0.3">
      <c r="A3" s="76"/>
      <c r="B3" s="76"/>
      <c r="C3" s="76"/>
      <c r="D3" s="76"/>
      <c r="E3" s="76"/>
      <c r="F3" s="76"/>
      <c r="G3" s="76"/>
    </row>
    <row r="4" spans="1:7" ht="28.5" customHeight="1" x14ac:dyDescent="0.3">
      <c r="A4" s="722" t="s">
        <v>17</v>
      </c>
      <c r="B4" s="723"/>
      <c r="C4" s="723"/>
      <c r="D4" s="723"/>
      <c r="E4" s="724" t="s">
        <v>981</v>
      </c>
      <c r="F4" s="724" t="s">
        <v>993</v>
      </c>
      <c r="G4" s="725" t="s">
        <v>18</v>
      </c>
    </row>
    <row r="5" spans="1:7" ht="15.05" x14ac:dyDescent="0.3">
      <c r="A5" s="709" t="s">
        <v>28</v>
      </c>
      <c r="B5" s="454"/>
      <c r="C5" s="454"/>
      <c r="D5" s="454"/>
      <c r="E5" s="709">
        <v>7546</v>
      </c>
      <c r="F5" s="709">
        <v>8546</v>
      </c>
      <c r="G5" s="726">
        <v>1000</v>
      </c>
    </row>
    <row r="6" spans="1:7" ht="15.05" x14ac:dyDescent="0.3">
      <c r="A6" s="727" t="s">
        <v>363</v>
      </c>
      <c r="B6" s="728"/>
      <c r="C6" s="728"/>
      <c r="D6" s="728"/>
      <c r="E6" s="729"/>
      <c r="F6" s="729"/>
      <c r="G6" s="699"/>
    </row>
    <row r="7" spans="1:7" ht="15.05" x14ac:dyDescent="0.3">
      <c r="A7" s="727" t="s">
        <v>364</v>
      </c>
      <c r="B7" s="728"/>
      <c r="C7" s="728"/>
      <c r="D7" s="728"/>
      <c r="E7" s="729">
        <v>2033</v>
      </c>
      <c r="F7" s="729">
        <v>2517</v>
      </c>
      <c r="G7" s="730">
        <v>484</v>
      </c>
    </row>
    <row r="8" spans="1:7" ht="15.05" x14ac:dyDescent="0.3">
      <c r="A8" s="731" t="s">
        <v>358</v>
      </c>
      <c r="B8" s="728"/>
      <c r="C8" s="728"/>
      <c r="D8" s="728"/>
      <c r="E8" s="732">
        <v>999</v>
      </c>
      <c r="F8" s="732">
        <v>978</v>
      </c>
      <c r="G8" s="699">
        <v>-21</v>
      </c>
    </row>
    <row r="9" spans="1:7" ht="15.05" x14ac:dyDescent="0.3">
      <c r="A9" s="731" t="s">
        <v>359</v>
      </c>
      <c r="B9" s="728"/>
      <c r="C9" s="728"/>
      <c r="D9" s="728"/>
      <c r="E9" s="732">
        <v>1019</v>
      </c>
      <c r="F9" s="732">
        <v>1518</v>
      </c>
      <c r="G9" s="699">
        <v>499</v>
      </c>
    </row>
    <row r="10" spans="1:7" ht="15.05" x14ac:dyDescent="0.3">
      <c r="A10" s="731" t="s">
        <v>360</v>
      </c>
      <c r="B10" s="728"/>
      <c r="C10" s="728"/>
      <c r="D10" s="728"/>
      <c r="E10" s="732">
        <v>15</v>
      </c>
      <c r="F10" s="732">
        <v>21</v>
      </c>
      <c r="G10" s="699">
        <v>6</v>
      </c>
    </row>
    <row r="11" spans="1:7" ht="15.05" x14ac:dyDescent="0.3">
      <c r="A11" s="727" t="s">
        <v>365</v>
      </c>
      <c r="B11" s="728"/>
      <c r="C11" s="728"/>
      <c r="D11" s="728"/>
      <c r="E11" s="732"/>
      <c r="F11" s="732"/>
      <c r="G11" s="699"/>
    </row>
    <row r="12" spans="1:7" ht="15.05" x14ac:dyDescent="0.3">
      <c r="A12" s="733" t="s">
        <v>357</v>
      </c>
      <c r="B12" s="728"/>
      <c r="C12" s="728"/>
      <c r="D12" s="728"/>
      <c r="E12" s="729">
        <v>4823</v>
      </c>
      <c r="F12" s="729">
        <v>5220</v>
      </c>
      <c r="G12" s="730">
        <v>397</v>
      </c>
    </row>
    <row r="13" spans="1:7" ht="15.05" x14ac:dyDescent="0.3">
      <c r="A13" s="731" t="s">
        <v>358</v>
      </c>
      <c r="B13" s="455"/>
      <c r="C13" s="455"/>
      <c r="D13" s="455"/>
      <c r="E13" s="732">
        <v>47</v>
      </c>
      <c r="F13" s="732">
        <v>42</v>
      </c>
      <c r="G13" s="699">
        <v>-5</v>
      </c>
    </row>
    <row r="14" spans="1:7" ht="15.05" x14ac:dyDescent="0.3">
      <c r="A14" s="731" t="s">
        <v>359</v>
      </c>
      <c r="B14" s="455"/>
      <c r="C14" s="455"/>
      <c r="D14" s="455"/>
      <c r="E14" s="732">
        <v>3503</v>
      </c>
      <c r="F14" s="732">
        <v>3701</v>
      </c>
      <c r="G14" s="699">
        <v>198</v>
      </c>
    </row>
    <row r="15" spans="1:7" ht="15.05" x14ac:dyDescent="0.3">
      <c r="A15" s="731" t="s">
        <v>360</v>
      </c>
      <c r="B15" s="455"/>
      <c r="C15" s="455"/>
      <c r="D15" s="455"/>
      <c r="E15" s="732">
        <v>1273</v>
      </c>
      <c r="F15" s="732">
        <v>1477</v>
      </c>
      <c r="G15" s="699">
        <v>204</v>
      </c>
    </row>
    <row r="16" spans="1:7" ht="15.05" x14ac:dyDescent="0.3">
      <c r="A16" s="733" t="s">
        <v>366</v>
      </c>
      <c r="B16" s="455"/>
      <c r="C16" s="455"/>
      <c r="D16" s="455"/>
      <c r="E16" s="729">
        <v>348</v>
      </c>
      <c r="F16" s="729">
        <v>414</v>
      </c>
      <c r="G16" s="730">
        <v>66</v>
      </c>
    </row>
    <row r="17" spans="1:7" ht="15.05" x14ac:dyDescent="0.3">
      <c r="A17" s="733" t="s">
        <v>367</v>
      </c>
      <c r="B17" s="455"/>
      <c r="C17" s="455"/>
      <c r="D17" s="455"/>
      <c r="E17" s="729">
        <v>234</v>
      </c>
      <c r="F17" s="729">
        <v>236</v>
      </c>
      <c r="G17" s="730">
        <v>2</v>
      </c>
    </row>
    <row r="18" spans="1:7" ht="15.05" x14ac:dyDescent="0.3">
      <c r="A18" s="731" t="s">
        <v>359</v>
      </c>
      <c r="B18" s="455"/>
      <c r="C18" s="455"/>
      <c r="D18" s="455"/>
      <c r="E18" s="732">
        <v>131</v>
      </c>
      <c r="F18" s="732">
        <v>121</v>
      </c>
      <c r="G18" s="699">
        <v>-10</v>
      </c>
    </row>
    <row r="19" spans="1:7" ht="15.05" x14ac:dyDescent="0.3">
      <c r="A19" s="731" t="s">
        <v>360</v>
      </c>
      <c r="B19" s="455"/>
      <c r="C19" s="455"/>
      <c r="D19" s="455"/>
      <c r="E19" s="732">
        <v>103</v>
      </c>
      <c r="F19" s="732">
        <v>115</v>
      </c>
      <c r="G19" s="699">
        <v>12</v>
      </c>
    </row>
    <row r="20" spans="1:7" ht="15.05" x14ac:dyDescent="0.3">
      <c r="A20" s="733" t="s">
        <v>368</v>
      </c>
      <c r="B20" s="728"/>
      <c r="C20" s="728"/>
      <c r="D20" s="728"/>
      <c r="E20" s="729">
        <v>86</v>
      </c>
      <c r="F20" s="729">
        <v>114</v>
      </c>
      <c r="G20" s="730">
        <v>28</v>
      </c>
    </row>
    <row r="21" spans="1:7" ht="15.05" x14ac:dyDescent="0.3">
      <c r="A21" s="731" t="s">
        <v>359</v>
      </c>
      <c r="B21" s="455"/>
      <c r="C21" s="455"/>
      <c r="D21" s="455"/>
      <c r="E21" s="732">
        <v>85</v>
      </c>
      <c r="F21" s="732">
        <v>114</v>
      </c>
      <c r="G21" s="699">
        <v>29</v>
      </c>
    </row>
    <row r="22" spans="1:7" ht="15.05" x14ac:dyDescent="0.3">
      <c r="A22" s="731" t="s">
        <v>360</v>
      </c>
      <c r="B22" s="455"/>
      <c r="C22" s="455"/>
      <c r="D22" s="455"/>
      <c r="E22" s="732">
        <v>1</v>
      </c>
      <c r="F22" s="732">
        <v>0</v>
      </c>
      <c r="G22" s="699">
        <v>-1</v>
      </c>
    </row>
    <row r="23" spans="1:7" ht="15.05" x14ac:dyDescent="0.3">
      <c r="A23" s="733" t="s">
        <v>361</v>
      </c>
      <c r="B23" s="455"/>
      <c r="C23" s="455"/>
      <c r="D23" s="455"/>
      <c r="E23" s="729">
        <v>4</v>
      </c>
      <c r="F23" s="729">
        <v>16</v>
      </c>
      <c r="G23" s="730">
        <v>12</v>
      </c>
    </row>
    <row r="24" spans="1:7" ht="15.05" x14ac:dyDescent="0.3">
      <c r="A24" s="731" t="s">
        <v>358</v>
      </c>
      <c r="B24" s="455"/>
      <c r="C24" s="455"/>
      <c r="D24" s="455"/>
      <c r="E24" s="732">
        <v>0</v>
      </c>
      <c r="F24" s="732">
        <v>5</v>
      </c>
      <c r="G24" s="699">
        <v>5</v>
      </c>
    </row>
    <row r="25" spans="1:7" ht="15.05" x14ac:dyDescent="0.3">
      <c r="A25" s="731" t="s">
        <v>359</v>
      </c>
      <c r="B25" s="455"/>
      <c r="C25" s="455"/>
      <c r="D25" s="455"/>
      <c r="E25" s="732">
        <v>4</v>
      </c>
      <c r="F25" s="732">
        <v>11</v>
      </c>
      <c r="G25" s="699">
        <v>7</v>
      </c>
    </row>
    <row r="26" spans="1:7" ht="15.05" x14ac:dyDescent="0.3">
      <c r="A26" s="731" t="s">
        <v>360</v>
      </c>
      <c r="B26" s="455"/>
      <c r="C26" s="455"/>
      <c r="D26" s="455"/>
      <c r="E26" s="732">
        <v>0</v>
      </c>
      <c r="F26" s="732">
        <v>0</v>
      </c>
      <c r="G26" s="699">
        <v>0</v>
      </c>
    </row>
    <row r="27" spans="1:7" ht="15.05" x14ac:dyDescent="0.3">
      <c r="A27" s="733" t="s">
        <v>362</v>
      </c>
      <c r="B27" s="455"/>
      <c r="C27" s="455"/>
      <c r="D27" s="455"/>
      <c r="E27" s="729">
        <v>18</v>
      </c>
      <c r="F27" s="729">
        <v>29</v>
      </c>
      <c r="G27" s="730">
        <v>11</v>
      </c>
    </row>
    <row r="28" spans="1:7" ht="15.05" x14ac:dyDescent="0.3">
      <c r="A28" s="731" t="s">
        <v>358</v>
      </c>
      <c r="B28" s="455"/>
      <c r="C28" s="455"/>
      <c r="D28" s="455"/>
      <c r="E28" s="732">
        <v>13</v>
      </c>
      <c r="F28" s="732">
        <v>11</v>
      </c>
      <c r="G28" s="699">
        <v>-2</v>
      </c>
    </row>
    <row r="29" spans="1:7" ht="15.05" x14ac:dyDescent="0.3">
      <c r="A29" s="731" t="s">
        <v>359</v>
      </c>
      <c r="B29" s="455"/>
      <c r="C29" s="455"/>
      <c r="D29" s="455"/>
      <c r="E29" s="732">
        <v>5</v>
      </c>
      <c r="F29" s="732">
        <v>17</v>
      </c>
      <c r="G29" s="699">
        <v>12</v>
      </c>
    </row>
    <row r="30" spans="1:7" ht="15.05" x14ac:dyDescent="0.3">
      <c r="A30" s="734" t="s">
        <v>360</v>
      </c>
      <c r="B30" s="454"/>
      <c r="C30" s="454"/>
      <c r="D30" s="454"/>
      <c r="E30" s="735">
        <v>0</v>
      </c>
      <c r="F30" s="735">
        <v>1</v>
      </c>
      <c r="G30" s="736">
        <v>1</v>
      </c>
    </row>
    <row r="32" spans="1:7" x14ac:dyDescent="0.25">
      <c r="A32" s="98" t="s">
        <v>997</v>
      </c>
    </row>
  </sheetData>
  <phoneticPr fontId="2" type="noConversion"/>
  <printOptions horizontalCentered="1"/>
  <pageMargins left="0.78740157480314965" right="0.74803149606299213" top="0.6692913385826772" bottom="0.6692913385826772" header="0.31496062992125984" footer="0.6692913385826772"/>
  <pageSetup paperSize="9" scale="88" orientation="portrait" r:id="rId1"/>
  <headerFooter alignWithMargins="0">
    <oddHeader>&amp;C17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D42"/>
  <sheetViews>
    <sheetView workbookViewId="0">
      <selection activeCell="J46" sqref="J46"/>
    </sheetView>
  </sheetViews>
  <sheetFormatPr defaultColWidth="9.109375" defaultRowHeight="13.15" x14ac:dyDescent="0.25"/>
  <cols>
    <col min="1" max="4" width="15.77734375" style="54" customWidth="1"/>
    <col min="5" max="16384" width="9.109375" style="54"/>
  </cols>
  <sheetData>
    <row r="1" spans="1:4" ht="15.05" x14ac:dyDescent="0.3">
      <c r="A1" s="76" t="s">
        <v>631</v>
      </c>
      <c r="B1" s="76"/>
    </row>
    <row r="2" spans="1:4" ht="15.05" x14ac:dyDescent="0.3">
      <c r="A2" s="76" t="s">
        <v>632</v>
      </c>
      <c r="B2" s="76"/>
    </row>
    <row r="3" spans="1:4" ht="17.399999999999999" customHeight="1" x14ac:dyDescent="0.25"/>
    <row r="4" spans="1:4" ht="51.85" customHeight="1" x14ac:dyDescent="0.25">
      <c r="A4" s="963" t="s">
        <v>24</v>
      </c>
      <c r="B4" s="941" t="s">
        <v>638</v>
      </c>
      <c r="C4" s="942"/>
      <c r="D4" s="963" t="s">
        <v>18</v>
      </c>
    </row>
    <row r="5" spans="1:4" ht="18" customHeight="1" x14ac:dyDescent="0.25">
      <c r="A5" s="964"/>
      <c r="B5" s="737" t="s">
        <v>981</v>
      </c>
      <c r="C5" s="737" t="s">
        <v>993</v>
      </c>
      <c r="D5" s="964"/>
    </row>
    <row r="6" spans="1:4" ht="18" customHeight="1" x14ac:dyDescent="0.3">
      <c r="A6" s="738" t="s">
        <v>28</v>
      </c>
      <c r="B6" s="739">
        <v>774</v>
      </c>
      <c r="C6" s="739">
        <v>787</v>
      </c>
      <c r="D6" s="739">
        <v>13</v>
      </c>
    </row>
    <row r="7" spans="1:4" ht="15.05" customHeight="1" x14ac:dyDescent="0.3">
      <c r="A7" s="671" t="s">
        <v>30</v>
      </c>
      <c r="B7" s="73">
        <v>70</v>
      </c>
      <c r="C7" s="73">
        <v>69</v>
      </c>
      <c r="D7" s="73">
        <v>-1</v>
      </c>
    </row>
    <row r="8" spans="1:4" ht="15.05" customHeight="1" x14ac:dyDescent="0.3">
      <c r="A8" s="740" t="s">
        <v>32</v>
      </c>
      <c r="B8" s="73">
        <v>57</v>
      </c>
      <c r="C8" s="73">
        <v>59</v>
      </c>
      <c r="D8" s="73">
        <v>2</v>
      </c>
    </row>
    <row r="9" spans="1:4" ht="15.05" customHeight="1" x14ac:dyDescent="0.3">
      <c r="A9" s="671" t="s">
        <v>33</v>
      </c>
      <c r="B9" s="73">
        <v>40</v>
      </c>
      <c r="C9" s="73">
        <v>50</v>
      </c>
      <c r="D9" s="73">
        <v>10</v>
      </c>
    </row>
    <row r="10" spans="1:4" ht="15.05" customHeight="1" x14ac:dyDescent="0.3">
      <c r="A10" s="671" t="s">
        <v>34</v>
      </c>
      <c r="B10" s="73">
        <v>66</v>
      </c>
      <c r="C10" s="73">
        <v>60</v>
      </c>
      <c r="D10" s="73">
        <v>-6</v>
      </c>
    </row>
    <row r="11" spans="1:4" ht="15.05" customHeight="1" x14ac:dyDescent="0.3">
      <c r="A11" s="671" t="s">
        <v>35</v>
      </c>
      <c r="B11" s="73">
        <v>67</v>
      </c>
      <c r="C11" s="73">
        <v>63</v>
      </c>
      <c r="D11" s="73">
        <v>-4</v>
      </c>
    </row>
    <row r="12" spans="1:4" ht="15.05" customHeight="1" x14ac:dyDescent="0.3">
      <c r="A12" s="671" t="s">
        <v>36</v>
      </c>
      <c r="B12" s="73">
        <v>72</v>
      </c>
      <c r="C12" s="73">
        <v>72</v>
      </c>
      <c r="D12" s="73">
        <v>0</v>
      </c>
    </row>
    <row r="13" spans="1:4" ht="15.05" customHeight="1" x14ac:dyDescent="0.3">
      <c r="A13" s="671" t="s">
        <v>37</v>
      </c>
      <c r="B13" s="73">
        <v>100</v>
      </c>
      <c r="C13" s="73">
        <v>110</v>
      </c>
      <c r="D13" s="73">
        <v>10</v>
      </c>
    </row>
    <row r="14" spans="1:4" ht="15.05" customHeight="1" x14ac:dyDescent="0.3">
      <c r="A14" s="671" t="s">
        <v>38</v>
      </c>
      <c r="B14" s="73">
        <v>124</v>
      </c>
      <c r="C14" s="73">
        <v>113</v>
      </c>
      <c r="D14" s="73">
        <v>-11</v>
      </c>
    </row>
    <row r="15" spans="1:4" ht="15.05" customHeight="1" x14ac:dyDescent="0.3">
      <c r="A15" s="671" t="s">
        <v>39</v>
      </c>
      <c r="B15" s="73">
        <v>51</v>
      </c>
      <c r="C15" s="73">
        <v>59</v>
      </c>
      <c r="D15" s="73">
        <v>8</v>
      </c>
    </row>
    <row r="16" spans="1:4" ht="15.05" customHeight="1" x14ac:dyDescent="0.3">
      <c r="A16" s="671" t="s">
        <v>40</v>
      </c>
      <c r="B16" s="73">
        <v>41</v>
      </c>
      <c r="C16" s="73">
        <v>48</v>
      </c>
      <c r="D16" s="73">
        <v>7</v>
      </c>
    </row>
    <row r="17" spans="1:4" ht="15.05" customHeight="1" x14ac:dyDescent="0.3">
      <c r="A17" s="691" t="s">
        <v>42</v>
      </c>
      <c r="B17" s="75">
        <v>86</v>
      </c>
      <c r="C17" s="75">
        <v>84</v>
      </c>
      <c r="D17" s="75">
        <v>-2</v>
      </c>
    </row>
    <row r="19" spans="1:4" ht="13.65" customHeight="1" x14ac:dyDescent="0.25">
      <c r="A19" s="116" t="s">
        <v>796</v>
      </c>
    </row>
    <row r="20" spans="1:4" ht="13.65" customHeight="1" x14ac:dyDescent="0.25">
      <c r="A20" s="116" t="s">
        <v>998</v>
      </c>
    </row>
    <row r="41" spans="1:1" ht="13.65" customHeight="1" x14ac:dyDescent="0.25">
      <c r="A41" s="116" t="s">
        <v>999</v>
      </c>
    </row>
    <row r="42" spans="1:1" ht="13.65" customHeight="1" x14ac:dyDescent="0.25">
      <c r="A42" s="116" t="s">
        <v>641</v>
      </c>
    </row>
  </sheetData>
  <mergeCells count="3">
    <mergeCell ref="A4:A5"/>
    <mergeCell ref="B4:C4"/>
    <mergeCell ref="D4:D5"/>
  </mergeCells>
  <printOptions horizontalCentered="1"/>
  <pageMargins left="0.82677165354330717" right="0.39370078740157483" top="0.59055118110236227" bottom="0.51181102362204722" header="0.31496062992125984" footer="0.31496062992125984"/>
  <pageSetup paperSize="9" scale="82" orientation="portrait" r:id="rId1"/>
  <headerFooter>
    <oddHeader>&amp;C18</odd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E60"/>
  <sheetViews>
    <sheetView workbookViewId="0">
      <selection activeCell="F53" sqref="F53"/>
    </sheetView>
  </sheetViews>
  <sheetFormatPr defaultColWidth="9.109375" defaultRowHeight="13.15" x14ac:dyDescent="0.25"/>
  <cols>
    <col min="1" max="1" width="16.88671875" style="54" customWidth="1"/>
    <col min="2" max="2" width="15.77734375" style="54" customWidth="1"/>
    <col min="3" max="3" width="15.33203125" style="54" customWidth="1"/>
    <col min="4" max="5" width="15.77734375" style="54" customWidth="1"/>
    <col min="6" max="16384" width="9.109375" style="54"/>
  </cols>
  <sheetData>
    <row r="1" spans="1:5" ht="15.05" x14ac:dyDescent="0.3">
      <c r="A1" s="76" t="s">
        <v>633</v>
      </c>
    </row>
    <row r="2" spans="1:5" ht="16.899999999999999" x14ac:dyDescent="0.3">
      <c r="A2" s="76" t="s">
        <v>797</v>
      </c>
    </row>
    <row r="3" spans="1:5" ht="16.45" customHeight="1" x14ac:dyDescent="0.25"/>
    <row r="4" spans="1:5" ht="33.85" customHeight="1" x14ac:dyDescent="0.25">
      <c r="A4" s="741" t="s">
        <v>634</v>
      </c>
      <c r="B4" s="941" t="s">
        <v>635</v>
      </c>
      <c r="C4" s="965"/>
      <c r="D4" s="941" t="s">
        <v>636</v>
      </c>
      <c r="E4" s="965"/>
    </row>
    <row r="5" spans="1:5" ht="18" customHeight="1" x14ac:dyDescent="0.25">
      <c r="A5" s="742" t="s">
        <v>637</v>
      </c>
      <c r="B5" s="743">
        <v>45199</v>
      </c>
      <c r="C5" s="751">
        <v>45230</v>
      </c>
      <c r="D5" s="744" t="s">
        <v>981</v>
      </c>
      <c r="E5" s="744" t="s">
        <v>993</v>
      </c>
    </row>
    <row r="6" spans="1:5" ht="18" customHeight="1" x14ac:dyDescent="0.3">
      <c r="A6" s="745" t="s">
        <v>28</v>
      </c>
      <c r="B6" s="752">
        <v>6822</v>
      </c>
      <c r="C6" s="752">
        <v>6587</v>
      </c>
      <c r="D6" s="753">
        <v>1450</v>
      </c>
      <c r="E6" s="753">
        <v>1486</v>
      </c>
    </row>
    <row r="7" spans="1:5" ht="15.05" customHeight="1" x14ac:dyDescent="0.3">
      <c r="A7" s="671" t="s">
        <v>29</v>
      </c>
      <c r="B7" s="746">
        <v>574</v>
      </c>
      <c r="C7" s="747">
        <v>535</v>
      </c>
      <c r="D7" s="747">
        <v>122</v>
      </c>
      <c r="E7" s="747">
        <v>125</v>
      </c>
    </row>
    <row r="8" spans="1:5" ht="15.05" customHeight="1" x14ac:dyDescent="0.3">
      <c r="A8" s="671" t="s">
        <v>31</v>
      </c>
      <c r="B8" s="746">
        <v>708</v>
      </c>
      <c r="C8" s="747">
        <v>675</v>
      </c>
      <c r="D8" s="747">
        <v>176</v>
      </c>
      <c r="E8" s="747">
        <v>172</v>
      </c>
    </row>
    <row r="9" spans="1:5" ht="15.05" customHeight="1" x14ac:dyDescent="0.3">
      <c r="A9" s="671" t="s">
        <v>32</v>
      </c>
      <c r="B9" s="746">
        <v>883</v>
      </c>
      <c r="C9" s="747">
        <v>836</v>
      </c>
      <c r="D9" s="747">
        <v>186</v>
      </c>
      <c r="E9" s="747">
        <v>196</v>
      </c>
    </row>
    <row r="10" spans="1:5" ht="15.05" customHeight="1" x14ac:dyDescent="0.3">
      <c r="A10" s="671" t="s">
        <v>34</v>
      </c>
      <c r="B10" s="746">
        <v>448</v>
      </c>
      <c r="C10" s="747">
        <v>429</v>
      </c>
      <c r="D10" s="747">
        <v>102</v>
      </c>
      <c r="E10" s="747">
        <v>99</v>
      </c>
    </row>
    <row r="11" spans="1:5" ht="15.05" customHeight="1" x14ac:dyDescent="0.3">
      <c r="A11" s="748" t="s">
        <v>35</v>
      </c>
      <c r="B11" s="746">
        <v>648</v>
      </c>
      <c r="C11" s="747">
        <v>674</v>
      </c>
      <c r="D11" s="747">
        <v>140</v>
      </c>
      <c r="E11" s="747">
        <v>135</v>
      </c>
    </row>
    <row r="12" spans="1:5" ht="15.05" customHeight="1" x14ac:dyDescent="0.3">
      <c r="A12" s="671" t="s">
        <v>36</v>
      </c>
      <c r="B12" s="746">
        <v>687</v>
      </c>
      <c r="C12" s="747">
        <v>670</v>
      </c>
      <c r="D12" s="747">
        <v>144</v>
      </c>
      <c r="E12" s="747">
        <v>146</v>
      </c>
    </row>
    <row r="13" spans="1:5" ht="15.05" customHeight="1" x14ac:dyDescent="0.3">
      <c r="A13" s="671" t="s">
        <v>39</v>
      </c>
      <c r="B13" s="746">
        <v>683</v>
      </c>
      <c r="C13" s="747">
        <v>663</v>
      </c>
      <c r="D13" s="747">
        <v>141</v>
      </c>
      <c r="E13" s="747">
        <v>133</v>
      </c>
    </row>
    <row r="14" spans="1:5" ht="15.05" customHeight="1" x14ac:dyDescent="0.3">
      <c r="A14" s="671" t="s">
        <v>40</v>
      </c>
      <c r="B14" s="746">
        <v>158</v>
      </c>
      <c r="C14" s="747">
        <v>159</v>
      </c>
      <c r="D14" s="747">
        <v>27</v>
      </c>
      <c r="E14" s="747">
        <v>28</v>
      </c>
    </row>
    <row r="15" spans="1:5" ht="15.05" customHeight="1" x14ac:dyDescent="0.3">
      <c r="A15" s="671" t="s">
        <v>41</v>
      </c>
      <c r="B15" s="746">
        <v>372</v>
      </c>
      <c r="C15" s="747">
        <v>345</v>
      </c>
      <c r="D15" s="747">
        <v>78</v>
      </c>
      <c r="E15" s="747">
        <v>82</v>
      </c>
    </row>
    <row r="16" spans="1:5" ht="15.05" customHeight="1" x14ac:dyDescent="0.3">
      <c r="A16" s="671" t="s">
        <v>42</v>
      </c>
      <c r="B16" s="746">
        <v>440</v>
      </c>
      <c r="C16" s="747">
        <v>438</v>
      </c>
      <c r="D16" s="747">
        <v>103</v>
      </c>
      <c r="E16" s="747">
        <v>110</v>
      </c>
    </row>
    <row r="17" spans="1:5" ht="15.05" customHeight="1" x14ac:dyDescent="0.3">
      <c r="A17" s="691" t="s">
        <v>43</v>
      </c>
      <c r="B17" s="749">
        <v>1221</v>
      </c>
      <c r="C17" s="750">
        <v>1163</v>
      </c>
      <c r="D17" s="750">
        <v>231</v>
      </c>
      <c r="E17" s="750">
        <v>260</v>
      </c>
    </row>
    <row r="18" spans="1:5" ht="15.05" x14ac:dyDescent="0.25">
      <c r="A18" s="117"/>
    </row>
    <row r="19" spans="1:5" ht="15.65" x14ac:dyDescent="0.3">
      <c r="A19" s="790" t="s">
        <v>886</v>
      </c>
    </row>
    <row r="20" spans="1:5" ht="15.65" x14ac:dyDescent="0.3">
      <c r="A20" s="47" t="s">
        <v>885</v>
      </c>
    </row>
    <row r="22" spans="1:5" ht="13.65" customHeight="1" x14ac:dyDescent="0.25"/>
    <row r="23" spans="1:5" ht="13.65" customHeight="1" x14ac:dyDescent="0.25"/>
    <row r="42" spans="1:5" ht="13.8" customHeight="1" x14ac:dyDescent="0.3">
      <c r="A42" s="76" t="s">
        <v>905</v>
      </c>
    </row>
    <row r="43" spans="1:5" ht="13.65" customHeight="1" x14ac:dyDescent="0.3">
      <c r="A43" s="76"/>
    </row>
    <row r="44" spans="1:5" ht="21.95" customHeight="1" x14ac:dyDescent="0.25">
      <c r="A44" s="450" t="s">
        <v>869</v>
      </c>
      <c r="B44" s="788">
        <v>45199</v>
      </c>
      <c r="C44" s="789">
        <v>45230</v>
      </c>
      <c r="D44" s="450" t="s">
        <v>870</v>
      </c>
      <c r="E44" s="800" t="s">
        <v>20</v>
      </c>
    </row>
    <row r="45" spans="1:5" ht="20.7" customHeight="1" x14ac:dyDescent="0.3">
      <c r="A45" s="787" t="s">
        <v>28</v>
      </c>
      <c r="B45" s="842">
        <v>6822</v>
      </c>
      <c r="C45" s="791">
        <v>6587</v>
      </c>
      <c r="D45" s="791">
        <v>5963</v>
      </c>
      <c r="E45" s="791">
        <v>624</v>
      </c>
    </row>
    <row r="46" spans="1:5" ht="15.05" x14ac:dyDescent="0.3">
      <c r="A46" s="801" t="s">
        <v>871</v>
      </c>
      <c r="B46" s="845">
        <v>179</v>
      </c>
      <c r="C46" s="846">
        <v>171</v>
      </c>
      <c r="D46" s="802">
        <v>156</v>
      </c>
      <c r="E46" s="803">
        <v>15</v>
      </c>
    </row>
    <row r="47" spans="1:5" ht="15.05" x14ac:dyDescent="0.25">
      <c r="A47" s="804" t="s">
        <v>872</v>
      </c>
      <c r="B47" s="847">
        <v>784</v>
      </c>
      <c r="C47" s="843">
        <v>751</v>
      </c>
      <c r="D47" s="792">
        <v>658</v>
      </c>
      <c r="E47" s="747">
        <v>93</v>
      </c>
    </row>
    <row r="48" spans="1:5" ht="15.05" x14ac:dyDescent="0.25">
      <c r="A48" s="804" t="s">
        <v>873</v>
      </c>
      <c r="B48" s="847">
        <v>1097</v>
      </c>
      <c r="C48" s="843">
        <v>1091</v>
      </c>
      <c r="D48" s="792">
        <v>989</v>
      </c>
      <c r="E48" s="747">
        <v>102</v>
      </c>
    </row>
    <row r="49" spans="1:5" ht="15.05" x14ac:dyDescent="0.25">
      <c r="A49" s="804" t="s">
        <v>874</v>
      </c>
      <c r="B49" s="847">
        <v>1219</v>
      </c>
      <c r="C49" s="843">
        <v>1171</v>
      </c>
      <c r="D49" s="792">
        <v>1068</v>
      </c>
      <c r="E49" s="747">
        <v>103</v>
      </c>
    </row>
    <row r="50" spans="1:5" ht="15.05" x14ac:dyDescent="0.25">
      <c r="A50" s="804" t="s">
        <v>875</v>
      </c>
      <c r="B50" s="847">
        <v>1173</v>
      </c>
      <c r="C50" s="843">
        <v>1140</v>
      </c>
      <c r="D50" s="792">
        <v>1033</v>
      </c>
      <c r="E50" s="747">
        <v>107</v>
      </c>
    </row>
    <row r="51" spans="1:5" ht="15.05" x14ac:dyDescent="0.25">
      <c r="A51" s="804" t="s">
        <v>876</v>
      </c>
      <c r="B51" s="847">
        <v>887</v>
      </c>
      <c r="C51" s="843">
        <v>833</v>
      </c>
      <c r="D51" s="792">
        <v>758</v>
      </c>
      <c r="E51" s="747">
        <v>75</v>
      </c>
    </row>
    <row r="52" spans="1:5" ht="15.05" x14ac:dyDescent="0.25">
      <c r="A52" s="804" t="s">
        <v>877</v>
      </c>
      <c r="B52" s="847">
        <v>625</v>
      </c>
      <c r="C52" s="843">
        <v>587</v>
      </c>
      <c r="D52" s="792">
        <v>534</v>
      </c>
      <c r="E52" s="747">
        <v>53</v>
      </c>
    </row>
    <row r="53" spans="1:5" ht="15.05" x14ac:dyDescent="0.25">
      <c r="A53" s="804" t="s">
        <v>878</v>
      </c>
      <c r="B53" s="847">
        <v>336</v>
      </c>
      <c r="C53" s="843">
        <v>328</v>
      </c>
      <c r="D53" s="792">
        <v>297</v>
      </c>
      <c r="E53" s="747">
        <v>31</v>
      </c>
    </row>
    <row r="54" spans="1:5" ht="15.05" x14ac:dyDescent="0.25">
      <c r="A54" s="804" t="s">
        <v>879</v>
      </c>
      <c r="B54" s="847">
        <v>232</v>
      </c>
      <c r="C54" s="843">
        <v>219</v>
      </c>
      <c r="D54" s="792">
        <v>194</v>
      </c>
      <c r="E54" s="747">
        <v>25</v>
      </c>
    </row>
    <row r="55" spans="1:5" ht="15.05" x14ac:dyDescent="0.25">
      <c r="A55" s="804" t="s">
        <v>880</v>
      </c>
      <c r="B55" s="847">
        <v>156</v>
      </c>
      <c r="C55" s="843">
        <v>159</v>
      </c>
      <c r="D55" s="792">
        <v>155</v>
      </c>
      <c r="E55" s="747">
        <v>4</v>
      </c>
    </row>
    <row r="56" spans="1:5" ht="15.05" x14ac:dyDescent="0.25">
      <c r="A56" s="804" t="s">
        <v>881</v>
      </c>
      <c r="B56" s="847">
        <v>85</v>
      </c>
      <c r="C56" s="843">
        <v>83</v>
      </c>
      <c r="D56" s="792">
        <v>72</v>
      </c>
      <c r="E56" s="747">
        <v>11</v>
      </c>
    </row>
    <row r="57" spans="1:5" ht="15.05" x14ac:dyDescent="0.25">
      <c r="A57" s="804" t="s">
        <v>882</v>
      </c>
      <c r="B57" s="847">
        <v>26</v>
      </c>
      <c r="C57" s="843">
        <v>30</v>
      </c>
      <c r="D57" s="792">
        <v>28</v>
      </c>
      <c r="E57" s="747">
        <v>2</v>
      </c>
    </row>
    <row r="58" spans="1:5" ht="15.05" x14ac:dyDescent="0.25">
      <c r="A58" s="804" t="s">
        <v>883</v>
      </c>
      <c r="B58" s="848">
        <v>23</v>
      </c>
      <c r="C58" s="844">
        <v>24</v>
      </c>
      <c r="D58" s="793">
        <v>21</v>
      </c>
      <c r="E58" s="750">
        <v>3</v>
      </c>
    </row>
    <row r="60" spans="1:5" ht="15.05" x14ac:dyDescent="0.25">
      <c r="A60" s="117" t="s">
        <v>884</v>
      </c>
    </row>
  </sheetData>
  <mergeCells count="2">
    <mergeCell ref="B4:C4"/>
    <mergeCell ref="D4:E4"/>
  </mergeCells>
  <printOptions horizontalCentered="1"/>
  <pageMargins left="0.70866141732283472" right="0.70866141732283472" top="0.51181102362204722" bottom="0.43307086614173229" header="0.31496062992125984" footer="0.31496062992125984"/>
  <pageSetup paperSize="9" scale="82" orientation="portrait" r:id="rId1"/>
  <headerFooter>
    <oddHeader>&amp;C19</odd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K87"/>
  <sheetViews>
    <sheetView zoomScaleNormal="100" workbookViewId="0">
      <selection activeCell="P12" sqref="P12"/>
    </sheetView>
  </sheetViews>
  <sheetFormatPr defaultColWidth="9.109375" defaultRowHeight="13.15" x14ac:dyDescent="0.25"/>
  <cols>
    <col min="1" max="1" width="3.77734375" style="54" customWidth="1"/>
    <col min="2" max="2" width="26.6640625" style="54" customWidth="1"/>
    <col min="3" max="3" width="11.109375" style="54" customWidth="1"/>
    <col min="4" max="7" width="9.109375" style="54"/>
    <col min="8" max="8" width="9.109375" style="54" customWidth="1"/>
    <col min="9" max="9" width="9.109375" style="54"/>
    <col min="10" max="10" width="9.109375" style="54" customWidth="1"/>
    <col min="11" max="16384" width="9.109375" style="54"/>
  </cols>
  <sheetData>
    <row r="1" spans="1:11" ht="15.05" customHeight="1" x14ac:dyDescent="0.3">
      <c r="A1" s="62" t="s">
        <v>1003</v>
      </c>
      <c r="B1" s="118"/>
      <c r="C1" s="119"/>
    </row>
    <row r="2" spans="1:11" ht="12.7" customHeight="1" x14ac:dyDescent="0.3">
      <c r="A2" s="120"/>
      <c r="B2" s="121"/>
      <c r="C2" s="122"/>
      <c r="D2" s="67"/>
      <c r="E2" s="67"/>
      <c r="F2" s="67"/>
      <c r="G2" s="67"/>
    </row>
    <row r="3" spans="1:11" ht="22.55" customHeight="1" x14ac:dyDescent="0.25">
      <c r="A3" s="932" t="s">
        <v>187</v>
      </c>
      <c r="B3" s="963" t="s">
        <v>188</v>
      </c>
      <c r="C3" s="968" t="s">
        <v>28</v>
      </c>
      <c r="D3" s="971" t="s">
        <v>312</v>
      </c>
      <c r="E3" s="972"/>
      <c r="F3" s="972"/>
      <c r="G3" s="973"/>
      <c r="H3" s="972" t="s">
        <v>305</v>
      </c>
      <c r="I3" s="972"/>
      <c r="J3" s="972"/>
      <c r="K3" s="974"/>
    </row>
    <row r="4" spans="1:11" ht="12.7" customHeight="1" x14ac:dyDescent="0.25">
      <c r="A4" s="966"/>
      <c r="B4" s="967"/>
      <c r="C4" s="969"/>
      <c r="D4" s="456" t="s">
        <v>25</v>
      </c>
      <c r="E4" s="457" t="s">
        <v>55</v>
      </c>
      <c r="F4" s="438" t="s">
        <v>22</v>
      </c>
      <c r="G4" s="458" t="s">
        <v>23</v>
      </c>
      <c r="H4" s="459" t="s">
        <v>25</v>
      </c>
      <c r="I4" s="457" t="s">
        <v>55</v>
      </c>
      <c r="J4" s="438" t="s">
        <v>538</v>
      </c>
      <c r="K4" s="863" t="s">
        <v>539</v>
      </c>
    </row>
    <row r="5" spans="1:11" ht="12.7" customHeight="1" x14ac:dyDescent="0.25">
      <c r="A5" s="934"/>
      <c r="B5" s="964"/>
      <c r="C5" s="970"/>
      <c r="D5" s="558"/>
      <c r="E5" s="460" t="s">
        <v>189</v>
      </c>
      <c r="F5" s="558"/>
      <c r="G5" s="461"/>
      <c r="H5" s="462"/>
      <c r="I5" s="460" t="s">
        <v>189</v>
      </c>
      <c r="J5" s="558"/>
      <c r="K5" s="428"/>
    </row>
    <row r="6" spans="1:11" ht="14.25" customHeight="1" x14ac:dyDescent="0.25">
      <c r="A6" s="558"/>
      <c r="B6" s="430" t="s">
        <v>28</v>
      </c>
      <c r="C6" s="123">
        <f>D6+H6</f>
        <v>2361</v>
      </c>
      <c r="D6" s="108">
        <f t="shared" ref="D6:K6" si="0">SUM(D7:D87)</f>
        <v>2278</v>
      </c>
      <c r="E6" s="108">
        <f t="shared" si="0"/>
        <v>1093</v>
      </c>
      <c r="F6" s="108">
        <f t="shared" si="0"/>
        <v>1162</v>
      </c>
      <c r="G6" s="124">
        <f t="shared" si="0"/>
        <v>23</v>
      </c>
      <c r="H6" s="125">
        <f t="shared" si="0"/>
        <v>83</v>
      </c>
      <c r="I6" s="108">
        <f t="shared" si="0"/>
        <v>50</v>
      </c>
      <c r="J6" s="108">
        <f t="shared" si="0"/>
        <v>32</v>
      </c>
      <c r="K6" s="111">
        <f t="shared" si="0"/>
        <v>1</v>
      </c>
    </row>
    <row r="7" spans="1:11" x14ac:dyDescent="0.25">
      <c r="A7" s="438">
        <v>1</v>
      </c>
      <c r="B7" s="446" t="s">
        <v>961</v>
      </c>
      <c r="C7" s="126">
        <f>D7+H7</f>
        <v>1</v>
      </c>
      <c r="D7" s="107">
        <f>+E7+F7+G7</f>
        <v>1</v>
      </c>
      <c r="E7" s="68">
        <v>1</v>
      </c>
      <c r="F7" s="68">
        <v>0</v>
      </c>
      <c r="G7" s="855">
        <v>0</v>
      </c>
      <c r="H7" s="116">
        <f t="shared" ref="H7:H83" si="1">+I7+J7+K7</f>
        <v>0</v>
      </c>
      <c r="I7" s="68">
        <v>0</v>
      </c>
      <c r="J7" s="68">
        <v>0</v>
      </c>
      <c r="K7" s="623">
        <v>0</v>
      </c>
    </row>
    <row r="8" spans="1:11" x14ac:dyDescent="0.25">
      <c r="A8" s="863">
        <v>2</v>
      </c>
      <c r="B8" s="446" t="s">
        <v>709</v>
      </c>
      <c r="C8" s="126">
        <f>D8+H8</f>
        <v>5</v>
      </c>
      <c r="D8" s="107">
        <f>+E8+F8+G8</f>
        <v>5</v>
      </c>
      <c r="E8" s="73">
        <v>4</v>
      </c>
      <c r="F8" s="73">
        <v>1</v>
      </c>
      <c r="G8" s="127">
        <v>0</v>
      </c>
      <c r="H8" s="116">
        <f t="shared" si="1"/>
        <v>0</v>
      </c>
      <c r="I8" s="72">
        <v>0</v>
      </c>
      <c r="J8" s="72">
        <v>0</v>
      </c>
      <c r="K8" s="73">
        <v>0</v>
      </c>
    </row>
    <row r="9" spans="1:11" x14ac:dyDescent="0.25">
      <c r="A9" s="863">
        <v>3</v>
      </c>
      <c r="B9" s="446" t="s">
        <v>192</v>
      </c>
      <c r="C9" s="126">
        <f t="shared" ref="C9:C85" si="2">D9+H9</f>
        <v>2</v>
      </c>
      <c r="D9" s="107">
        <f t="shared" ref="D9:D85" si="3">+E9+F9+G9</f>
        <v>2</v>
      </c>
      <c r="E9" s="73">
        <v>2</v>
      </c>
      <c r="F9" s="73">
        <v>0</v>
      </c>
      <c r="G9" s="127">
        <v>0</v>
      </c>
      <c r="H9" s="116">
        <f t="shared" si="1"/>
        <v>0</v>
      </c>
      <c r="I9" s="72">
        <v>0</v>
      </c>
      <c r="J9" s="72">
        <v>0</v>
      </c>
      <c r="K9" s="73">
        <v>0</v>
      </c>
    </row>
    <row r="10" spans="1:11" x14ac:dyDescent="0.25">
      <c r="A10" s="863">
        <v>4</v>
      </c>
      <c r="B10" s="446" t="s">
        <v>194</v>
      </c>
      <c r="C10" s="126">
        <f t="shared" si="2"/>
        <v>35</v>
      </c>
      <c r="D10" s="107">
        <f t="shared" si="3"/>
        <v>35</v>
      </c>
      <c r="E10" s="73">
        <v>5</v>
      </c>
      <c r="F10" s="73">
        <v>29</v>
      </c>
      <c r="G10" s="127">
        <v>1</v>
      </c>
      <c r="H10" s="116">
        <f t="shared" si="1"/>
        <v>0</v>
      </c>
      <c r="I10" s="72">
        <v>0</v>
      </c>
      <c r="J10" s="72">
        <v>0</v>
      </c>
      <c r="K10" s="73">
        <v>0</v>
      </c>
    </row>
    <row r="11" spans="1:11" x14ac:dyDescent="0.25">
      <c r="A11" s="863">
        <v>5</v>
      </c>
      <c r="B11" s="446" t="s">
        <v>962</v>
      </c>
      <c r="C11" s="126">
        <f t="shared" si="2"/>
        <v>2</v>
      </c>
      <c r="D11" s="107">
        <f t="shared" si="3"/>
        <v>2</v>
      </c>
      <c r="E11" s="73">
        <v>1</v>
      </c>
      <c r="F11" s="73">
        <v>1</v>
      </c>
      <c r="G11" s="127">
        <v>0</v>
      </c>
      <c r="H11" s="116">
        <f t="shared" si="1"/>
        <v>0</v>
      </c>
      <c r="I11" s="72">
        <v>0</v>
      </c>
      <c r="J11" s="72">
        <v>0</v>
      </c>
      <c r="K11" s="73">
        <v>0</v>
      </c>
    </row>
    <row r="12" spans="1:11" x14ac:dyDescent="0.25">
      <c r="A12" s="863">
        <v>6</v>
      </c>
      <c r="B12" s="445" t="s">
        <v>196</v>
      </c>
      <c r="C12" s="126">
        <f t="shared" si="2"/>
        <v>12</v>
      </c>
      <c r="D12" s="107">
        <f t="shared" si="3"/>
        <v>12</v>
      </c>
      <c r="E12" s="73">
        <v>7</v>
      </c>
      <c r="F12" s="73">
        <v>5</v>
      </c>
      <c r="G12" s="127">
        <v>0</v>
      </c>
      <c r="H12" s="116">
        <f t="shared" si="1"/>
        <v>0</v>
      </c>
      <c r="I12" s="72">
        <v>0</v>
      </c>
      <c r="J12" s="72">
        <v>0</v>
      </c>
      <c r="K12" s="73">
        <v>0</v>
      </c>
    </row>
    <row r="13" spans="1:11" x14ac:dyDescent="0.25">
      <c r="A13" s="863">
        <v>7</v>
      </c>
      <c r="B13" s="447" t="s">
        <v>771</v>
      </c>
      <c r="C13" s="126">
        <f t="shared" si="2"/>
        <v>6</v>
      </c>
      <c r="D13" s="107">
        <f t="shared" si="3"/>
        <v>6</v>
      </c>
      <c r="E13" s="73">
        <v>4</v>
      </c>
      <c r="F13" s="73">
        <v>2</v>
      </c>
      <c r="G13" s="127">
        <v>0</v>
      </c>
      <c r="H13" s="116">
        <f t="shared" si="1"/>
        <v>0</v>
      </c>
      <c r="I13" s="72">
        <v>0</v>
      </c>
      <c r="J13" s="72">
        <v>0</v>
      </c>
      <c r="K13" s="73">
        <v>0</v>
      </c>
    </row>
    <row r="14" spans="1:11" x14ac:dyDescent="0.25">
      <c r="A14" s="863">
        <v>8</v>
      </c>
      <c r="B14" s="446" t="s">
        <v>749</v>
      </c>
      <c r="C14" s="126">
        <f t="shared" si="2"/>
        <v>3</v>
      </c>
      <c r="D14" s="107">
        <f t="shared" si="3"/>
        <v>3</v>
      </c>
      <c r="E14" s="73">
        <v>1</v>
      </c>
      <c r="F14" s="73">
        <v>2</v>
      </c>
      <c r="G14" s="127">
        <v>0</v>
      </c>
      <c r="H14" s="116">
        <f t="shared" si="1"/>
        <v>0</v>
      </c>
      <c r="I14" s="72">
        <v>0</v>
      </c>
      <c r="J14" s="72">
        <v>0</v>
      </c>
      <c r="K14" s="73">
        <v>0</v>
      </c>
    </row>
    <row r="15" spans="1:11" x14ac:dyDescent="0.25">
      <c r="A15" s="863">
        <v>9</v>
      </c>
      <c r="B15" s="446" t="s">
        <v>197</v>
      </c>
      <c r="C15" s="126">
        <f t="shared" si="2"/>
        <v>149</v>
      </c>
      <c r="D15" s="107">
        <f t="shared" si="3"/>
        <v>140</v>
      </c>
      <c r="E15" s="73">
        <v>80</v>
      </c>
      <c r="F15" s="73">
        <v>55</v>
      </c>
      <c r="G15" s="127">
        <v>5</v>
      </c>
      <c r="H15" s="116">
        <f t="shared" si="1"/>
        <v>9</v>
      </c>
      <c r="I15" s="72">
        <v>5</v>
      </c>
      <c r="J15" s="72">
        <v>4</v>
      </c>
      <c r="K15" s="73">
        <v>0</v>
      </c>
    </row>
    <row r="16" spans="1:11" x14ac:dyDescent="0.25">
      <c r="A16" s="863">
        <v>10</v>
      </c>
      <c r="B16" s="446" t="s">
        <v>736</v>
      </c>
      <c r="C16" s="126">
        <f t="shared" si="2"/>
        <v>2</v>
      </c>
      <c r="D16" s="107">
        <f t="shared" si="3"/>
        <v>1</v>
      </c>
      <c r="E16" s="73">
        <v>1</v>
      </c>
      <c r="F16" s="73">
        <v>0</v>
      </c>
      <c r="G16" s="127">
        <v>0</v>
      </c>
      <c r="H16" s="116">
        <f t="shared" si="1"/>
        <v>1</v>
      </c>
      <c r="I16" s="72">
        <v>0</v>
      </c>
      <c r="J16" s="72">
        <v>1</v>
      </c>
      <c r="K16" s="73">
        <v>0</v>
      </c>
    </row>
    <row r="17" spans="1:11" x14ac:dyDescent="0.25">
      <c r="A17" s="863">
        <v>11</v>
      </c>
      <c r="B17" s="446" t="s">
        <v>200</v>
      </c>
      <c r="C17" s="126">
        <f t="shared" si="2"/>
        <v>54</v>
      </c>
      <c r="D17" s="107">
        <f t="shared" si="3"/>
        <v>53</v>
      </c>
      <c r="E17" s="73">
        <v>11</v>
      </c>
      <c r="F17" s="73">
        <v>42</v>
      </c>
      <c r="G17" s="127">
        <v>0</v>
      </c>
      <c r="H17" s="116">
        <f t="shared" si="1"/>
        <v>1</v>
      </c>
      <c r="I17" s="72">
        <v>1</v>
      </c>
      <c r="J17" s="72">
        <v>0</v>
      </c>
      <c r="K17" s="73">
        <v>0</v>
      </c>
    </row>
    <row r="18" spans="1:11" x14ac:dyDescent="0.25">
      <c r="A18" s="863">
        <v>12</v>
      </c>
      <c r="B18" s="446" t="s">
        <v>698</v>
      </c>
      <c r="C18" s="126">
        <f t="shared" si="2"/>
        <v>4</v>
      </c>
      <c r="D18" s="107">
        <f t="shared" si="3"/>
        <v>4</v>
      </c>
      <c r="E18" s="73">
        <v>1</v>
      </c>
      <c r="F18" s="73">
        <v>3</v>
      </c>
      <c r="G18" s="127">
        <v>0</v>
      </c>
      <c r="H18" s="116">
        <f t="shared" si="1"/>
        <v>0</v>
      </c>
      <c r="I18" s="72">
        <v>0</v>
      </c>
      <c r="J18" s="72">
        <v>0</v>
      </c>
      <c r="K18" s="73">
        <v>0</v>
      </c>
    </row>
    <row r="19" spans="1:11" x14ac:dyDescent="0.25">
      <c r="A19" s="863">
        <v>13</v>
      </c>
      <c r="B19" s="446" t="s">
        <v>201</v>
      </c>
      <c r="C19" s="126">
        <f t="shared" si="2"/>
        <v>19</v>
      </c>
      <c r="D19" s="107">
        <f t="shared" si="3"/>
        <v>17</v>
      </c>
      <c r="E19" s="73">
        <v>8</v>
      </c>
      <c r="F19" s="73">
        <v>9</v>
      </c>
      <c r="G19" s="127">
        <v>0</v>
      </c>
      <c r="H19" s="116">
        <f t="shared" si="1"/>
        <v>2</v>
      </c>
      <c r="I19" s="72">
        <v>2</v>
      </c>
      <c r="J19" s="72">
        <v>0</v>
      </c>
      <c r="K19" s="73">
        <v>0</v>
      </c>
    </row>
    <row r="20" spans="1:11" x14ac:dyDescent="0.25">
      <c r="A20" s="863">
        <v>14</v>
      </c>
      <c r="B20" s="446" t="s">
        <v>810</v>
      </c>
      <c r="C20" s="126">
        <f t="shared" si="2"/>
        <v>2</v>
      </c>
      <c r="D20" s="107">
        <f t="shared" si="3"/>
        <v>1</v>
      </c>
      <c r="E20" s="73">
        <v>1</v>
      </c>
      <c r="F20" s="73">
        <v>0</v>
      </c>
      <c r="G20" s="127">
        <v>0</v>
      </c>
      <c r="H20" s="116">
        <f t="shared" si="1"/>
        <v>1</v>
      </c>
      <c r="I20" s="72">
        <v>0</v>
      </c>
      <c r="J20" s="72">
        <v>1</v>
      </c>
      <c r="K20" s="73">
        <v>0</v>
      </c>
    </row>
    <row r="21" spans="1:11" x14ac:dyDescent="0.25">
      <c r="A21" s="863">
        <v>15</v>
      </c>
      <c r="B21" s="446" t="s">
        <v>665</v>
      </c>
      <c r="C21" s="126">
        <f t="shared" si="2"/>
        <v>5</v>
      </c>
      <c r="D21" s="107">
        <f t="shared" si="3"/>
        <v>5</v>
      </c>
      <c r="E21" s="73">
        <v>1</v>
      </c>
      <c r="F21" s="73">
        <v>4</v>
      </c>
      <c r="G21" s="127">
        <v>0</v>
      </c>
      <c r="H21" s="116">
        <f t="shared" si="1"/>
        <v>0</v>
      </c>
      <c r="I21" s="72">
        <v>0</v>
      </c>
      <c r="J21" s="72">
        <v>0</v>
      </c>
      <c r="K21" s="73">
        <v>0</v>
      </c>
    </row>
    <row r="22" spans="1:11" x14ac:dyDescent="0.25">
      <c r="A22" s="863">
        <v>16</v>
      </c>
      <c r="B22" s="446" t="s">
        <v>663</v>
      </c>
      <c r="C22" s="126">
        <f t="shared" si="2"/>
        <v>9</v>
      </c>
      <c r="D22" s="107">
        <f t="shared" si="3"/>
        <v>9</v>
      </c>
      <c r="E22" s="73">
        <v>5</v>
      </c>
      <c r="F22" s="73">
        <v>4</v>
      </c>
      <c r="G22" s="127">
        <v>0</v>
      </c>
      <c r="H22" s="116">
        <f t="shared" si="1"/>
        <v>0</v>
      </c>
      <c r="I22" s="72">
        <v>0</v>
      </c>
      <c r="J22" s="72">
        <v>0</v>
      </c>
      <c r="K22" s="73">
        <v>0</v>
      </c>
    </row>
    <row r="23" spans="1:11" x14ac:dyDescent="0.25">
      <c r="A23" s="863">
        <v>17</v>
      </c>
      <c r="B23" s="446" t="s">
        <v>955</v>
      </c>
      <c r="C23" s="126">
        <f t="shared" si="2"/>
        <v>3</v>
      </c>
      <c r="D23" s="107">
        <f t="shared" si="3"/>
        <v>3</v>
      </c>
      <c r="E23" s="73">
        <v>2</v>
      </c>
      <c r="F23" s="73">
        <v>1</v>
      </c>
      <c r="G23" s="127">
        <v>0</v>
      </c>
      <c r="H23" s="116">
        <f t="shared" si="1"/>
        <v>0</v>
      </c>
      <c r="I23" s="72">
        <v>0</v>
      </c>
      <c r="J23" s="72">
        <v>0</v>
      </c>
      <c r="K23" s="73">
        <v>0</v>
      </c>
    </row>
    <row r="24" spans="1:11" x14ac:dyDescent="0.25">
      <c r="A24" s="863">
        <v>18</v>
      </c>
      <c r="B24" s="446" t="s">
        <v>1000</v>
      </c>
      <c r="C24" s="126">
        <f t="shared" si="2"/>
        <v>1</v>
      </c>
      <c r="D24" s="107">
        <f t="shared" si="3"/>
        <v>1</v>
      </c>
      <c r="E24" s="73">
        <v>1</v>
      </c>
      <c r="F24" s="73">
        <v>0</v>
      </c>
      <c r="G24" s="127">
        <v>0</v>
      </c>
      <c r="H24" s="116">
        <f t="shared" si="1"/>
        <v>0</v>
      </c>
      <c r="I24" s="72">
        <v>0</v>
      </c>
      <c r="J24" s="72">
        <v>0</v>
      </c>
      <c r="K24" s="73">
        <v>0</v>
      </c>
    </row>
    <row r="25" spans="1:11" x14ac:dyDescent="0.25">
      <c r="A25" s="863">
        <v>19</v>
      </c>
      <c r="B25" s="446" t="s">
        <v>691</v>
      </c>
      <c r="C25" s="126">
        <f t="shared" si="2"/>
        <v>2</v>
      </c>
      <c r="D25" s="107">
        <f t="shared" si="3"/>
        <v>2</v>
      </c>
      <c r="E25" s="73">
        <v>2</v>
      </c>
      <c r="F25" s="73">
        <v>0</v>
      </c>
      <c r="G25" s="127">
        <v>0</v>
      </c>
      <c r="H25" s="116">
        <f t="shared" si="1"/>
        <v>0</v>
      </c>
      <c r="I25" s="72">
        <v>0</v>
      </c>
      <c r="J25" s="72">
        <v>0</v>
      </c>
      <c r="K25" s="73">
        <v>0</v>
      </c>
    </row>
    <row r="26" spans="1:11" x14ac:dyDescent="0.25">
      <c r="A26" s="863">
        <v>20</v>
      </c>
      <c r="B26" s="446" t="s">
        <v>374</v>
      </c>
      <c r="C26" s="126">
        <f t="shared" si="2"/>
        <v>1</v>
      </c>
      <c r="D26" s="107">
        <f t="shared" si="3"/>
        <v>1</v>
      </c>
      <c r="E26" s="73">
        <v>1</v>
      </c>
      <c r="F26" s="73">
        <v>0</v>
      </c>
      <c r="G26" s="127">
        <v>0</v>
      </c>
      <c r="H26" s="116">
        <f t="shared" si="1"/>
        <v>0</v>
      </c>
      <c r="I26" s="72">
        <v>0</v>
      </c>
      <c r="J26" s="72">
        <v>0</v>
      </c>
      <c r="K26" s="73">
        <v>0</v>
      </c>
    </row>
    <row r="27" spans="1:11" x14ac:dyDescent="0.25">
      <c r="A27" s="863">
        <v>21</v>
      </c>
      <c r="B27" s="446" t="s">
        <v>203</v>
      </c>
      <c r="C27" s="126">
        <f t="shared" si="2"/>
        <v>360</v>
      </c>
      <c r="D27" s="107">
        <f t="shared" si="3"/>
        <v>357</v>
      </c>
      <c r="E27" s="73">
        <v>215</v>
      </c>
      <c r="F27" s="73">
        <v>139</v>
      </c>
      <c r="G27" s="127">
        <v>3</v>
      </c>
      <c r="H27" s="116">
        <f t="shared" si="1"/>
        <v>3</v>
      </c>
      <c r="I27" s="72">
        <v>2</v>
      </c>
      <c r="J27" s="72">
        <v>1</v>
      </c>
      <c r="K27" s="73">
        <v>0</v>
      </c>
    </row>
    <row r="28" spans="1:11" x14ac:dyDescent="0.25">
      <c r="A28" s="863">
        <v>22</v>
      </c>
      <c r="B28" s="446" t="s">
        <v>750</v>
      </c>
      <c r="C28" s="126">
        <f t="shared" si="2"/>
        <v>3</v>
      </c>
      <c r="D28" s="107">
        <f t="shared" si="3"/>
        <v>3</v>
      </c>
      <c r="E28" s="73">
        <v>3</v>
      </c>
      <c r="F28" s="73">
        <v>0</v>
      </c>
      <c r="G28" s="127">
        <v>0</v>
      </c>
      <c r="H28" s="116">
        <f t="shared" si="1"/>
        <v>0</v>
      </c>
      <c r="I28" s="72">
        <v>0</v>
      </c>
      <c r="J28" s="72">
        <v>0</v>
      </c>
      <c r="K28" s="73">
        <v>0</v>
      </c>
    </row>
    <row r="29" spans="1:11" x14ac:dyDescent="0.25">
      <c r="A29" s="863">
        <v>23</v>
      </c>
      <c r="B29" s="446" t="s">
        <v>470</v>
      </c>
      <c r="C29" s="126">
        <f t="shared" si="2"/>
        <v>7</v>
      </c>
      <c r="D29" s="107">
        <f t="shared" si="3"/>
        <v>7</v>
      </c>
      <c r="E29" s="73">
        <v>5</v>
      </c>
      <c r="F29" s="73">
        <v>2</v>
      </c>
      <c r="G29" s="127">
        <v>0</v>
      </c>
      <c r="H29" s="116">
        <f t="shared" si="1"/>
        <v>0</v>
      </c>
      <c r="I29" s="72">
        <v>0</v>
      </c>
      <c r="J29" s="72">
        <v>0</v>
      </c>
      <c r="K29" s="73">
        <v>0</v>
      </c>
    </row>
    <row r="30" spans="1:11" x14ac:dyDescent="0.25">
      <c r="A30" s="863">
        <v>24</v>
      </c>
      <c r="B30" s="446" t="s">
        <v>751</v>
      </c>
      <c r="C30" s="126">
        <f t="shared" si="2"/>
        <v>17</v>
      </c>
      <c r="D30" s="107">
        <f t="shared" si="3"/>
        <v>17</v>
      </c>
      <c r="E30" s="73">
        <v>11</v>
      </c>
      <c r="F30" s="73">
        <v>6</v>
      </c>
      <c r="G30" s="127">
        <v>0</v>
      </c>
      <c r="H30" s="116">
        <f t="shared" si="1"/>
        <v>0</v>
      </c>
      <c r="I30" s="72">
        <v>0</v>
      </c>
      <c r="J30" s="72">
        <v>0</v>
      </c>
      <c r="K30" s="73">
        <v>0</v>
      </c>
    </row>
    <row r="31" spans="1:11" x14ac:dyDescent="0.25">
      <c r="A31" s="863">
        <v>25</v>
      </c>
      <c r="B31" s="446" t="s">
        <v>982</v>
      </c>
      <c r="C31" s="126">
        <f t="shared" si="2"/>
        <v>1</v>
      </c>
      <c r="D31" s="107">
        <f t="shared" si="3"/>
        <v>1</v>
      </c>
      <c r="E31" s="73">
        <v>0</v>
      </c>
      <c r="F31" s="73">
        <v>1</v>
      </c>
      <c r="G31" s="127">
        <v>0</v>
      </c>
      <c r="H31" s="116">
        <v>0</v>
      </c>
      <c r="I31" s="72">
        <v>0</v>
      </c>
      <c r="J31" s="72">
        <v>0</v>
      </c>
      <c r="K31" s="73">
        <v>0</v>
      </c>
    </row>
    <row r="32" spans="1:11" x14ac:dyDescent="0.25">
      <c r="A32" s="863">
        <v>26</v>
      </c>
      <c r="B32" s="446" t="s">
        <v>788</v>
      </c>
      <c r="C32" s="126">
        <f t="shared" si="2"/>
        <v>1</v>
      </c>
      <c r="D32" s="107">
        <f t="shared" si="3"/>
        <v>1</v>
      </c>
      <c r="E32" s="73">
        <v>0</v>
      </c>
      <c r="F32" s="73">
        <v>1</v>
      </c>
      <c r="G32" s="127">
        <v>0</v>
      </c>
      <c r="H32" s="116">
        <f t="shared" si="1"/>
        <v>0</v>
      </c>
      <c r="I32" s="72">
        <v>0</v>
      </c>
      <c r="J32" s="72">
        <v>0</v>
      </c>
      <c r="K32" s="73">
        <v>0</v>
      </c>
    </row>
    <row r="33" spans="1:11" x14ac:dyDescent="0.25">
      <c r="A33" s="863">
        <v>27</v>
      </c>
      <c r="B33" s="446" t="s">
        <v>773</v>
      </c>
      <c r="C33" s="126">
        <f t="shared" si="2"/>
        <v>2</v>
      </c>
      <c r="D33" s="107">
        <f t="shared" si="3"/>
        <v>2</v>
      </c>
      <c r="E33" s="73">
        <v>2</v>
      </c>
      <c r="F33" s="73">
        <v>0</v>
      </c>
      <c r="G33" s="127">
        <v>0</v>
      </c>
      <c r="H33" s="116">
        <f t="shared" si="1"/>
        <v>0</v>
      </c>
      <c r="I33" s="72">
        <v>0</v>
      </c>
      <c r="J33" s="72">
        <v>0</v>
      </c>
      <c r="K33" s="73">
        <v>0</v>
      </c>
    </row>
    <row r="34" spans="1:11" x14ac:dyDescent="0.25">
      <c r="A34" s="863">
        <v>28</v>
      </c>
      <c r="B34" s="446" t="s">
        <v>926</v>
      </c>
      <c r="C34" s="126">
        <f t="shared" si="2"/>
        <v>1</v>
      </c>
      <c r="D34" s="107">
        <f t="shared" si="3"/>
        <v>1</v>
      </c>
      <c r="E34" s="73">
        <v>1</v>
      </c>
      <c r="F34" s="73">
        <v>0</v>
      </c>
      <c r="G34" s="127">
        <v>0</v>
      </c>
      <c r="H34" s="116">
        <f t="shared" si="1"/>
        <v>0</v>
      </c>
      <c r="I34" s="72">
        <v>0</v>
      </c>
      <c r="J34" s="72">
        <v>0</v>
      </c>
      <c r="K34" s="73">
        <v>0</v>
      </c>
    </row>
    <row r="35" spans="1:11" x14ac:dyDescent="0.25">
      <c r="A35" s="863">
        <v>29</v>
      </c>
      <c r="B35" s="446" t="s">
        <v>1001</v>
      </c>
      <c r="C35" s="126">
        <f t="shared" si="2"/>
        <v>1</v>
      </c>
      <c r="D35" s="107">
        <f t="shared" si="3"/>
        <v>1</v>
      </c>
      <c r="E35" s="73">
        <v>1</v>
      </c>
      <c r="F35" s="73">
        <v>0</v>
      </c>
      <c r="G35" s="127">
        <v>0</v>
      </c>
      <c r="H35" s="116">
        <f t="shared" si="1"/>
        <v>0</v>
      </c>
      <c r="I35" s="72">
        <v>0</v>
      </c>
      <c r="J35" s="72">
        <v>0</v>
      </c>
      <c r="K35" s="73">
        <v>0</v>
      </c>
    </row>
    <row r="36" spans="1:11" x14ac:dyDescent="0.25">
      <c r="A36" s="863">
        <v>30</v>
      </c>
      <c r="B36" s="446" t="s">
        <v>491</v>
      </c>
      <c r="C36" s="126">
        <f t="shared" si="2"/>
        <v>5</v>
      </c>
      <c r="D36" s="107">
        <f t="shared" si="3"/>
        <v>5</v>
      </c>
      <c r="E36" s="73">
        <v>4</v>
      </c>
      <c r="F36" s="73">
        <v>1</v>
      </c>
      <c r="G36" s="127">
        <v>0</v>
      </c>
      <c r="H36" s="116">
        <f t="shared" si="1"/>
        <v>0</v>
      </c>
      <c r="I36" s="72">
        <v>0</v>
      </c>
      <c r="J36" s="72">
        <v>0</v>
      </c>
      <c r="K36" s="73">
        <v>0</v>
      </c>
    </row>
    <row r="37" spans="1:11" x14ac:dyDescent="0.25">
      <c r="A37" s="863">
        <v>31</v>
      </c>
      <c r="B37" s="446" t="s">
        <v>863</v>
      </c>
      <c r="C37" s="126">
        <f t="shared" si="2"/>
        <v>2</v>
      </c>
      <c r="D37" s="107">
        <f t="shared" si="3"/>
        <v>2</v>
      </c>
      <c r="E37" s="73">
        <v>0</v>
      </c>
      <c r="F37" s="73">
        <v>2</v>
      </c>
      <c r="G37" s="127">
        <v>0</v>
      </c>
      <c r="H37" s="116">
        <f t="shared" si="1"/>
        <v>0</v>
      </c>
      <c r="I37" s="72">
        <v>0</v>
      </c>
      <c r="J37" s="72">
        <v>0</v>
      </c>
      <c r="K37" s="73">
        <v>0</v>
      </c>
    </row>
    <row r="38" spans="1:11" x14ac:dyDescent="0.25">
      <c r="A38" s="863">
        <v>32</v>
      </c>
      <c r="B38" s="446" t="s">
        <v>787</v>
      </c>
      <c r="C38" s="126">
        <f>D38+H38</f>
        <v>1</v>
      </c>
      <c r="D38" s="107">
        <f t="shared" si="3"/>
        <v>1</v>
      </c>
      <c r="E38" s="73">
        <v>0</v>
      </c>
      <c r="F38" s="73">
        <v>1</v>
      </c>
      <c r="G38" s="127">
        <v>0</v>
      </c>
      <c r="H38" s="116">
        <f t="shared" si="1"/>
        <v>0</v>
      </c>
      <c r="I38" s="72">
        <v>0</v>
      </c>
      <c r="J38" s="72">
        <v>0</v>
      </c>
      <c r="K38" s="73">
        <v>0</v>
      </c>
    </row>
    <row r="39" spans="1:11" x14ac:dyDescent="0.25">
      <c r="A39" s="863">
        <v>33</v>
      </c>
      <c r="B39" s="446" t="s">
        <v>768</v>
      </c>
      <c r="C39" s="126">
        <f t="shared" si="2"/>
        <v>2</v>
      </c>
      <c r="D39" s="107">
        <f t="shared" si="3"/>
        <v>2</v>
      </c>
      <c r="E39" s="73">
        <v>1</v>
      </c>
      <c r="F39" s="73">
        <v>1</v>
      </c>
      <c r="G39" s="127">
        <v>0</v>
      </c>
      <c r="H39" s="116">
        <f t="shared" si="1"/>
        <v>0</v>
      </c>
      <c r="I39" s="72">
        <v>0</v>
      </c>
      <c r="J39" s="72">
        <v>0</v>
      </c>
      <c r="K39" s="73">
        <v>0</v>
      </c>
    </row>
    <row r="40" spans="1:11" x14ac:dyDescent="0.25">
      <c r="A40" s="863">
        <v>34</v>
      </c>
      <c r="B40" s="446" t="s">
        <v>694</v>
      </c>
      <c r="C40" s="126">
        <f t="shared" si="2"/>
        <v>8</v>
      </c>
      <c r="D40" s="107">
        <f t="shared" si="3"/>
        <v>7</v>
      </c>
      <c r="E40" s="73">
        <v>2</v>
      </c>
      <c r="F40" s="73">
        <v>5</v>
      </c>
      <c r="G40" s="127">
        <v>0</v>
      </c>
      <c r="H40" s="116">
        <f t="shared" si="1"/>
        <v>1</v>
      </c>
      <c r="I40" s="72">
        <v>1</v>
      </c>
      <c r="J40" s="72">
        <v>0</v>
      </c>
      <c r="K40" s="73">
        <v>0</v>
      </c>
    </row>
    <row r="41" spans="1:11" x14ac:dyDescent="0.25">
      <c r="A41" s="863">
        <v>35</v>
      </c>
      <c r="B41" s="446" t="s">
        <v>664</v>
      </c>
      <c r="C41" s="126">
        <f t="shared" si="2"/>
        <v>1</v>
      </c>
      <c r="D41" s="107">
        <f t="shared" si="3"/>
        <v>1</v>
      </c>
      <c r="E41" s="73">
        <v>0</v>
      </c>
      <c r="F41" s="73">
        <v>1</v>
      </c>
      <c r="G41" s="127">
        <v>0</v>
      </c>
      <c r="H41" s="116">
        <f t="shared" si="1"/>
        <v>0</v>
      </c>
      <c r="I41" s="72">
        <v>0</v>
      </c>
      <c r="J41" s="72">
        <v>0</v>
      </c>
      <c r="K41" s="73">
        <v>0</v>
      </c>
    </row>
    <row r="42" spans="1:11" x14ac:dyDescent="0.25">
      <c r="A42" s="863">
        <v>36</v>
      </c>
      <c r="B42" s="446" t="s">
        <v>783</v>
      </c>
      <c r="C42" s="126">
        <f t="shared" si="2"/>
        <v>5</v>
      </c>
      <c r="D42" s="107">
        <f t="shared" si="3"/>
        <v>5</v>
      </c>
      <c r="E42" s="73">
        <v>5</v>
      </c>
      <c r="F42" s="73">
        <v>0</v>
      </c>
      <c r="G42" s="127">
        <v>0</v>
      </c>
      <c r="H42" s="116">
        <f t="shared" si="1"/>
        <v>0</v>
      </c>
      <c r="I42" s="72">
        <v>0</v>
      </c>
      <c r="J42" s="72">
        <v>0</v>
      </c>
      <c r="K42" s="73">
        <v>0</v>
      </c>
    </row>
    <row r="43" spans="1:11" x14ac:dyDescent="0.25">
      <c r="A43" s="863">
        <v>37</v>
      </c>
      <c r="B43" s="446" t="s">
        <v>834</v>
      </c>
      <c r="C43" s="126">
        <f t="shared" si="2"/>
        <v>1</v>
      </c>
      <c r="D43" s="107">
        <f t="shared" si="3"/>
        <v>1</v>
      </c>
      <c r="E43" s="73">
        <v>1</v>
      </c>
      <c r="F43" s="73">
        <v>0</v>
      </c>
      <c r="G43" s="127">
        <v>0</v>
      </c>
      <c r="H43" s="116">
        <f t="shared" si="1"/>
        <v>0</v>
      </c>
      <c r="I43" s="72">
        <v>0</v>
      </c>
      <c r="J43" s="72">
        <v>0</v>
      </c>
      <c r="K43" s="73">
        <v>0</v>
      </c>
    </row>
    <row r="44" spans="1:11" x14ac:dyDescent="0.25">
      <c r="A44" s="863">
        <v>38</v>
      </c>
      <c r="B44" s="446" t="s">
        <v>956</v>
      </c>
      <c r="C44" s="126">
        <f t="shared" si="2"/>
        <v>1</v>
      </c>
      <c r="D44" s="107">
        <f t="shared" si="3"/>
        <v>1</v>
      </c>
      <c r="E44" s="73">
        <v>1</v>
      </c>
      <c r="F44" s="73">
        <v>0</v>
      </c>
      <c r="G44" s="127">
        <v>0</v>
      </c>
      <c r="H44" s="116">
        <f>+I44+J44+K44</f>
        <v>0</v>
      </c>
      <c r="I44" s="72">
        <v>0</v>
      </c>
      <c r="J44" s="72">
        <v>0</v>
      </c>
      <c r="K44" s="73">
        <v>0</v>
      </c>
    </row>
    <row r="45" spans="1:11" x14ac:dyDescent="0.25">
      <c r="A45" s="863">
        <v>39</v>
      </c>
      <c r="B45" s="446" t="s">
        <v>972</v>
      </c>
      <c r="C45" s="126">
        <f t="shared" si="2"/>
        <v>1</v>
      </c>
      <c r="D45" s="107">
        <f t="shared" si="3"/>
        <v>1</v>
      </c>
      <c r="E45" s="73">
        <v>1</v>
      </c>
      <c r="F45" s="73">
        <v>0</v>
      </c>
      <c r="G45" s="127">
        <v>0</v>
      </c>
      <c r="H45" s="116">
        <f>+I45+J45+K45</f>
        <v>0</v>
      </c>
      <c r="I45" s="72">
        <v>0</v>
      </c>
      <c r="J45" s="72">
        <v>0</v>
      </c>
      <c r="K45" s="73">
        <v>0</v>
      </c>
    </row>
    <row r="46" spans="1:11" x14ac:dyDescent="0.25">
      <c r="A46" s="863">
        <v>40</v>
      </c>
      <c r="B46" s="446" t="s">
        <v>847</v>
      </c>
      <c r="C46" s="126">
        <f t="shared" si="2"/>
        <v>1</v>
      </c>
      <c r="D46" s="107">
        <f t="shared" si="3"/>
        <v>1</v>
      </c>
      <c r="E46" s="73">
        <v>0</v>
      </c>
      <c r="F46" s="73">
        <v>1</v>
      </c>
      <c r="G46" s="127">
        <v>0</v>
      </c>
      <c r="H46" s="116">
        <f t="shared" si="1"/>
        <v>0</v>
      </c>
      <c r="I46" s="72">
        <v>0</v>
      </c>
      <c r="J46" s="72">
        <v>0</v>
      </c>
      <c r="K46" s="73">
        <v>0</v>
      </c>
    </row>
    <row r="47" spans="1:11" x14ac:dyDescent="0.25">
      <c r="A47" s="863">
        <v>41</v>
      </c>
      <c r="B47" s="446" t="s">
        <v>606</v>
      </c>
      <c r="C47" s="126">
        <f t="shared" si="2"/>
        <v>1</v>
      </c>
      <c r="D47" s="107">
        <f t="shared" si="3"/>
        <v>1</v>
      </c>
      <c r="E47" s="73">
        <v>0</v>
      </c>
      <c r="F47" s="73">
        <v>1</v>
      </c>
      <c r="G47" s="127">
        <v>0</v>
      </c>
      <c r="H47" s="116">
        <f t="shared" si="1"/>
        <v>0</v>
      </c>
      <c r="I47" s="72">
        <v>0</v>
      </c>
      <c r="J47" s="72">
        <v>0</v>
      </c>
      <c r="K47" s="73">
        <v>0</v>
      </c>
    </row>
    <row r="48" spans="1:11" x14ac:dyDescent="0.25">
      <c r="A48" s="863">
        <v>42</v>
      </c>
      <c r="B48" s="447" t="s">
        <v>190</v>
      </c>
      <c r="C48" s="126">
        <f t="shared" si="2"/>
        <v>22</v>
      </c>
      <c r="D48" s="107">
        <f t="shared" si="3"/>
        <v>21</v>
      </c>
      <c r="E48" s="73">
        <v>7</v>
      </c>
      <c r="F48" s="73">
        <v>13</v>
      </c>
      <c r="G48" s="127">
        <v>1</v>
      </c>
      <c r="H48" s="116">
        <f t="shared" si="1"/>
        <v>1</v>
      </c>
      <c r="I48" s="72">
        <v>1</v>
      </c>
      <c r="J48" s="72">
        <v>0</v>
      </c>
      <c r="K48" s="73">
        <v>0</v>
      </c>
    </row>
    <row r="49" spans="1:11" x14ac:dyDescent="0.25">
      <c r="A49" s="863">
        <v>43</v>
      </c>
      <c r="B49" s="446" t="s">
        <v>191</v>
      </c>
      <c r="C49" s="126">
        <f t="shared" si="2"/>
        <v>29</v>
      </c>
      <c r="D49" s="107">
        <f t="shared" si="3"/>
        <v>29</v>
      </c>
      <c r="E49" s="73">
        <v>22</v>
      </c>
      <c r="F49" s="73">
        <v>7</v>
      </c>
      <c r="G49" s="127">
        <v>0</v>
      </c>
      <c r="H49" s="116">
        <f t="shared" si="1"/>
        <v>0</v>
      </c>
      <c r="I49" s="72">
        <v>0</v>
      </c>
      <c r="J49" s="72">
        <v>0</v>
      </c>
      <c r="K49" s="73">
        <v>0</v>
      </c>
    </row>
    <row r="50" spans="1:11" x14ac:dyDescent="0.25">
      <c r="A50" s="863">
        <v>44</v>
      </c>
      <c r="B50" s="446" t="s">
        <v>831</v>
      </c>
      <c r="C50" s="126">
        <f t="shared" si="2"/>
        <v>1</v>
      </c>
      <c r="D50" s="107">
        <f t="shared" si="3"/>
        <v>1</v>
      </c>
      <c r="E50" s="73">
        <v>0</v>
      </c>
      <c r="F50" s="73">
        <v>1</v>
      </c>
      <c r="G50" s="127">
        <v>0</v>
      </c>
      <c r="H50" s="116">
        <f t="shared" si="1"/>
        <v>0</v>
      </c>
      <c r="I50" s="72">
        <v>0</v>
      </c>
      <c r="J50" s="72">
        <v>0</v>
      </c>
      <c r="K50" s="73">
        <v>0</v>
      </c>
    </row>
    <row r="51" spans="1:11" x14ac:dyDescent="0.25">
      <c r="A51" s="863">
        <v>45</v>
      </c>
      <c r="B51" s="446" t="s">
        <v>713</v>
      </c>
      <c r="C51" s="126">
        <f t="shared" si="2"/>
        <v>3</v>
      </c>
      <c r="D51" s="107">
        <f t="shared" si="3"/>
        <v>3</v>
      </c>
      <c r="E51" s="73">
        <v>2</v>
      </c>
      <c r="F51" s="73">
        <v>1</v>
      </c>
      <c r="G51" s="127">
        <v>0</v>
      </c>
      <c r="H51" s="116">
        <f t="shared" si="1"/>
        <v>0</v>
      </c>
      <c r="I51" s="72">
        <v>0</v>
      </c>
      <c r="J51" s="72">
        <v>0</v>
      </c>
      <c r="K51" s="73">
        <v>0</v>
      </c>
    </row>
    <row r="52" spans="1:11" x14ac:dyDescent="0.25">
      <c r="A52" s="863">
        <v>46</v>
      </c>
      <c r="B52" s="446" t="s">
        <v>193</v>
      </c>
      <c r="C52" s="126">
        <f t="shared" si="2"/>
        <v>75</v>
      </c>
      <c r="D52" s="107">
        <f t="shared" si="3"/>
        <v>72</v>
      </c>
      <c r="E52" s="73">
        <v>30</v>
      </c>
      <c r="F52" s="73">
        <v>42</v>
      </c>
      <c r="G52" s="127">
        <v>0</v>
      </c>
      <c r="H52" s="116">
        <f t="shared" si="1"/>
        <v>3</v>
      </c>
      <c r="I52" s="72">
        <v>3</v>
      </c>
      <c r="J52" s="72">
        <v>0</v>
      </c>
      <c r="K52" s="73">
        <v>0</v>
      </c>
    </row>
    <row r="53" spans="1:11" x14ac:dyDescent="0.25">
      <c r="A53" s="863">
        <v>47</v>
      </c>
      <c r="B53" s="446" t="s">
        <v>858</v>
      </c>
      <c r="C53" s="126">
        <f t="shared" si="2"/>
        <v>1</v>
      </c>
      <c r="D53" s="107">
        <f t="shared" si="3"/>
        <v>1</v>
      </c>
      <c r="E53" s="73">
        <v>0</v>
      </c>
      <c r="F53" s="73">
        <v>1</v>
      </c>
      <c r="G53" s="127">
        <v>0</v>
      </c>
      <c r="H53" s="116">
        <f t="shared" si="1"/>
        <v>0</v>
      </c>
      <c r="I53" s="72">
        <v>0</v>
      </c>
      <c r="J53" s="72">
        <v>0</v>
      </c>
      <c r="K53" s="73">
        <v>0</v>
      </c>
    </row>
    <row r="54" spans="1:11" x14ac:dyDescent="0.25">
      <c r="A54" s="863">
        <v>48</v>
      </c>
      <c r="B54" s="446" t="s">
        <v>195</v>
      </c>
      <c r="C54" s="126">
        <f t="shared" si="2"/>
        <v>30</v>
      </c>
      <c r="D54" s="107">
        <f t="shared" si="3"/>
        <v>29</v>
      </c>
      <c r="E54" s="73">
        <v>15</v>
      </c>
      <c r="F54" s="73">
        <v>14</v>
      </c>
      <c r="G54" s="127">
        <v>0</v>
      </c>
      <c r="H54" s="116">
        <f t="shared" si="1"/>
        <v>1</v>
      </c>
      <c r="I54" s="72">
        <v>1</v>
      </c>
      <c r="J54" s="72">
        <v>0</v>
      </c>
      <c r="K54" s="73">
        <v>0</v>
      </c>
    </row>
    <row r="55" spans="1:11" x14ac:dyDescent="0.25">
      <c r="A55" s="863">
        <v>49</v>
      </c>
      <c r="B55" s="446" t="s">
        <v>474</v>
      </c>
      <c r="C55" s="126">
        <f t="shared" si="2"/>
        <v>17</v>
      </c>
      <c r="D55" s="107">
        <f t="shared" si="3"/>
        <v>17</v>
      </c>
      <c r="E55" s="73">
        <v>11</v>
      </c>
      <c r="F55" s="73">
        <v>6</v>
      </c>
      <c r="G55" s="127">
        <v>0</v>
      </c>
      <c r="H55" s="116">
        <f t="shared" si="1"/>
        <v>0</v>
      </c>
      <c r="I55" s="72">
        <v>0</v>
      </c>
      <c r="J55" s="72">
        <v>0</v>
      </c>
      <c r="K55" s="73">
        <v>0</v>
      </c>
    </row>
    <row r="56" spans="1:11" x14ac:dyDescent="0.25">
      <c r="A56" s="863">
        <v>50</v>
      </c>
      <c r="B56" s="446" t="s">
        <v>784</v>
      </c>
      <c r="C56" s="126">
        <f t="shared" si="2"/>
        <v>4</v>
      </c>
      <c r="D56" s="107">
        <f t="shared" si="3"/>
        <v>4</v>
      </c>
      <c r="E56" s="73">
        <v>3</v>
      </c>
      <c r="F56" s="73">
        <v>1</v>
      </c>
      <c r="G56" s="127">
        <v>0</v>
      </c>
      <c r="H56" s="116">
        <f t="shared" si="1"/>
        <v>0</v>
      </c>
      <c r="I56" s="72">
        <v>0</v>
      </c>
      <c r="J56" s="72">
        <v>0</v>
      </c>
      <c r="K56" s="73">
        <v>0</v>
      </c>
    </row>
    <row r="57" spans="1:11" x14ac:dyDescent="0.25">
      <c r="A57" s="863">
        <v>51</v>
      </c>
      <c r="B57" s="446" t="s">
        <v>409</v>
      </c>
      <c r="C57" s="126">
        <f t="shared" si="2"/>
        <v>5</v>
      </c>
      <c r="D57" s="107">
        <f t="shared" si="3"/>
        <v>5</v>
      </c>
      <c r="E57" s="73">
        <v>3</v>
      </c>
      <c r="F57" s="73">
        <v>2</v>
      </c>
      <c r="G57" s="127">
        <v>0</v>
      </c>
      <c r="H57" s="116">
        <f t="shared" si="1"/>
        <v>0</v>
      </c>
      <c r="I57" s="72">
        <v>0</v>
      </c>
      <c r="J57" s="72">
        <v>0</v>
      </c>
      <c r="K57" s="73">
        <v>0</v>
      </c>
    </row>
    <row r="58" spans="1:11" x14ac:dyDescent="0.25">
      <c r="A58" s="863">
        <v>52</v>
      </c>
      <c r="B58" s="446" t="s">
        <v>730</v>
      </c>
      <c r="C58" s="126">
        <f t="shared" si="2"/>
        <v>2</v>
      </c>
      <c r="D58" s="107">
        <f t="shared" si="3"/>
        <v>2</v>
      </c>
      <c r="E58" s="73">
        <v>1</v>
      </c>
      <c r="F58" s="73">
        <v>1</v>
      </c>
      <c r="G58" s="127">
        <v>0</v>
      </c>
      <c r="H58" s="116">
        <f t="shared" si="1"/>
        <v>0</v>
      </c>
      <c r="I58" s="72">
        <v>0</v>
      </c>
      <c r="J58" s="72">
        <v>0</v>
      </c>
      <c r="K58" s="73">
        <v>0</v>
      </c>
    </row>
    <row r="59" spans="1:11" x14ac:dyDescent="0.25">
      <c r="A59" s="863">
        <v>53</v>
      </c>
      <c r="B59" s="446" t="s">
        <v>973</v>
      </c>
      <c r="C59" s="126">
        <f t="shared" si="2"/>
        <v>6</v>
      </c>
      <c r="D59" s="107">
        <f t="shared" si="3"/>
        <v>6</v>
      </c>
      <c r="E59" s="73">
        <v>6</v>
      </c>
      <c r="F59" s="73">
        <v>0</v>
      </c>
      <c r="G59" s="127">
        <v>0</v>
      </c>
      <c r="H59" s="116">
        <f t="shared" si="1"/>
        <v>0</v>
      </c>
      <c r="I59" s="72">
        <v>0</v>
      </c>
      <c r="J59" s="72">
        <v>0</v>
      </c>
      <c r="K59" s="73">
        <v>0</v>
      </c>
    </row>
    <row r="60" spans="1:11" x14ac:dyDescent="0.25">
      <c r="A60" s="863">
        <v>54</v>
      </c>
      <c r="B60" s="446" t="s">
        <v>963</v>
      </c>
      <c r="C60" s="126">
        <f t="shared" si="2"/>
        <v>3</v>
      </c>
      <c r="D60" s="107">
        <f t="shared" si="3"/>
        <v>3</v>
      </c>
      <c r="E60" s="73">
        <v>3</v>
      </c>
      <c r="F60" s="73">
        <v>0</v>
      </c>
      <c r="G60" s="127">
        <v>0</v>
      </c>
      <c r="H60" s="116">
        <f t="shared" si="1"/>
        <v>0</v>
      </c>
      <c r="I60" s="72">
        <v>0</v>
      </c>
      <c r="J60" s="72">
        <v>0</v>
      </c>
      <c r="K60" s="73">
        <v>0</v>
      </c>
    </row>
    <row r="61" spans="1:11" x14ac:dyDescent="0.25">
      <c r="A61" s="863">
        <v>55</v>
      </c>
      <c r="B61" s="446" t="s">
        <v>693</v>
      </c>
      <c r="C61" s="126">
        <f t="shared" si="2"/>
        <v>4</v>
      </c>
      <c r="D61" s="107">
        <f t="shared" si="3"/>
        <v>4</v>
      </c>
      <c r="E61" s="73">
        <v>3</v>
      </c>
      <c r="F61" s="73">
        <v>1</v>
      </c>
      <c r="G61" s="127">
        <v>0</v>
      </c>
      <c r="H61" s="116">
        <f t="shared" si="1"/>
        <v>0</v>
      </c>
      <c r="I61" s="72">
        <v>0</v>
      </c>
      <c r="J61" s="72">
        <v>0</v>
      </c>
      <c r="K61" s="73">
        <v>0</v>
      </c>
    </row>
    <row r="62" spans="1:11" x14ac:dyDescent="0.25">
      <c r="A62" s="863">
        <v>56</v>
      </c>
      <c r="B62" s="446" t="s">
        <v>983</v>
      </c>
      <c r="C62" s="126">
        <f t="shared" si="2"/>
        <v>1</v>
      </c>
      <c r="D62" s="107">
        <f t="shared" si="3"/>
        <v>1</v>
      </c>
      <c r="E62" s="73">
        <v>1</v>
      </c>
      <c r="F62" s="73">
        <v>0</v>
      </c>
      <c r="G62" s="127">
        <v>0</v>
      </c>
      <c r="H62" s="116">
        <v>0</v>
      </c>
      <c r="I62" s="72">
        <v>0</v>
      </c>
      <c r="J62" s="72">
        <v>0</v>
      </c>
      <c r="K62" s="73">
        <v>0</v>
      </c>
    </row>
    <row r="63" spans="1:11" x14ac:dyDescent="0.25">
      <c r="A63" s="863">
        <v>57</v>
      </c>
      <c r="B63" s="446" t="s">
        <v>974</v>
      </c>
      <c r="C63" s="126">
        <f t="shared" si="2"/>
        <v>1</v>
      </c>
      <c r="D63" s="107">
        <f t="shared" si="3"/>
        <v>1</v>
      </c>
      <c r="E63" s="73">
        <v>1</v>
      </c>
      <c r="F63" s="73">
        <v>0</v>
      </c>
      <c r="G63" s="127">
        <v>0</v>
      </c>
      <c r="H63" s="116">
        <f t="shared" si="1"/>
        <v>0</v>
      </c>
      <c r="I63" s="72">
        <v>0</v>
      </c>
      <c r="J63" s="72">
        <v>0</v>
      </c>
      <c r="K63" s="73">
        <v>0</v>
      </c>
    </row>
    <row r="64" spans="1:11" x14ac:dyDescent="0.25">
      <c r="A64" s="863">
        <v>58</v>
      </c>
      <c r="B64" s="446" t="s">
        <v>198</v>
      </c>
      <c r="C64" s="126">
        <f t="shared" si="2"/>
        <v>87</v>
      </c>
      <c r="D64" s="107">
        <f t="shared" si="3"/>
        <v>86</v>
      </c>
      <c r="E64" s="73">
        <v>30</v>
      </c>
      <c r="F64" s="73">
        <v>56</v>
      </c>
      <c r="G64" s="127">
        <v>0</v>
      </c>
      <c r="H64" s="116">
        <f t="shared" si="1"/>
        <v>1</v>
      </c>
      <c r="I64" s="72">
        <v>0</v>
      </c>
      <c r="J64" s="72">
        <v>1</v>
      </c>
      <c r="K64" s="73">
        <v>0</v>
      </c>
    </row>
    <row r="65" spans="1:11" x14ac:dyDescent="0.25">
      <c r="A65" s="863">
        <v>59</v>
      </c>
      <c r="B65" s="446" t="s">
        <v>199</v>
      </c>
      <c r="C65" s="126">
        <f>D65+H65</f>
        <v>58</v>
      </c>
      <c r="D65" s="107">
        <f t="shared" si="3"/>
        <v>53</v>
      </c>
      <c r="E65" s="73">
        <v>24</v>
      </c>
      <c r="F65" s="73">
        <v>29</v>
      </c>
      <c r="G65" s="127">
        <v>0</v>
      </c>
      <c r="H65" s="116">
        <f t="shared" si="1"/>
        <v>5</v>
      </c>
      <c r="I65" s="72">
        <v>1</v>
      </c>
      <c r="J65" s="72">
        <v>4</v>
      </c>
      <c r="K65" s="73">
        <v>0</v>
      </c>
    </row>
    <row r="66" spans="1:11" x14ac:dyDescent="0.25">
      <c r="A66" s="863">
        <v>60</v>
      </c>
      <c r="B66" s="446" t="s">
        <v>868</v>
      </c>
      <c r="C66" s="126">
        <f>D66+H66</f>
        <v>1</v>
      </c>
      <c r="D66" s="107">
        <f t="shared" si="3"/>
        <v>1</v>
      </c>
      <c r="E66" s="73">
        <v>1</v>
      </c>
      <c r="F66" s="73">
        <v>0</v>
      </c>
      <c r="G66" s="127">
        <v>0</v>
      </c>
      <c r="H66" s="116">
        <f t="shared" si="1"/>
        <v>0</v>
      </c>
      <c r="I66" s="72">
        <v>0</v>
      </c>
      <c r="J66" s="72">
        <v>0</v>
      </c>
      <c r="K66" s="73">
        <v>0</v>
      </c>
    </row>
    <row r="67" spans="1:11" x14ac:dyDescent="0.25">
      <c r="A67" s="863">
        <v>61</v>
      </c>
      <c r="B67" s="446" t="s">
        <v>490</v>
      </c>
      <c r="C67" s="126">
        <f t="shared" si="2"/>
        <v>4</v>
      </c>
      <c r="D67" s="107">
        <f t="shared" si="3"/>
        <v>4</v>
      </c>
      <c r="E67" s="73">
        <v>0</v>
      </c>
      <c r="F67" s="73">
        <v>4</v>
      </c>
      <c r="G67" s="127">
        <v>0</v>
      </c>
      <c r="H67" s="116">
        <f t="shared" si="1"/>
        <v>0</v>
      </c>
      <c r="I67" s="72">
        <v>0</v>
      </c>
      <c r="J67" s="72">
        <v>0</v>
      </c>
      <c r="K67" s="73">
        <v>0</v>
      </c>
    </row>
    <row r="68" spans="1:11" x14ac:dyDescent="0.25">
      <c r="A68" s="863">
        <v>62</v>
      </c>
      <c r="B68" s="446" t="s">
        <v>463</v>
      </c>
      <c r="C68" s="126">
        <f t="shared" si="2"/>
        <v>17</v>
      </c>
      <c r="D68" s="107">
        <f t="shared" si="3"/>
        <v>14</v>
      </c>
      <c r="E68" s="73">
        <v>6</v>
      </c>
      <c r="F68" s="73">
        <v>8</v>
      </c>
      <c r="G68" s="127">
        <v>0</v>
      </c>
      <c r="H68" s="116">
        <f t="shared" si="1"/>
        <v>3</v>
      </c>
      <c r="I68" s="72">
        <v>0</v>
      </c>
      <c r="J68" s="72">
        <v>3</v>
      </c>
      <c r="K68" s="73">
        <v>0</v>
      </c>
    </row>
    <row r="69" spans="1:11" x14ac:dyDescent="0.25">
      <c r="A69" s="863">
        <v>63</v>
      </c>
      <c r="B69" s="446" t="s">
        <v>689</v>
      </c>
      <c r="C69" s="126">
        <f t="shared" si="2"/>
        <v>6</v>
      </c>
      <c r="D69" s="107">
        <f t="shared" si="3"/>
        <v>5</v>
      </c>
      <c r="E69" s="73">
        <v>2</v>
      </c>
      <c r="F69" s="73">
        <v>3</v>
      </c>
      <c r="G69" s="127">
        <v>0</v>
      </c>
      <c r="H69" s="116">
        <f t="shared" si="1"/>
        <v>1</v>
      </c>
      <c r="I69" s="72">
        <v>0</v>
      </c>
      <c r="J69" s="72">
        <v>1</v>
      </c>
      <c r="K69" s="73">
        <v>0</v>
      </c>
    </row>
    <row r="70" spans="1:11" x14ac:dyDescent="0.25">
      <c r="A70" s="863">
        <v>64</v>
      </c>
      <c r="B70" s="446" t="s">
        <v>692</v>
      </c>
      <c r="C70" s="126">
        <f t="shared" si="2"/>
        <v>16</v>
      </c>
      <c r="D70" s="107">
        <f t="shared" si="3"/>
        <v>16</v>
      </c>
      <c r="E70" s="73">
        <v>14</v>
      </c>
      <c r="F70" s="73">
        <v>2</v>
      </c>
      <c r="G70" s="127">
        <v>0</v>
      </c>
      <c r="H70" s="116">
        <f t="shared" si="1"/>
        <v>0</v>
      </c>
      <c r="I70" s="72">
        <v>0</v>
      </c>
      <c r="J70" s="72">
        <v>0</v>
      </c>
      <c r="K70" s="73">
        <v>0</v>
      </c>
    </row>
    <row r="71" spans="1:11" x14ac:dyDescent="0.25">
      <c r="A71" s="863">
        <v>65</v>
      </c>
      <c r="B71" s="446" t="s">
        <v>864</v>
      </c>
      <c r="C71" s="126">
        <f t="shared" si="2"/>
        <v>1</v>
      </c>
      <c r="D71" s="107">
        <f t="shared" si="3"/>
        <v>0</v>
      </c>
      <c r="E71" s="73">
        <v>0</v>
      </c>
      <c r="F71" s="73">
        <v>0</v>
      </c>
      <c r="G71" s="127">
        <v>0</v>
      </c>
      <c r="H71" s="116">
        <f t="shared" si="1"/>
        <v>1</v>
      </c>
      <c r="I71" s="72">
        <v>0</v>
      </c>
      <c r="J71" s="72">
        <v>1</v>
      </c>
      <c r="K71" s="73">
        <v>0</v>
      </c>
    </row>
    <row r="72" spans="1:11" x14ac:dyDescent="0.25">
      <c r="A72" s="863">
        <v>66</v>
      </c>
      <c r="B72" s="446" t="s">
        <v>812</v>
      </c>
      <c r="C72" s="126">
        <f t="shared" si="2"/>
        <v>4</v>
      </c>
      <c r="D72" s="107">
        <f t="shared" si="3"/>
        <v>4</v>
      </c>
      <c r="E72" s="73">
        <v>3</v>
      </c>
      <c r="F72" s="73">
        <v>1</v>
      </c>
      <c r="G72" s="127">
        <v>0</v>
      </c>
      <c r="H72" s="116">
        <f t="shared" si="1"/>
        <v>0</v>
      </c>
      <c r="I72" s="72">
        <v>0</v>
      </c>
      <c r="J72" s="72">
        <v>0</v>
      </c>
      <c r="K72" s="73">
        <v>0</v>
      </c>
    </row>
    <row r="73" spans="1:11" ht="13.65" customHeight="1" x14ac:dyDescent="0.25">
      <c r="A73" s="863">
        <v>67</v>
      </c>
      <c r="B73" s="446" t="s">
        <v>806</v>
      </c>
      <c r="C73" s="126">
        <f t="shared" si="2"/>
        <v>9</v>
      </c>
      <c r="D73" s="107">
        <f t="shared" si="3"/>
        <v>9</v>
      </c>
      <c r="E73" s="73">
        <v>7</v>
      </c>
      <c r="F73" s="73">
        <v>2</v>
      </c>
      <c r="G73" s="127">
        <v>0</v>
      </c>
      <c r="H73" s="116">
        <f t="shared" si="1"/>
        <v>0</v>
      </c>
      <c r="I73" s="72">
        <v>0</v>
      </c>
      <c r="J73" s="72">
        <v>0</v>
      </c>
      <c r="K73" s="73">
        <v>0</v>
      </c>
    </row>
    <row r="74" spans="1:11" x14ac:dyDescent="0.25">
      <c r="A74" s="863">
        <v>68</v>
      </c>
      <c r="B74" s="446" t="s">
        <v>1002</v>
      </c>
      <c r="C74" s="126">
        <f t="shared" si="2"/>
        <v>1</v>
      </c>
      <c r="D74" s="107">
        <f t="shared" si="3"/>
        <v>1</v>
      </c>
      <c r="E74" s="73">
        <v>1</v>
      </c>
      <c r="F74" s="73">
        <v>0</v>
      </c>
      <c r="G74" s="127">
        <v>0</v>
      </c>
      <c r="H74" s="116">
        <f t="shared" si="1"/>
        <v>0</v>
      </c>
      <c r="I74" s="72">
        <v>0</v>
      </c>
      <c r="J74" s="72">
        <v>0</v>
      </c>
      <c r="K74" s="73">
        <v>0</v>
      </c>
    </row>
    <row r="75" spans="1:11" x14ac:dyDescent="0.25">
      <c r="A75" s="863">
        <v>69</v>
      </c>
      <c r="B75" s="446" t="s">
        <v>752</v>
      </c>
      <c r="C75" s="126">
        <f t="shared" si="2"/>
        <v>1</v>
      </c>
      <c r="D75" s="107">
        <f t="shared" si="3"/>
        <v>1</v>
      </c>
      <c r="E75" s="73">
        <v>0</v>
      </c>
      <c r="F75" s="73">
        <v>1</v>
      </c>
      <c r="G75" s="127">
        <v>0</v>
      </c>
      <c r="H75" s="116">
        <f t="shared" si="1"/>
        <v>0</v>
      </c>
      <c r="I75" s="72">
        <v>0</v>
      </c>
      <c r="J75" s="72">
        <v>0</v>
      </c>
      <c r="K75" s="73">
        <v>0</v>
      </c>
    </row>
    <row r="76" spans="1:11" x14ac:dyDescent="0.25">
      <c r="A76" s="863">
        <v>70</v>
      </c>
      <c r="B76" s="446" t="s">
        <v>712</v>
      </c>
      <c r="C76" s="126">
        <f t="shared" si="2"/>
        <v>7</v>
      </c>
      <c r="D76" s="107">
        <f t="shared" si="3"/>
        <v>7</v>
      </c>
      <c r="E76" s="73">
        <v>4</v>
      </c>
      <c r="F76" s="73">
        <v>3</v>
      </c>
      <c r="G76" s="127">
        <v>0</v>
      </c>
      <c r="H76" s="116">
        <f t="shared" si="1"/>
        <v>0</v>
      </c>
      <c r="I76" s="72">
        <v>0</v>
      </c>
      <c r="J76" s="72">
        <v>0</v>
      </c>
      <c r="K76" s="73">
        <v>0</v>
      </c>
    </row>
    <row r="77" spans="1:11" x14ac:dyDescent="0.25">
      <c r="A77" s="863">
        <v>71</v>
      </c>
      <c r="B77" s="446" t="s">
        <v>202</v>
      </c>
      <c r="C77" s="126">
        <f t="shared" si="2"/>
        <v>8</v>
      </c>
      <c r="D77" s="107">
        <f t="shared" si="3"/>
        <v>8</v>
      </c>
      <c r="E77" s="73">
        <v>3</v>
      </c>
      <c r="F77" s="73">
        <v>5</v>
      </c>
      <c r="G77" s="127">
        <v>0</v>
      </c>
      <c r="H77" s="116">
        <f t="shared" si="1"/>
        <v>0</v>
      </c>
      <c r="I77" s="72">
        <v>0</v>
      </c>
      <c r="J77" s="72">
        <v>0</v>
      </c>
      <c r="K77" s="73">
        <v>0</v>
      </c>
    </row>
    <row r="78" spans="1:11" x14ac:dyDescent="0.25">
      <c r="A78" s="863">
        <v>72</v>
      </c>
      <c r="B78" s="446" t="s">
        <v>786</v>
      </c>
      <c r="C78" s="126">
        <f t="shared" si="2"/>
        <v>11</v>
      </c>
      <c r="D78" s="107">
        <f t="shared" si="3"/>
        <v>11</v>
      </c>
      <c r="E78" s="73">
        <v>11</v>
      </c>
      <c r="F78" s="73">
        <v>0</v>
      </c>
      <c r="G78" s="127">
        <v>0</v>
      </c>
      <c r="H78" s="116">
        <f t="shared" si="1"/>
        <v>0</v>
      </c>
      <c r="I78" s="72">
        <v>0</v>
      </c>
      <c r="J78" s="72">
        <v>0</v>
      </c>
      <c r="K78" s="73">
        <v>0</v>
      </c>
    </row>
    <row r="79" spans="1:11" x14ac:dyDescent="0.25">
      <c r="A79" s="863">
        <v>73</v>
      </c>
      <c r="B79" s="446" t="s">
        <v>204</v>
      </c>
      <c r="C79" s="126">
        <f t="shared" si="2"/>
        <v>1061</v>
      </c>
      <c r="D79" s="107">
        <f t="shared" si="3"/>
        <v>1015</v>
      </c>
      <c r="E79" s="73">
        <v>447</v>
      </c>
      <c r="F79" s="73">
        <v>556</v>
      </c>
      <c r="G79" s="127">
        <v>12</v>
      </c>
      <c r="H79" s="116">
        <f t="shared" si="1"/>
        <v>46</v>
      </c>
      <c r="I79" s="72">
        <v>32</v>
      </c>
      <c r="J79" s="72">
        <v>13</v>
      </c>
      <c r="K79" s="73">
        <v>1</v>
      </c>
    </row>
    <row r="80" spans="1:11" x14ac:dyDescent="0.25">
      <c r="A80" s="863">
        <v>74</v>
      </c>
      <c r="B80" s="446" t="s">
        <v>769</v>
      </c>
      <c r="C80" s="126">
        <f t="shared" si="2"/>
        <v>26</v>
      </c>
      <c r="D80" s="107">
        <f t="shared" si="3"/>
        <v>26</v>
      </c>
      <c r="E80" s="73">
        <v>17</v>
      </c>
      <c r="F80" s="73">
        <v>9</v>
      </c>
      <c r="G80" s="127">
        <v>0</v>
      </c>
      <c r="H80" s="116">
        <f t="shared" si="1"/>
        <v>0</v>
      </c>
      <c r="I80" s="72">
        <v>0</v>
      </c>
      <c r="J80" s="72">
        <v>0</v>
      </c>
      <c r="K80" s="73">
        <v>0</v>
      </c>
    </row>
    <row r="81" spans="1:11" x14ac:dyDescent="0.25">
      <c r="A81" s="863">
        <v>75</v>
      </c>
      <c r="B81" s="446" t="s">
        <v>699</v>
      </c>
      <c r="C81" s="126">
        <f t="shared" si="2"/>
        <v>1</v>
      </c>
      <c r="D81" s="107">
        <f t="shared" si="3"/>
        <v>1</v>
      </c>
      <c r="E81" s="73">
        <v>1</v>
      </c>
      <c r="F81" s="73">
        <v>0</v>
      </c>
      <c r="G81" s="127">
        <v>0</v>
      </c>
      <c r="H81" s="116">
        <f t="shared" si="1"/>
        <v>0</v>
      </c>
      <c r="I81" s="72">
        <v>0</v>
      </c>
      <c r="J81" s="72">
        <v>0</v>
      </c>
      <c r="K81" s="73">
        <v>0</v>
      </c>
    </row>
    <row r="82" spans="1:11" x14ac:dyDescent="0.25">
      <c r="A82" s="863">
        <v>76</v>
      </c>
      <c r="B82" s="446" t="s">
        <v>770</v>
      </c>
      <c r="C82" s="126">
        <f t="shared" si="2"/>
        <v>4</v>
      </c>
      <c r="D82" s="107">
        <f t="shared" si="3"/>
        <v>4</v>
      </c>
      <c r="E82" s="73">
        <v>1</v>
      </c>
      <c r="F82" s="73">
        <v>3</v>
      </c>
      <c r="G82" s="127">
        <v>0</v>
      </c>
      <c r="H82" s="116">
        <f t="shared" si="1"/>
        <v>0</v>
      </c>
      <c r="I82" s="72">
        <v>0</v>
      </c>
      <c r="J82" s="72">
        <v>0</v>
      </c>
      <c r="K82" s="73">
        <v>0</v>
      </c>
    </row>
    <row r="83" spans="1:11" x14ac:dyDescent="0.25">
      <c r="A83" s="863">
        <v>77</v>
      </c>
      <c r="B83" s="446" t="s">
        <v>205</v>
      </c>
      <c r="C83" s="126">
        <f t="shared" si="2"/>
        <v>26</v>
      </c>
      <c r="D83" s="107">
        <f t="shared" si="3"/>
        <v>26</v>
      </c>
      <c r="E83" s="73">
        <v>4</v>
      </c>
      <c r="F83" s="73">
        <v>22</v>
      </c>
      <c r="G83" s="127">
        <v>0</v>
      </c>
      <c r="H83" s="116">
        <f t="shared" si="1"/>
        <v>0</v>
      </c>
      <c r="I83" s="72">
        <v>0</v>
      </c>
      <c r="J83" s="72">
        <v>0</v>
      </c>
      <c r="K83" s="73">
        <v>0</v>
      </c>
    </row>
    <row r="84" spans="1:11" x14ac:dyDescent="0.25">
      <c r="A84" s="863">
        <v>78</v>
      </c>
      <c r="B84" s="446" t="s">
        <v>690</v>
      </c>
      <c r="C84" s="126">
        <f t="shared" si="2"/>
        <v>9</v>
      </c>
      <c r="D84" s="107">
        <f t="shared" si="3"/>
        <v>7</v>
      </c>
      <c r="E84" s="73">
        <v>6</v>
      </c>
      <c r="F84" s="73">
        <v>1</v>
      </c>
      <c r="G84" s="127">
        <v>0</v>
      </c>
      <c r="H84" s="116">
        <f t="shared" ref="H84:H87" si="4">+I84+J84+K84</f>
        <v>2</v>
      </c>
      <c r="I84" s="72">
        <v>1</v>
      </c>
      <c r="J84" s="72">
        <v>1</v>
      </c>
      <c r="K84" s="73">
        <v>0</v>
      </c>
    </row>
    <row r="85" spans="1:11" x14ac:dyDescent="0.25">
      <c r="A85" s="863">
        <v>79</v>
      </c>
      <c r="B85" s="446" t="s">
        <v>807</v>
      </c>
      <c r="C85" s="126">
        <f t="shared" si="2"/>
        <v>3</v>
      </c>
      <c r="D85" s="107">
        <f t="shared" si="3"/>
        <v>3</v>
      </c>
      <c r="E85" s="73">
        <v>2</v>
      </c>
      <c r="F85" s="73">
        <v>1</v>
      </c>
      <c r="G85" s="127">
        <v>0</v>
      </c>
      <c r="H85" s="116">
        <f t="shared" si="4"/>
        <v>0</v>
      </c>
      <c r="I85" s="72">
        <v>0</v>
      </c>
      <c r="J85" s="72">
        <v>0</v>
      </c>
      <c r="K85" s="73">
        <v>0</v>
      </c>
    </row>
    <row r="86" spans="1:11" x14ac:dyDescent="0.25">
      <c r="A86" s="863">
        <v>80</v>
      </c>
      <c r="B86" s="446" t="s">
        <v>373</v>
      </c>
      <c r="C86" s="126">
        <f t="shared" ref="C86:C87" si="5">D86+H86</f>
        <v>11</v>
      </c>
      <c r="D86" s="107">
        <f t="shared" ref="D86:D87" si="6">+E86+F86+G86</f>
        <v>11</v>
      </c>
      <c r="E86" s="73">
        <v>2</v>
      </c>
      <c r="F86" s="73">
        <v>9</v>
      </c>
      <c r="G86" s="127">
        <v>0</v>
      </c>
      <c r="H86" s="116">
        <f t="shared" si="4"/>
        <v>0</v>
      </c>
      <c r="I86" s="73">
        <v>0</v>
      </c>
      <c r="J86" s="73">
        <v>0</v>
      </c>
      <c r="K86" s="73">
        <v>0</v>
      </c>
    </row>
    <row r="87" spans="1:11" x14ac:dyDescent="0.25">
      <c r="A87" s="428">
        <v>81</v>
      </c>
      <c r="B87" s="419" t="s">
        <v>652</v>
      </c>
      <c r="C87" s="128">
        <f t="shared" si="5"/>
        <v>46</v>
      </c>
      <c r="D87" s="109">
        <f t="shared" si="6"/>
        <v>45</v>
      </c>
      <c r="E87" s="89">
        <v>7</v>
      </c>
      <c r="F87" s="75">
        <v>37</v>
      </c>
      <c r="G87" s="129">
        <v>1</v>
      </c>
      <c r="H87" s="125">
        <f t="shared" si="4"/>
        <v>1</v>
      </c>
      <c r="I87" s="89">
        <v>0</v>
      </c>
      <c r="J87" s="75">
        <v>1</v>
      </c>
      <c r="K87" s="130">
        <v>0</v>
      </c>
    </row>
  </sheetData>
  <mergeCells count="5">
    <mergeCell ref="A3:A5"/>
    <mergeCell ref="B3:B5"/>
    <mergeCell ref="C3:C5"/>
    <mergeCell ref="D3:G3"/>
    <mergeCell ref="H3:K3"/>
  </mergeCells>
  <phoneticPr fontId="2" type="noConversion"/>
  <printOptions horizontalCentered="1"/>
  <pageMargins left="0.62992125984251968" right="0.47244094488188981" top="0.47244094488188981" bottom="0.43307086614173229" header="0.27559055118110237" footer="0.27559055118110237"/>
  <pageSetup paperSize="9" scale="66" orientation="portrait" r:id="rId1"/>
  <headerFooter alignWithMargins="0">
    <oddHeader>&amp;C20</oddHead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J41"/>
  <sheetViews>
    <sheetView zoomScaleNormal="100" workbookViewId="0">
      <selection activeCell="M36" sqref="M36"/>
    </sheetView>
  </sheetViews>
  <sheetFormatPr defaultColWidth="9.109375" defaultRowHeight="13.15" x14ac:dyDescent="0.25"/>
  <cols>
    <col min="1" max="1" width="11.77734375" style="54" customWidth="1"/>
    <col min="2" max="3" width="9.109375" style="54"/>
    <col min="4" max="4" width="10" style="54" customWidth="1"/>
    <col min="5" max="5" width="9.77734375" style="54" customWidth="1"/>
    <col min="6" max="6" width="11.88671875" style="54" customWidth="1"/>
    <col min="7" max="7" width="10.6640625" style="54" customWidth="1"/>
    <col min="8" max="8" width="9.6640625" style="54" customWidth="1"/>
    <col min="9" max="16384" width="9.109375" style="54"/>
  </cols>
  <sheetData>
    <row r="1" spans="1:10" x14ac:dyDescent="0.25">
      <c r="A1" s="131" t="s">
        <v>1004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x14ac:dyDescent="0.25">
      <c r="A2" s="101"/>
      <c r="B2" s="101"/>
      <c r="C2" s="101"/>
      <c r="D2" s="101"/>
      <c r="E2" s="101"/>
      <c r="F2" s="101"/>
      <c r="G2" s="101"/>
      <c r="H2" s="101"/>
      <c r="I2" s="101"/>
      <c r="J2" s="101"/>
    </row>
    <row r="3" spans="1:10" x14ac:dyDescent="0.25">
      <c r="A3" s="101"/>
      <c r="B3" s="101"/>
      <c r="C3" s="101"/>
      <c r="D3" s="101"/>
      <c r="E3" s="101"/>
      <c r="F3" s="101"/>
      <c r="G3" s="101"/>
      <c r="H3" s="101"/>
      <c r="I3" s="101"/>
      <c r="J3" s="101"/>
    </row>
    <row r="4" spans="1:10" x14ac:dyDescent="0.25">
      <c r="A4" s="101"/>
      <c r="B4" s="101"/>
      <c r="C4" s="101"/>
      <c r="D4" s="101"/>
      <c r="E4" s="101"/>
      <c r="F4" s="101"/>
      <c r="G4" s="101"/>
      <c r="H4" s="101"/>
      <c r="I4" s="101"/>
      <c r="J4" s="101"/>
    </row>
    <row r="5" spans="1:10" x14ac:dyDescent="0.25">
      <c r="A5" s="101"/>
      <c r="B5" s="101"/>
      <c r="C5" s="101"/>
      <c r="D5" s="101"/>
      <c r="E5" s="101"/>
      <c r="F5" s="101"/>
      <c r="G5" s="101"/>
      <c r="H5" s="101"/>
      <c r="I5" s="101"/>
      <c r="J5" s="101"/>
    </row>
    <row r="6" spans="1:10" x14ac:dyDescent="0.25">
      <c r="A6" s="101"/>
      <c r="B6" s="101"/>
      <c r="C6" s="101"/>
      <c r="D6" s="101"/>
      <c r="E6" s="101"/>
      <c r="F6" s="101"/>
      <c r="G6" s="101"/>
      <c r="H6" s="101"/>
      <c r="I6" s="101"/>
      <c r="J6" s="101"/>
    </row>
    <row r="7" spans="1:10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1"/>
    </row>
    <row r="8" spans="1:10" x14ac:dyDescent="0.25">
      <c r="A8" s="101"/>
      <c r="B8" s="101"/>
      <c r="C8" s="101"/>
      <c r="D8" s="101"/>
      <c r="E8" s="101"/>
      <c r="F8" s="101"/>
      <c r="G8" s="101"/>
      <c r="H8" s="101"/>
      <c r="I8" s="101"/>
      <c r="J8" s="101"/>
    </row>
    <row r="9" spans="1:10" x14ac:dyDescent="0.25">
      <c r="A9" s="101"/>
      <c r="B9" s="101"/>
      <c r="C9" s="101"/>
      <c r="D9" s="101"/>
      <c r="E9" s="101"/>
      <c r="F9" s="101"/>
      <c r="G9" s="101"/>
      <c r="H9" s="101"/>
      <c r="I9" s="101"/>
      <c r="J9" s="101"/>
    </row>
    <row r="10" spans="1:10" x14ac:dyDescent="0.25">
      <c r="A10" s="101"/>
      <c r="B10" s="101"/>
      <c r="C10" s="101"/>
      <c r="D10" s="101"/>
      <c r="E10" s="101"/>
      <c r="F10" s="101"/>
      <c r="G10" s="101"/>
      <c r="H10" s="101"/>
      <c r="I10" s="101"/>
      <c r="J10" s="101"/>
    </row>
    <row r="11" spans="1:10" x14ac:dyDescent="0.25">
      <c r="A11" s="101"/>
      <c r="B11" s="101"/>
      <c r="C11" s="101"/>
      <c r="D11" s="101"/>
      <c r="E11" s="101"/>
      <c r="F11" s="101"/>
      <c r="G11" s="101"/>
      <c r="H11" s="101"/>
      <c r="I11" s="101"/>
      <c r="J11" s="101"/>
    </row>
    <row r="12" spans="1:10" x14ac:dyDescent="0.25">
      <c r="A12" s="101"/>
      <c r="B12" s="101"/>
      <c r="C12" s="101"/>
      <c r="D12" s="101"/>
      <c r="E12" s="101"/>
      <c r="F12" s="101"/>
      <c r="G12" s="101"/>
      <c r="H12" s="101"/>
      <c r="I12" s="101"/>
      <c r="J12" s="101"/>
    </row>
    <row r="13" spans="1:10" x14ac:dyDescent="0.25">
      <c r="A13" s="101"/>
      <c r="B13" s="101"/>
      <c r="C13" s="101"/>
      <c r="D13" s="101"/>
      <c r="E13" s="101"/>
      <c r="F13" s="101"/>
      <c r="G13" s="101"/>
      <c r="H13" s="101"/>
      <c r="I13" s="101"/>
      <c r="J13" s="101"/>
    </row>
    <row r="14" spans="1:10" x14ac:dyDescent="0.25">
      <c r="A14" s="101"/>
      <c r="B14" s="101"/>
      <c r="C14" s="101"/>
      <c r="D14" s="101"/>
      <c r="E14" s="101"/>
      <c r="F14" s="101"/>
      <c r="G14" s="101"/>
      <c r="H14" s="101"/>
      <c r="I14" s="101"/>
      <c r="J14" s="101"/>
    </row>
    <row r="15" spans="1:10" x14ac:dyDescent="0.25">
      <c r="A15" s="101"/>
      <c r="B15" s="101"/>
      <c r="C15" s="101"/>
      <c r="D15" s="101"/>
      <c r="E15" s="101"/>
      <c r="F15" s="101"/>
      <c r="G15" s="101"/>
      <c r="H15" s="101"/>
      <c r="I15" s="101"/>
      <c r="J15" s="101"/>
    </row>
    <row r="16" spans="1:10" x14ac:dyDescent="0.25">
      <c r="A16" s="101"/>
      <c r="B16" s="101"/>
      <c r="C16" s="101"/>
      <c r="D16" s="101"/>
      <c r="E16" s="101"/>
      <c r="F16" s="101"/>
      <c r="G16" s="101"/>
      <c r="H16" s="101"/>
      <c r="I16" s="101"/>
      <c r="J16" s="101"/>
    </row>
    <row r="17" spans="1:10" x14ac:dyDescent="0.25">
      <c r="A17" s="101"/>
      <c r="B17" s="101"/>
      <c r="C17" s="101"/>
      <c r="D17" s="101"/>
      <c r="E17" s="101"/>
      <c r="F17" s="101"/>
      <c r="G17" s="101"/>
      <c r="H17" s="101"/>
      <c r="I17" s="101"/>
      <c r="J17" s="101"/>
    </row>
    <row r="18" spans="1:10" x14ac:dyDescent="0.25">
      <c r="A18" s="101"/>
      <c r="B18" s="101"/>
      <c r="C18" s="101"/>
      <c r="D18" s="101"/>
      <c r="E18" s="101"/>
      <c r="F18" s="101"/>
      <c r="G18" s="101"/>
      <c r="H18" s="101"/>
      <c r="I18" s="101"/>
      <c r="J18" s="101"/>
    </row>
    <row r="19" spans="1:10" x14ac:dyDescent="0.25">
      <c r="A19" s="101"/>
      <c r="B19" s="101"/>
      <c r="C19" s="101"/>
      <c r="D19" s="101"/>
      <c r="E19" s="101"/>
      <c r="F19" s="101"/>
      <c r="G19" s="101"/>
      <c r="H19" s="101"/>
      <c r="I19" s="101"/>
      <c r="J19" s="101"/>
    </row>
    <row r="20" spans="1:10" x14ac:dyDescent="0.25">
      <c r="A20" s="101"/>
      <c r="B20" s="101"/>
      <c r="C20" s="101"/>
      <c r="D20" s="101"/>
      <c r="E20" s="101"/>
      <c r="F20" s="101"/>
      <c r="G20" s="101"/>
      <c r="H20" s="101"/>
      <c r="I20" s="101"/>
      <c r="J20" s="101"/>
    </row>
    <row r="21" spans="1:10" x14ac:dyDescent="0.25">
      <c r="A21" s="101"/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 x14ac:dyDescent="0.25">
      <c r="A22" s="101"/>
      <c r="B22" s="101"/>
      <c r="C22" s="101"/>
      <c r="D22" s="101"/>
      <c r="E22" s="101"/>
      <c r="F22" s="101"/>
      <c r="G22" s="101"/>
      <c r="H22" s="101"/>
      <c r="I22" s="101"/>
      <c r="J22" s="101"/>
    </row>
    <row r="23" spans="1:10" ht="15.85" customHeight="1" x14ac:dyDescent="0.25">
      <c r="A23" s="101"/>
      <c r="B23" s="101"/>
      <c r="C23" s="101"/>
      <c r="D23" s="101"/>
      <c r="E23" s="101"/>
      <c r="F23" s="101"/>
      <c r="G23" s="101"/>
      <c r="H23" s="101"/>
      <c r="I23" s="101"/>
      <c r="J23" s="101"/>
    </row>
    <row r="24" spans="1:10" ht="16.45" customHeight="1" x14ac:dyDescent="0.25">
      <c r="A24" s="101"/>
      <c r="B24" s="101"/>
      <c r="C24" s="101"/>
      <c r="D24" s="101"/>
      <c r="E24" s="101"/>
      <c r="F24" s="101"/>
      <c r="G24" s="101"/>
      <c r="H24" s="101"/>
      <c r="I24" s="101"/>
      <c r="J24" s="101"/>
    </row>
    <row r="25" spans="1:10" ht="15.05" x14ac:dyDescent="0.3">
      <c r="A25" s="132" t="s">
        <v>356</v>
      </c>
      <c r="B25" s="132" t="s">
        <v>454</v>
      </c>
      <c r="C25" s="132"/>
      <c r="D25" s="132"/>
      <c r="E25" s="132"/>
      <c r="F25" s="132"/>
      <c r="G25" s="132"/>
      <c r="H25" s="132"/>
      <c r="I25" s="132"/>
      <c r="J25" s="101"/>
    </row>
    <row r="26" spans="1:10" ht="15.05" x14ac:dyDescent="0.3">
      <c r="A26" s="132"/>
      <c r="B26" s="132" t="s">
        <v>980</v>
      </c>
      <c r="C26" s="132"/>
      <c r="D26" s="132"/>
      <c r="E26" s="132"/>
      <c r="F26" s="132"/>
      <c r="G26" s="132"/>
      <c r="H26" s="132"/>
      <c r="I26" s="132"/>
      <c r="J26" s="101"/>
    </row>
    <row r="27" spans="1:10" ht="15.05" x14ac:dyDescent="0.3">
      <c r="A27" s="132"/>
      <c r="B27" s="132"/>
      <c r="C27" s="132"/>
      <c r="D27" s="132"/>
      <c r="E27" s="132"/>
      <c r="F27" s="132"/>
      <c r="G27" s="132"/>
      <c r="H27" s="132"/>
      <c r="I27" s="132"/>
      <c r="J27" s="101"/>
    </row>
    <row r="28" spans="1:10" ht="15.05" x14ac:dyDescent="0.3">
      <c r="A28" s="408" t="s">
        <v>17</v>
      </c>
      <c r="B28" s="463"/>
      <c r="C28" s="463"/>
      <c r="D28" s="463"/>
      <c r="E28" s="409"/>
      <c r="F28" s="410"/>
      <c r="G28" s="981" t="s">
        <v>46</v>
      </c>
      <c r="H28" s="982"/>
      <c r="I28" s="982"/>
      <c r="J28" s="983"/>
    </row>
    <row r="29" spans="1:10" ht="15.05" x14ac:dyDescent="0.3">
      <c r="A29" s="453"/>
      <c r="B29" s="455"/>
      <c r="C29" s="455"/>
      <c r="D29" s="455"/>
      <c r="E29" s="417"/>
      <c r="F29" s="418"/>
      <c r="G29" s="984" t="s">
        <v>455</v>
      </c>
      <c r="H29" s="985"/>
      <c r="I29" s="984" t="s">
        <v>452</v>
      </c>
      <c r="J29" s="985"/>
    </row>
    <row r="30" spans="1:10" ht="15.05" x14ac:dyDescent="0.3">
      <c r="A30" s="453"/>
      <c r="B30" s="455"/>
      <c r="C30" s="455"/>
      <c r="D30" s="455"/>
      <c r="E30" s="417"/>
      <c r="F30" s="418"/>
      <c r="G30" s="975" t="s">
        <v>456</v>
      </c>
      <c r="H30" s="976"/>
      <c r="I30" s="975" t="s">
        <v>455</v>
      </c>
      <c r="J30" s="976"/>
    </row>
    <row r="31" spans="1:10" ht="15.05" x14ac:dyDescent="0.3">
      <c r="A31" s="453"/>
      <c r="B31" s="464"/>
      <c r="C31" s="455"/>
      <c r="D31" s="455"/>
      <c r="E31" s="417"/>
      <c r="F31" s="418"/>
      <c r="G31" s="975" t="s">
        <v>453</v>
      </c>
      <c r="H31" s="976"/>
      <c r="I31" s="975" t="s">
        <v>458</v>
      </c>
      <c r="J31" s="976"/>
    </row>
    <row r="32" spans="1:10" ht="15.05" x14ac:dyDescent="0.3">
      <c r="A32" s="453"/>
      <c r="B32" s="464"/>
      <c r="C32" s="455"/>
      <c r="D32" s="455"/>
      <c r="E32" s="417"/>
      <c r="F32" s="418"/>
      <c r="G32" s="975" t="s">
        <v>457</v>
      </c>
      <c r="H32" s="976"/>
      <c r="I32" s="975" t="s">
        <v>459</v>
      </c>
      <c r="J32" s="976"/>
    </row>
    <row r="33" spans="1:10" ht="15.05" x14ac:dyDescent="0.3">
      <c r="A33" s="453"/>
      <c r="B33" s="417"/>
      <c r="C33" s="417"/>
      <c r="D33" s="417"/>
      <c r="E33" s="417"/>
      <c r="F33" s="418"/>
      <c r="G33" s="465"/>
      <c r="H33" s="466"/>
      <c r="I33" s="975" t="s">
        <v>460</v>
      </c>
      <c r="J33" s="976"/>
    </row>
    <row r="34" spans="1:10" ht="15.05" x14ac:dyDescent="0.3">
      <c r="A34" s="453"/>
      <c r="B34" s="455"/>
      <c r="C34" s="455"/>
      <c r="D34" s="455"/>
      <c r="E34" s="417"/>
      <c r="F34" s="418"/>
      <c r="G34" s="467"/>
      <c r="H34" s="468"/>
      <c r="I34" s="979" t="s">
        <v>316</v>
      </c>
      <c r="J34" s="980"/>
    </row>
    <row r="35" spans="1:10" ht="52.3" customHeight="1" x14ac:dyDescent="0.25">
      <c r="A35" s="857" t="s">
        <v>612</v>
      </c>
      <c r="B35" s="977" t="s">
        <v>809</v>
      </c>
      <c r="C35" s="977"/>
      <c r="D35" s="977"/>
      <c r="E35" s="977"/>
      <c r="F35" s="978"/>
      <c r="G35" s="135"/>
      <c r="H35" s="133">
        <v>892</v>
      </c>
      <c r="I35" s="136"/>
      <c r="J35" s="133">
        <v>233</v>
      </c>
    </row>
    <row r="36" spans="1:10" ht="44.3" customHeight="1" x14ac:dyDescent="0.25">
      <c r="A36" s="470" t="s">
        <v>7</v>
      </c>
      <c r="B36" s="977" t="s">
        <v>808</v>
      </c>
      <c r="C36" s="977"/>
      <c r="D36" s="977"/>
      <c r="E36" s="977"/>
      <c r="F36" s="978"/>
      <c r="G36" s="137"/>
      <c r="H36" s="138">
        <v>496</v>
      </c>
      <c r="I36" s="139"/>
      <c r="J36" s="138">
        <v>178</v>
      </c>
    </row>
    <row r="37" spans="1:10" x14ac:dyDescent="0.25">
      <c r="A37" s="140"/>
    </row>
    <row r="38" spans="1:10" x14ac:dyDescent="0.25">
      <c r="A38" s="140"/>
    </row>
    <row r="39" spans="1:10" x14ac:dyDescent="0.25">
      <c r="A39" s="140"/>
    </row>
    <row r="40" spans="1:10" x14ac:dyDescent="0.25">
      <c r="A40" s="140"/>
    </row>
    <row r="41" spans="1:10" x14ac:dyDescent="0.25">
      <c r="A41" s="140"/>
    </row>
  </sheetData>
  <mergeCells count="13">
    <mergeCell ref="G31:H31"/>
    <mergeCell ref="I31:J31"/>
    <mergeCell ref="G28:J28"/>
    <mergeCell ref="G29:H29"/>
    <mergeCell ref="I29:J29"/>
    <mergeCell ref="G30:H30"/>
    <mergeCell ref="I30:J30"/>
    <mergeCell ref="G32:H32"/>
    <mergeCell ref="I32:J32"/>
    <mergeCell ref="B35:F35"/>
    <mergeCell ref="B36:F36"/>
    <mergeCell ref="I33:J33"/>
    <mergeCell ref="I34:J34"/>
  </mergeCells>
  <phoneticPr fontId="2" type="noConversion"/>
  <printOptions horizontalCentered="1"/>
  <pageMargins left="0.78740157480314965" right="0.43307086614173229" top="0.70866141732283472" bottom="0.82677165354330717" header="0.27559055118110237" footer="0.51181102362204722"/>
  <pageSetup paperSize="9" scale="90" orientation="portrait" r:id="rId1"/>
  <headerFooter alignWithMargins="0">
    <oddHeader>&amp;C21</oddHead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J43"/>
  <sheetViews>
    <sheetView zoomScaleNormal="100" workbookViewId="0">
      <selection activeCell="H40" sqref="H40"/>
    </sheetView>
  </sheetViews>
  <sheetFormatPr defaultColWidth="9.109375" defaultRowHeight="13.15" x14ac:dyDescent="0.25"/>
  <cols>
    <col min="1" max="1" width="13.88671875" style="54" customWidth="1"/>
    <col min="2" max="2" width="17.77734375" style="54" customWidth="1"/>
    <col min="3" max="3" width="6.77734375" style="54" customWidth="1"/>
    <col min="4" max="4" width="14.33203125" style="54" customWidth="1"/>
    <col min="5" max="6" width="14.21875" style="54" customWidth="1"/>
    <col min="7" max="7" width="13.77734375" style="54" customWidth="1"/>
    <col min="8" max="16384" width="9.109375" style="54"/>
  </cols>
  <sheetData>
    <row r="1" spans="1:10" ht="15.05" x14ac:dyDescent="0.3">
      <c r="A1" s="132" t="s">
        <v>894</v>
      </c>
      <c r="B1" s="132" t="s">
        <v>464</v>
      </c>
      <c r="C1" s="132"/>
      <c r="D1" s="132"/>
      <c r="E1" s="132"/>
      <c r="F1" s="132"/>
      <c r="G1" s="132"/>
      <c r="H1" s="132"/>
      <c r="I1" s="132"/>
      <c r="J1" s="132"/>
    </row>
    <row r="2" spans="1:10" ht="15.05" x14ac:dyDescent="0.3">
      <c r="A2" s="132"/>
      <c r="B2" s="132" t="s">
        <v>400</v>
      </c>
      <c r="C2" s="132"/>
      <c r="D2" s="132"/>
      <c r="E2" s="132"/>
      <c r="F2" s="132"/>
      <c r="G2" s="132"/>
      <c r="H2" s="132"/>
      <c r="I2" s="132"/>
      <c r="J2" s="132"/>
    </row>
    <row r="3" spans="1:10" ht="13.65" customHeight="1" x14ac:dyDescent="0.3">
      <c r="A3" s="408" t="s">
        <v>322</v>
      </c>
      <c r="B3" s="463"/>
      <c r="C3" s="669"/>
      <c r="D3" s="963" t="s">
        <v>981</v>
      </c>
      <c r="E3" s="963" t="s">
        <v>993</v>
      </c>
    </row>
    <row r="4" spans="1:10" ht="13.65" customHeight="1" x14ac:dyDescent="0.3">
      <c r="A4" s="453"/>
      <c r="B4" s="455"/>
      <c r="C4" s="471"/>
      <c r="D4" s="964"/>
      <c r="E4" s="964"/>
    </row>
    <row r="5" spans="1:10" ht="15.05" x14ac:dyDescent="0.3">
      <c r="A5" s="422" t="s">
        <v>437</v>
      </c>
      <c r="B5" s="463"/>
      <c r="C5" s="669"/>
      <c r="D5" s="856"/>
      <c r="E5" s="856"/>
    </row>
    <row r="6" spans="1:10" ht="15.05" x14ac:dyDescent="0.3">
      <c r="A6" s="416" t="s">
        <v>436</v>
      </c>
      <c r="B6" s="455"/>
      <c r="C6" s="673"/>
      <c r="D6" s="134">
        <v>570</v>
      </c>
      <c r="E6" s="134">
        <v>600</v>
      </c>
    </row>
    <row r="7" spans="1:10" ht="15.05" x14ac:dyDescent="0.3">
      <c r="A7" s="422" t="s">
        <v>5</v>
      </c>
      <c r="B7" s="463"/>
      <c r="C7" s="669"/>
      <c r="D7" s="670"/>
      <c r="E7" s="670"/>
    </row>
    <row r="8" spans="1:10" ht="15.05" x14ac:dyDescent="0.3">
      <c r="A8" s="419" t="s">
        <v>6</v>
      </c>
      <c r="B8" s="454"/>
      <c r="C8" s="471"/>
      <c r="D8" s="754">
        <v>952</v>
      </c>
      <c r="E8" s="754">
        <v>973</v>
      </c>
    </row>
    <row r="10" spans="1:10" ht="15.05" x14ac:dyDescent="0.3">
      <c r="A10" s="76" t="s">
        <v>895</v>
      </c>
      <c r="B10" s="76" t="s">
        <v>923</v>
      </c>
    </row>
    <row r="11" spans="1:10" ht="18.2" customHeight="1" x14ac:dyDescent="0.3">
      <c r="A11" s="408" t="s">
        <v>17</v>
      </c>
      <c r="B11" s="409"/>
      <c r="C11" s="805"/>
      <c r="D11" s="913" t="s">
        <v>981</v>
      </c>
      <c r="E11" s="913"/>
      <c r="F11" s="913" t="s">
        <v>993</v>
      </c>
      <c r="G11" s="913"/>
    </row>
    <row r="12" spans="1:10" ht="18.2" customHeight="1" x14ac:dyDescent="0.3">
      <c r="A12" s="711"/>
      <c r="B12" s="411"/>
      <c r="C12" s="412"/>
      <c r="D12" s="860" t="s">
        <v>918</v>
      </c>
      <c r="E12" s="860" t="s">
        <v>919</v>
      </c>
      <c r="F12" s="860" t="s">
        <v>918</v>
      </c>
      <c r="G12" s="860" t="s">
        <v>919</v>
      </c>
    </row>
    <row r="13" spans="1:10" ht="20.05" customHeight="1" x14ac:dyDescent="0.25">
      <c r="A13" s="986" t="s">
        <v>28</v>
      </c>
      <c r="B13" s="987"/>
      <c r="C13" s="865"/>
      <c r="D13" s="93">
        <v>36096</v>
      </c>
      <c r="E13" s="822">
        <v>29043</v>
      </c>
      <c r="F13" s="93">
        <v>36641</v>
      </c>
      <c r="G13" s="822">
        <v>29525</v>
      </c>
    </row>
    <row r="14" spans="1:10" ht="20.05" customHeight="1" x14ac:dyDescent="0.25">
      <c r="A14" s="840" t="s">
        <v>911</v>
      </c>
      <c r="B14" s="755"/>
      <c r="C14" s="415"/>
      <c r="D14" s="93">
        <v>9035</v>
      </c>
      <c r="E14" s="822">
        <v>7764</v>
      </c>
      <c r="F14" s="93">
        <v>7067</v>
      </c>
      <c r="G14" s="822">
        <v>6180</v>
      </c>
    </row>
    <row r="15" spans="1:10" ht="15.05" customHeight="1" x14ac:dyDescent="0.25">
      <c r="A15" s="840"/>
      <c r="B15" s="755"/>
      <c r="C15" s="414"/>
      <c r="D15" s="414"/>
      <c r="E15" s="415"/>
      <c r="F15" s="414"/>
      <c r="G15" s="415"/>
    </row>
    <row r="16" spans="1:10" ht="20.05" customHeight="1" x14ac:dyDescent="0.25">
      <c r="A16" s="992" t="s">
        <v>370</v>
      </c>
      <c r="B16" s="988" t="s">
        <v>920</v>
      </c>
      <c r="C16" s="989"/>
      <c r="D16" s="93">
        <v>10969</v>
      </c>
      <c r="E16" s="822">
        <v>10174</v>
      </c>
      <c r="F16" s="93">
        <v>12681</v>
      </c>
      <c r="G16" s="822">
        <v>11704</v>
      </c>
    </row>
    <row r="17" spans="1:7" ht="28.2" customHeight="1" x14ac:dyDescent="0.25">
      <c r="A17" s="993"/>
      <c r="B17" s="990" t="s">
        <v>921</v>
      </c>
      <c r="C17" s="991"/>
      <c r="D17" s="93">
        <v>5518</v>
      </c>
      <c r="E17" s="822">
        <v>5198</v>
      </c>
      <c r="F17" s="93">
        <v>6263</v>
      </c>
      <c r="G17" s="822">
        <v>5863</v>
      </c>
    </row>
    <row r="18" spans="1:7" ht="28.2" customHeight="1" x14ac:dyDescent="0.25">
      <c r="A18" s="994"/>
      <c r="B18" s="990" t="s">
        <v>922</v>
      </c>
      <c r="C18" s="991"/>
      <c r="D18" s="93">
        <v>5640</v>
      </c>
      <c r="E18" s="822">
        <v>4761</v>
      </c>
      <c r="F18" s="93">
        <v>6211</v>
      </c>
      <c r="G18" s="822">
        <v>5287</v>
      </c>
    </row>
    <row r="19" spans="1:7" ht="12.7" customHeight="1" x14ac:dyDescent="0.3">
      <c r="A19" s="420"/>
      <c r="B19" s="420"/>
      <c r="C19" s="420"/>
      <c r="D19" s="113"/>
      <c r="E19" s="113"/>
    </row>
    <row r="20" spans="1:7" ht="15.05" customHeight="1" x14ac:dyDescent="0.3">
      <c r="A20" s="76" t="s">
        <v>613</v>
      </c>
      <c r="B20" s="76" t="s">
        <v>705</v>
      </c>
      <c r="F20" s="76"/>
    </row>
    <row r="21" spans="1:7" ht="15.05" customHeight="1" x14ac:dyDescent="0.3">
      <c r="A21" s="76"/>
      <c r="B21" s="76" t="s">
        <v>706</v>
      </c>
      <c r="F21" s="76"/>
    </row>
    <row r="22" spans="1:7" ht="15.05" x14ac:dyDescent="0.3">
      <c r="A22" s="76"/>
      <c r="B22" s="76" t="s">
        <v>707</v>
      </c>
      <c r="F22" s="76"/>
    </row>
    <row r="23" spans="1:7" ht="15.05" x14ac:dyDescent="0.3">
      <c r="A23" s="76"/>
      <c r="B23" s="76" t="s">
        <v>708</v>
      </c>
      <c r="F23" s="76"/>
    </row>
    <row r="24" spans="1:7" ht="15.65" x14ac:dyDescent="0.3">
      <c r="A24" s="472" t="s">
        <v>17</v>
      </c>
      <c r="B24" s="409"/>
      <c r="C24" s="410"/>
      <c r="D24" s="981" t="s">
        <v>737</v>
      </c>
      <c r="E24" s="982"/>
      <c r="F24" s="983"/>
    </row>
    <row r="25" spans="1:7" ht="17.25" customHeight="1" x14ac:dyDescent="0.3">
      <c r="A25" s="416"/>
      <c r="B25" s="417"/>
      <c r="C25" s="418"/>
      <c r="D25" s="981" t="s">
        <v>370</v>
      </c>
      <c r="E25" s="983"/>
      <c r="F25" s="756" t="s">
        <v>379</v>
      </c>
    </row>
    <row r="26" spans="1:7" ht="17.25" customHeight="1" x14ac:dyDescent="0.3">
      <c r="A26" s="416"/>
      <c r="B26" s="417"/>
      <c r="C26" s="418"/>
      <c r="D26" s="869" t="s">
        <v>912</v>
      </c>
      <c r="E26" s="815" t="s">
        <v>380</v>
      </c>
      <c r="F26" s="850" t="s">
        <v>913</v>
      </c>
    </row>
    <row r="27" spans="1:7" x14ac:dyDescent="0.25">
      <c r="A27" s="416"/>
      <c r="B27" s="417"/>
      <c r="C27" s="418"/>
      <c r="D27" s="867" t="s">
        <v>914</v>
      </c>
      <c r="E27" s="816" t="s">
        <v>382</v>
      </c>
      <c r="F27" s="866" t="s">
        <v>1005</v>
      </c>
    </row>
    <row r="28" spans="1:7" x14ac:dyDescent="0.25">
      <c r="A28" s="419"/>
      <c r="B28" s="411"/>
      <c r="C28" s="412"/>
      <c r="D28" s="868" t="s">
        <v>381</v>
      </c>
      <c r="E28" s="817" t="s">
        <v>381</v>
      </c>
      <c r="F28" s="448"/>
    </row>
    <row r="29" spans="1:7" ht="18" customHeight="1" thickBot="1" x14ac:dyDescent="0.35">
      <c r="A29" s="823" t="s">
        <v>28</v>
      </c>
      <c r="B29" s="116"/>
      <c r="C29" s="824"/>
      <c r="D29" s="825">
        <f>D30+D33</f>
        <v>12</v>
      </c>
      <c r="E29" s="826">
        <f>E30+E33</f>
        <v>15</v>
      </c>
      <c r="F29" s="826">
        <f>F30+F33</f>
        <v>183</v>
      </c>
    </row>
    <row r="30" spans="1:7" ht="23.95" customHeight="1" thickTop="1" thickBot="1" x14ac:dyDescent="0.35">
      <c r="A30" s="757" t="s">
        <v>383</v>
      </c>
      <c r="B30" s="758"/>
      <c r="D30" s="827">
        <f>D32+D31</f>
        <v>3</v>
      </c>
      <c r="E30" s="827">
        <f t="shared" ref="E30:F30" si="0">E32+E31</f>
        <v>6</v>
      </c>
      <c r="F30" s="828">
        <f t="shared" si="0"/>
        <v>54</v>
      </c>
    </row>
    <row r="31" spans="1:7" ht="20.05" customHeight="1" thickTop="1" x14ac:dyDescent="0.3">
      <c r="A31" s="764" t="s">
        <v>384</v>
      </c>
      <c r="B31" s="417"/>
      <c r="C31" s="807"/>
      <c r="D31" s="829">
        <v>0</v>
      </c>
      <c r="E31" s="830">
        <v>0</v>
      </c>
      <c r="F31" s="830">
        <v>2</v>
      </c>
    </row>
    <row r="32" spans="1:7" ht="20.05" customHeight="1" thickBot="1" x14ac:dyDescent="0.35">
      <c r="A32" s="831" t="s">
        <v>385</v>
      </c>
      <c r="B32" s="409"/>
      <c r="C32" s="806"/>
      <c r="D32" s="832">
        <v>3</v>
      </c>
      <c r="E32" s="833">
        <v>6</v>
      </c>
      <c r="F32" s="833">
        <v>52</v>
      </c>
    </row>
    <row r="33" spans="1:6" ht="23.95" customHeight="1" thickTop="1" thickBot="1" x14ac:dyDescent="0.35">
      <c r="A33" s="757" t="s">
        <v>315</v>
      </c>
      <c r="B33" s="808"/>
      <c r="C33" s="809"/>
      <c r="D33" s="827">
        <f>D34+D35</f>
        <v>9</v>
      </c>
      <c r="E33" s="828">
        <f>E34+E35</f>
        <v>9</v>
      </c>
      <c r="F33" s="828">
        <f>F34+F35</f>
        <v>129</v>
      </c>
    </row>
    <row r="34" spans="1:6" ht="20.05" customHeight="1" thickTop="1" x14ac:dyDescent="0.3">
      <c r="A34" s="764" t="s">
        <v>384</v>
      </c>
      <c r="B34" s="417"/>
      <c r="C34" s="810"/>
      <c r="D34" s="829">
        <v>0</v>
      </c>
      <c r="E34" s="830">
        <v>0</v>
      </c>
      <c r="F34" s="834">
        <v>1</v>
      </c>
    </row>
    <row r="35" spans="1:6" ht="20.05" customHeight="1" x14ac:dyDescent="0.3">
      <c r="A35" s="831" t="s">
        <v>385</v>
      </c>
      <c r="B35" s="414"/>
      <c r="C35" s="415"/>
      <c r="D35" s="835">
        <v>9</v>
      </c>
      <c r="E35" s="836">
        <v>9</v>
      </c>
      <c r="F35" s="836">
        <v>128</v>
      </c>
    </row>
    <row r="36" spans="1:6" ht="15.05" customHeight="1" x14ac:dyDescent="0.25"/>
    <row r="37" spans="1:6" ht="15.05" x14ac:dyDescent="0.3">
      <c r="A37" s="76" t="s">
        <v>639</v>
      </c>
      <c r="B37" s="76" t="s">
        <v>1006</v>
      </c>
    </row>
    <row r="38" spans="1:6" ht="28.2" customHeight="1" x14ac:dyDescent="0.3">
      <c r="A38" s="408" t="s">
        <v>17</v>
      </c>
      <c r="B38" s="409"/>
      <c r="C38" s="415"/>
      <c r="D38" s="811" t="s">
        <v>28</v>
      </c>
      <c r="E38" s="812" t="s">
        <v>386</v>
      </c>
      <c r="F38" s="813" t="s">
        <v>387</v>
      </c>
    </row>
    <row r="39" spans="1:6" ht="20.2" customHeight="1" x14ac:dyDescent="0.3">
      <c r="A39" s="469" t="s">
        <v>28</v>
      </c>
      <c r="B39" s="451"/>
      <c r="C39" s="810"/>
      <c r="D39" s="837">
        <f>D40+D41</f>
        <v>558</v>
      </c>
      <c r="E39" s="838">
        <f>E40+E41</f>
        <v>533</v>
      </c>
      <c r="F39" s="838">
        <f>F40+F41</f>
        <v>25</v>
      </c>
    </row>
    <row r="40" spans="1:6" ht="23.95" customHeight="1" x14ac:dyDescent="0.3">
      <c r="A40" s="711" t="s">
        <v>384</v>
      </c>
      <c r="B40" s="411"/>
      <c r="C40" s="415"/>
      <c r="D40" s="839">
        <f>E40+F40</f>
        <v>17</v>
      </c>
      <c r="E40" s="834">
        <v>16</v>
      </c>
      <c r="F40" s="834">
        <v>1</v>
      </c>
    </row>
    <row r="41" spans="1:6" ht="23.95" customHeight="1" x14ac:dyDescent="0.3">
      <c r="A41" s="814" t="s">
        <v>385</v>
      </c>
      <c r="B41" s="414"/>
      <c r="C41" s="415"/>
      <c r="D41" s="837">
        <f>E41+F41</f>
        <v>541</v>
      </c>
      <c r="E41" s="836">
        <v>517</v>
      </c>
      <c r="F41" s="836">
        <v>24</v>
      </c>
    </row>
    <row r="42" spans="1:6" ht="12.7" customHeight="1" x14ac:dyDescent="0.25">
      <c r="A42" s="54" t="s">
        <v>609</v>
      </c>
      <c r="B42" s="67"/>
      <c r="C42" s="67"/>
      <c r="D42" s="67"/>
      <c r="E42" s="67"/>
    </row>
    <row r="43" spans="1:6" ht="12.7" customHeight="1" x14ac:dyDescent="0.25">
      <c r="A43" s="54" t="s">
        <v>610</v>
      </c>
    </row>
  </sheetData>
  <mergeCells count="11">
    <mergeCell ref="A13:B13"/>
    <mergeCell ref="D3:D4"/>
    <mergeCell ref="B16:C16"/>
    <mergeCell ref="B17:C17"/>
    <mergeCell ref="B18:C18"/>
    <mergeCell ref="A16:A18"/>
    <mergeCell ref="E3:E4"/>
    <mergeCell ref="D11:E11"/>
    <mergeCell ref="D24:F24"/>
    <mergeCell ref="D25:E25"/>
    <mergeCell ref="F11:G11"/>
  </mergeCells>
  <phoneticPr fontId="2" type="noConversion"/>
  <printOptions horizontalCentered="1"/>
  <pageMargins left="0.59055118110236227" right="0.51181102362204722" top="0.51181102362204722" bottom="0.27559055118110237" header="0.31496062992125984" footer="0.15748031496062992"/>
  <pageSetup paperSize="9" scale="98" orientation="portrait" r:id="rId1"/>
  <headerFooter alignWithMargins="0">
    <oddHeader>&amp;C22</oddHead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2:J40"/>
  <sheetViews>
    <sheetView zoomScaleNormal="100" workbookViewId="0">
      <selection activeCell="M34" sqref="M34"/>
    </sheetView>
  </sheetViews>
  <sheetFormatPr defaultColWidth="9.109375" defaultRowHeight="13.15" x14ac:dyDescent="0.25"/>
  <cols>
    <col min="1" max="1" width="9.109375" style="54"/>
    <col min="2" max="2" width="9.88671875" style="54" customWidth="1"/>
    <col min="3" max="4" width="12.77734375" style="54" customWidth="1"/>
    <col min="5" max="5" width="9.77734375" style="54" customWidth="1"/>
    <col min="6" max="6" width="12.77734375" style="54" customWidth="1"/>
    <col min="7" max="7" width="13.109375" style="54" customWidth="1"/>
    <col min="8" max="8" width="11.109375" style="54" customWidth="1"/>
    <col min="9" max="10" width="12.77734375" style="54" customWidth="1"/>
    <col min="11" max="16384" width="9.109375" style="54"/>
  </cols>
  <sheetData>
    <row r="2" spans="1:10" ht="15.05" x14ac:dyDescent="0.3">
      <c r="A2" s="76" t="s">
        <v>640</v>
      </c>
      <c r="B2" s="76" t="s">
        <v>700</v>
      </c>
      <c r="I2" s="76"/>
    </row>
    <row r="3" spans="1:10" ht="15.05" x14ac:dyDescent="0.3">
      <c r="B3" s="76" t="s">
        <v>701</v>
      </c>
      <c r="I3" s="76"/>
    </row>
    <row r="4" spans="1:10" ht="15.05" x14ac:dyDescent="0.3">
      <c r="B4" s="76" t="s">
        <v>702</v>
      </c>
      <c r="I4" s="76"/>
    </row>
    <row r="5" spans="1:10" ht="15.05" x14ac:dyDescent="0.3">
      <c r="B5" s="76" t="s">
        <v>703</v>
      </c>
      <c r="I5" s="76"/>
    </row>
    <row r="6" spans="1:10" ht="15.05" x14ac:dyDescent="0.3">
      <c r="B6" s="76" t="s">
        <v>704</v>
      </c>
    </row>
    <row r="7" spans="1:10" ht="15.05" x14ac:dyDescent="0.3">
      <c r="J7" s="76"/>
    </row>
    <row r="8" spans="1:10" ht="15.05" x14ac:dyDescent="0.3">
      <c r="A8" s="759" t="s">
        <v>24</v>
      </c>
      <c r="B8" s="410"/>
      <c r="C8" s="463" t="s">
        <v>438</v>
      </c>
      <c r="D8" s="409"/>
      <c r="E8" s="756" t="s">
        <v>18</v>
      </c>
      <c r="F8" s="409" t="s">
        <v>388</v>
      </c>
      <c r="G8" s="409"/>
      <c r="H8" s="756" t="s">
        <v>18</v>
      </c>
      <c r="J8" s="76"/>
    </row>
    <row r="9" spans="1:10" ht="15.05" x14ac:dyDescent="0.3">
      <c r="A9" s="426"/>
      <c r="B9" s="418"/>
      <c r="C9" s="417"/>
      <c r="D9" s="417"/>
      <c r="E9" s="446"/>
      <c r="F9" s="417" t="s">
        <v>391</v>
      </c>
      <c r="G9" s="417"/>
      <c r="H9" s="446"/>
      <c r="J9" s="76"/>
    </row>
    <row r="10" spans="1:10" ht="17.25" customHeight="1" x14ac:dyDescent="0.3">
      <c r="A10" s="416"/>
      <c r="B10" s="418"/>
      <c r="C10" s="723" t="s">
        <v>390</v>
      </c>
      <c r="D10" s="414"/>
      <c r="E10" s="446"/>
      <c r="F10" s="723" t="s">
        <v>389</v>
      </c>
      <c r="G10" s="414"/>
      <c r="H10" s="446"/>
      <c r="J10" s="76"/>
    </row>
    <row r="11" spans="1:10" ht="17.25" customHeight="1" x14ac:dyDescent="0.3">
      <c r="A11" s="416"/>
      <c r="B11" s="418"/>
      <c r="C11" s="760">
        <v>45199</v>
      </c>
      <c r="D11" s="760">
        <v>45230</v>
      </c>
      <c r="E11" s="446"/>
      <c r="F11" s="760">
        <v>45199</v>
      </c>
      <c r="G11" s="760">
        <v>45230</v>
      </c>
      <c r="H11" s="446"/>
      <c r="J11" s="76"/>
    </row>
    <row r="12" spans="1:10" ht="18" customHeight="1" x14ac:dyDescent="0.3">
      <c r="A12" s="761" t="s">
        <v>28</v>
      </c>
      <c r="B12" s="473"/>
      <c r="C12" s="649">
        <v>186</v>
      </c>
      <c r="D12" s="649">
        <f>D13+D14+D15+D16+D17+D18+D19+D20+D21+D22+D23</f>
        <v>183</v>
      </c>
      <c r="E12" s="649">
        <f>D12-C12</f>
        <v>-3</v>
      </c>
      <c r="F12" s="111">
        <v>555</v>
      </c>
      <c r="G12" s="111">
        <f>G13+G14+G15+G16+G17+G18+G19+G20+G21+G22+G23</f>
        <v>558</v>
      </c>
      <c r="H12" s="649">
        <f>G12-F12</f>
        <v>3</v>
      </c>
    </row>
    <row r="13" spans="1:10" ht="18" customHeight="1" x14ac:dyDescent="0.3">
      <c r="A13" s="762" t="s">
        <v>30</v>
      </c>
      <c r="B13" s="661"/>
      <c r="C13" s="73">
        <v>18</v>
      </c>
      <c r="D13" s="73">
        <v>17</v>
      </c>
      <c r="E13" s="763">
        <f t="shared" ref="E13:E23" si="0">D13-C13</f>
        <v>-1</v>
      </c>
      <c r="F13" s="73">
        <v>54</v>
      </c>
      <c r="G13" s="73">
        <v>54</v>
      </c>
      <c r="H13" s="763">
        <f t="shared" ref="H13:H23" si="1">G13-F13</f>
        <v>0</v>
      </c>
    </row>
    <row r="14" spans="1:10" ht="18" customHeight="1" x14ac:dyDescent="0.3">
      <c r="A14" s="764" t="s">
        <v>32</v>
      </c>
      <c r="B14" s="661"/>
      <c r="C14" s="73">
        <v>2</v>
      </c>
      <c r="D14" s="73">
        <v>2</v>
      </c>
      <c r="E14" s="763">
        <f t="shared" si="0"/>
        <v>0</v>
      </c>
      <c r="F14" s="73">
        <v>73</v>
      </c>
      <c r="G14" s="73">
        <v>72</v>
      </c>
      <c r="H14" s="763">
        <f t="shared" si="1"/>
        <v>-1</v>
      </c>
    </row>
    <row r="15" spans="1:10" ht="18" customHeight="1" x14ac:dyDescent="0.3">
      <c r="A15" s="764" t="s">
        <v>33</v>
      </c>
      <c r="B15" s="661"/>
      <c r="C15" s="73">
        <v>17</v>
      </c>
      <c r="D15" s="73">
        <v>17</v>
      </c>
      <c r="E15" s="763">
        <f t="shared" si="0"/>
        <v>0</v>
      </c>
      <c r="F15" s="73">
        <v>69</v>
      </c>
      <c r="G15" s="73">
        <v>69</v>
      </c>
      <c r="H15" s="763">
        <f t="shared" si="1"/>
        <v>0</v>
      </c>
    </row>
    <row r="16" spans="1:10" ht="18" customHeight="1" x14ac:dyDescent="0.3">
      <c r="A16" s="764" t="s">
        <v>34</v>
      </c>
      <c r="B16" s="661"/>
      <c r="C16" s="73">
        <v>21</v>
      </c>
      <c r="D16" s="73">
        <v>22</v>
      </c>
      <c r="E16" s="763">
        <f t="shared" si="0"/>
        <v>1</v>
      </c>
      <c r="F16" s="73">
        <v>25</v>
      </c>
      <c r="G16" s="73">
        <v>25</v>
      </c>
      <c r="H16" s="763">
        <f t="shared" si="1"/>
        <v>0</v>
      </c>
    </row>
    <row r="17" spans="1:10" ht="18" customHeight="1" x14ac:dyDescent="0.3">
      <c r="A17" s="764" t="s">
        <v>35</v>
      </c>
      <c r="B17" s="661"/>
      <c r="C17" s="73">
        <v>30</v>
      </c>
      <c r="D17" s="73">
        <v>33</v>
      </c>
      <c r="E17" s="763">
        <f t="shared" si="0"/>
        <v>3</v>
      </c>
      <c r="F17" s="73">
        <v>23</v>
      </c>
      <c r="G17" s="73">
        <v>23</v>
      </c>
      <c r="H17" s="763">
        <f t="shared" si="1"/>
        <v>0</v>
      </c>
    </row>
    <row r="18" spans="1:10" ht="18" customHeight="1" x14ac:dyDescent="0.3">
      <c r="A18" s="764" t="s">
        <v>36</v>
      </c>
      <c r="B18" s="661"/>
      <c r="C18" s="73">
        <v>26</v>
      </c>
      <c r="D18" s="73">
        <v>15</v>
      </c>
      <c r="E18" s="763">
        <f>D18-C18</f>
        <v>-11</v>
      </c>
      <c r="F18" s="73">
        <v>46</v>
      </c>
      <c r="G18" s="73">
        <v>45</v>
      </c>
      <c r="H18" s="763">
        <f t="shared" si="1"/>
        <v>-1</v>
      </c>
    </row>
    <row r="19" spans="1:10" ht="18" customHeight="1" x14ac:dyDescent="0.3">
      <c r="A19" s="764" t="s">
        <v>37</v>
      </c>
      <c r="B19" s="661"/>
      <c r="C19" s="73">
        <v>13</v>
      </c>
      <c r="D19" s="73">
        <v>19</v>
      </c>
      <c r="E19" s="763">
        <f t="shared" si="0"/>
        <v>6</v>
      </c>
      <c r="F19" s="73">
        <v>70</v>
      </c>
      <c r="G19" s="73">
        <v>70</v>
      </c>
      <c r="H19" s="763">
        <f t="shared" si="1"/>
        <v>0</v>
      </c>
    </row>
    <row r="20" spans="1:10" ht="18" customHeight="1" x14ac:dyDescent="0.3">
      <c r="A20" s="764" t="s">
        <v>38</v>
      </c>
      <c r="B20" s="661"/>
      <c r="C20" s="73">
        <v>22</v>
      </c>
      <c r="D20" s="73">
        <v>23</v>
      </c>
      <c r="E20" s="763">
        <f t="shared" si="0"/>
        <v>1</v>
      </c>
      <c r="F20" s="73">
        <v>66</v>
      </c>
      <c r="G20" s="73">
        <v>67</v>
      </c>
      <c r="H20" s="763">
        <f t="shared" si="1"/>
        <v>1</v>
      </c>
    </row>
    <row r="21" spans="1:10" ht="18" customHeight="1" x14ac:dyDescent="0.3">
      <c r="A21" s="764" t="s">
        <v>39</v>
      </c>
      <c r="B21" s="661"/>
      <c r="C21" s="73">
        <v>21</v>
      </c>
      <c r="D21" s="73">
        <v>19</v>
      </c>
      <c r="E21" s="763">
        <f t="shared" si="0"/>
        <v>-2</v>
      </c>
      <c r="F21" s="73">
        <v>69</v>
      </c>
      <c r="G21" s="73">
        <v>69</v>
      </c>
      <c r="H21" s="763">
        <f t="shared" si="1"/>
        <v>0</v>
      </c>
    </row>
    <row r="22" spans="1:10" ht="18" customHeight="1" x14ac:dyDescent="0.3">
      <c r="A22" s="764" t="s">
        <v>40</v>
      </c>
      <c r="B22" s="661"/>
      <c r="C22" s="73">
        <v>15</v>
      </c>
      <c r="D22" s="73">
        <v>15</v>
      </c>
      <c r="E22" s="763">
        <f t="shared" si="0"/>
        <v>0</v>
      </c>
      <c r="F22" s="73">
        <v>34</v>
      </c>
      <c r="G22" s="73">
        <v>35</v>
      </c>
      <c r="H22" s="763">
        <f t="shared" si="1"/>
        <v>1</v>
      </c>
    </row>
    <row r="23" spans="1:10" ht="18" customHeight="1" x14ac:dyDescent="0.3">
      <c r="A23" s="765" t="s">
        <v>42</v>
      </c>
      <c r="B23" s="766"/>
      <c r="C23" s="75">
        <v>1</v>
      </c>
      <c r="D23" s="75">
        <v>1</v>
      </c>
      <c r="E23" s="767">
        <f t="shared" si="0"/>
        <v>0</v>
      </c>
      <c r="F23" s="75">
        <v>26</v>
      </c>
      <c r="G23" s="75">
        <v>29</v>
      </c>
      <c r="H23" s="767">
        <f t="shared" si="1"/>
        <v>3</v>
      </c>
    </row>
    <row r="24" spans="1:10" x14ac:dyDescent="0.25">
      <c r="A24" s="87"/>
    </row>
    <row r="25" spans="1:10" ht="15.05" x14ac:dyDescent="0.3">
      <c r="A25" s="113" t="s">
        <v>896</v>
      </c>
      <c r="B25" s="76" t="s">
        <v>614</v>
      </c>
    </row>
    <row r="26" spans="1:10" ht="15.05" x14ac:dyDescent="0.3">
      <c r="B26" s="76" t="s">
        <v>1007</v>
      </c>
    </row>
    <row r="28" spans="1:10" ht="24.75" customHeight="1" x14ac:dyDescent="0.25">
      <c r="A28" s="474" t="s">
        <v>17</v>
      </c>
      <c r="B28" s="475"/>
      <c r="C28" s="476"/>
      <c r="D28" s="477" t="s">
        <v>28</v>
      </c>
      <c r="E28" s="939" t="s">
        <v>615</v>
      </c>
      <c r="F28" s="999"/>
      <c r="G28" s="940"/>
      <c r="H28" s="1000" t="s">
        <v>616</v>
      </c>
      <c r="I28" s="1000"/>
      <c r="J28" s="1001"/>
    </row>
    <row r="29" spans="1:10" ht="26.3" customHeight="1" x14ac:dyDescent="0.25">
      <c r="A29" s="478"/>
      <c r="B29" s="479"/>
      <c r="C29" s="452"/>
      <c r="D29" s="480"/>
      <c r="E29" s="477" t="s">
        <v>25</v>
      </c>
      <c r="F29" s="864" t="s">
        <v>305</v>
      </c>
      <c r="G29" s="864" t="s">
        <v>312</v>
      </c>
      <c r="H29" s="477" t="s">
        <v>25</v>
      </c>
      <c r="I29" s="864" t="s">
        <v>305</v>
      </c>
      <c r="J29" s="864" t="s">
        <v>312</v>
      </c>
    </row>
    <row r="30" spans="1:10" ht="26.3" customHeight="1" x14ac:dyDescent="0.25">
      <c r="A30" s="141" t="s">
        <v>28</v>
      </c>
      <c r="B30" s="142"/>
      <c r="C30" s="143"/>
      <c r="D30" s="144">
        <f>E30+H30</f>
        <v>4668</v>
      </c>
      <c r="E30" s="144">
        <f t="shared" ref="E30:E39" si="2">F30+G30</f>
        <v>4551</v>
      </c>
      <c r="F30" s="144">
        <f>F31+F34+F37</f>
        <v>176</v>
      </c>
      <c r="G30" s="144">
        <f>G31+G34+G37</f>
        <v>4375</v>
      </c>
      <c r="H30" s="144">
        <f>I30+J30</f>
        <v>117</v>
      </c>
      <c r="I30" s="144">
        <f>I31+I34+I37</f>
        <v>6</v>
      </c>
      <c r="J30" s="144">
        <f>J31+J34+J37</f>
        <v>111</v>
      </c>
    </row>
    <row r="31" spans="1:10" ht="23.95" customHeight="1" x14ac:dyDescent="0.25">
      <c r="A31" s="1002" t="s">
        <v>21</v>
      </c>
      <c r="B31" s="481" t="s">
        <v>25</v>
      </c>
      <c r="C31" s="410"/>
      <c r="D31" s="483">
        <f>E31+H31</f>
        <v>1153</v>
      </c>
      <c r="E31" s="483">
        <f t="shared" si="2"/>
        <v>1088</v>
      </c>
      <c r="F31" s="483">
        <f>F32+F33</f>
        <v>49</v>
      </c>
      <c r="G31" s="483">
        <f>G32+G33</f>
        <v>1039</v>
      </c>
      <c r="H31" s="483">
        <f>I31+J31</f>
        <v>65</v>
      </c>
      <c r="I31" s="483">
        <f>I32+I33</f>
        <v>6</v>
      </c>
      <c r="J31" s="483">
        <f>J32+J33</f>
        <v>59</v>
      </c>
    </row>
    <row r="32" spans="1:10" ht="26.3" customHeight="1" x14ac:dyDescent="0.25">
      <c r="A32" s="995"/>
      <c r="B32" s="990" t="s">
        <v>617</v>
      </c>
      <c r="C32" s="991"/>
      <c r="D32" s="145">
        <f t="shared" ref="D32:D39" si="3">E32+H32</f>
        <v>0</v>
      </c>
      <c r="E32" s="105">
        <f t="shared" si="2"/>
        <v>0</v>
      </c>
      <c r="F32" s="93">
        <v>0</v>
      </c>
      <c r="G32" s="93">
        <v>0</v>
      </c>
      <c r="H32" s="105">
        <f t="shared" ref="H32:H39" si="4">I32+J32</f>
        <v>0</v>
      </c>
      <c r="I32" s="93">
        <v>0</v>
      </c>
      <c r="J32" s="93">
        <v>0</v>
      </c>
    </row>
    <row r="33" spans="1:10" ht="25.55" customHeight="1" x14ac:dyDescent="0.25">
      <c r="A33" s="995"/>
      <c r="B33" s="997" t="s">
        <v>618</v>
      </c>
      <c r="C33" s="998"/>
      <c r="D33" s="145">
        <f t="shared" si="3"/>
        <v>1153</v>
      </c>
      <c r="E33" s="105">
        <f t="shared" si="2"/>
        <v>1088</v>
      </c>
      <c r="F33" s="93">
        <v>49</v>
      </c>
      <c r="G33" s="93">
        <v>1039</v>
      </c>
      <c r="H33" s="105">
        <f t="shared" si="4"/>
        <v>65</v>
      </c>
      <c r="I33" s="93">
        <v>6</v>
      </c>
      <c r="J33" s="93">
        <v>59</v>
      </c>
    </row>
    <row r="34" spans="1:10" ht="23.35" customHeight="1" x14ac:dyDescent="0.25">
      <c r="A34" s="1003" t="s">
        <v>22</v>
      </c>
      <c r="B34" s="481" t="s">
        <v>25</v>
      </c>
      <c r="C34" s="410"/>
      <c r="D34" s="483">
        <f t="shared" si="3"/>
        <v>3515</v>
      </c>
      <c r="E34" s="483">
        <f t="shared" si="2"/>
        <v>3463</v>
      </c>
      <c r="F34" s="483">
        <f>F35+F36</f>
        <v>127</v>
      </c>
      <c r="G34" s="483">
        <f>G35+G36</f>
        <v>3336</v>
      </c>
      <c r="H34" s="483">
        <f t="shared" si="4"/>
        <v>52</v>
      </c>
      <c r="I34" s="483">
        <f>I35+I36</f>
        <v>0</v>
      </c>
      <c r="J34" s="483">
        <f>J35+J36</f>
        <v>52</v>
      </c>
    </row>
    <row r="35" spans="1:10" ht="25.55" customHeight="1" x14ac:dyDescent="0.25">
      <c r="A35" s="1004"/>
      <c r="B35" s="990" t="s">
        <v>617</v>
      </c>
      <c r="C35" s="991"/>
      <c r="D35" s="145">
        <f t="shared" si="3"/>
        <v>11</v>
      </c>
      <c r="E35" s="105">
        <f t="shared" si="2"/>
        <v>11</v>
      </c>
      <c r="F35" s="93">
        <v>1</v>
      </c>
      <c r="G35" s="93">
        <v>10</v>
      </c>
      <c r="H35" s="105">
        <f t="shared" si="4"/>
        <v>0</v>
      </c>
      <c r="I35" s="93">
        <v>0</v>
      </c>
      <c r="J35" s="93">
        <v>0</v>
      </c>
    </row>
    <row r="36" spans="1:10" ht="25.55" customHeight="1" x14ac:dyDescent="0.25">
      <c r="A36" s="1005"/>
      <c r="B36" s="997" t="s">
        <v>618</v>
      </c>
      <c r="C36" s="998"/>
      <c r="D36" s="145">
        <f t="shared" si="3"/>
        <v>3504</v>
      </c>
      <c r="E36" s="105">
        <f t="shared" si="2"/>
        <v>3452</v>
      </c>
      <c r="F36" s="93">
        <v>126</v>
      </c>
      <c r="G36" s="93">
        <v>3326</v>
      </c>
      <c r="H36" s="105">
        <f t="shared" si="4"/>
        <v>52</v>
      </c>
      <c r="I36" s="93">
        <v>0</v>
      </c>
      <c r="J36" s="93">
        <v>52</v>
      </c>
    </row>
    <row r="37" spans="1:10" ht="23.35" customHeight="1" x14ac:dyDescent="0.25">
      <c r="A37" s="995" t="s">
        <v>23</v>
      </c>
      <c r="B37" s="482" t="s">
        <v>25</v>
      </c>
      <c r="C37" s="418"/>
      <c r="D37" s="483">
        <f t="shared" si="3"/>
        <v>0</v>
      </c>
      <c r="E37" s="483">
        <f t="shared" si="2"/>
        <v>0</v>
      </c>
      <c r="F37" s="483">
        <f>F38+F39</f>
        <v>0</v>
      </c>
      <c r="G37" s="483">
        <f>G38+G39</f>
        <v>0</v>
      </c>
      <c r="H37" s="483">
        <f t="shared" si="4"/>
        <v>0</v>
      </c>
      <c r="I37" s="483">
        <f>I38+I39</f>
        <v>0</v>
      </c>
      <c r="J37" s="483">
        <f>J38+J39</f>
        <v>0</v>
      </c>
    </row>
    <row r="38" spans="1:10" ht="25.55" customHeight="1" x14ac:dyDescent="0.25">
      <c r="A38" s="995"/>
      <c r="B38" s="990" t="s">
        <v>617</v>
      </c>
      <c r="C38" s="991"/>
      <c r="D38" s="145">
        <f t="shared" si="3"/>
        <v>0</v>
      </c>
      <c r="E38" s="105">
        <f t="shared" si="2"/>
        <v>0</v>
      </c>
      <c r="F38" s="93">
        <v>0</v>
      </c>
      <c r="G38" s="93">
        <v>0</v>
      </c>
      <c r="H38" s="105">
        <f t="shared" si="4"/>
        <v>0</v>
      </c>
      <c r="I38" s="93">
        <v>0</v>
      </c>
      <c r="J38" s="93">
        <v>0</v>
      </c>
    </row>
    <row r="39" spans="1:10" ht="25.55" customHeight="1" x14ac:dyDescent="0.25">
      <c r="A39" s="996"/>
      <c r="B39" s="997" t="s">
        <v>618</v>
      </c>
      <c r="C39" s="998"/>
      <c r="D39" s="146">
        <f t="shared" si="3"/>
        <v>0</v>
      </c>
      <c r="E39" s="93">
        <f t="shared" si="2"/>
        <v>0</v>
      </c>
      <c r="F39" s="75">
        <v>0</v>
      </c>
      <c r="G39" s="75">
        <v>0</v>
      </c>
      <c r="H39" s="93">
        <f t="shared" si="4"/>
        <v>0</v>
      </c>
      <c r="I39" s="75">
        <v>0</v>
      </c>
      <c r="J39" s="75">
        <v>0</v>
      </c>
    </row>
    <row r="40" spans="1:10" x14ac:dyDescent="0.25">
      <c r="A40" s="140" t="s">
        <v>619</v>
      </c>
    </row>
  </sheetData>
  <mergeCells count="11">
    <mergeCell ref="A37:A39"/>
    <mergeCell ref="B38:C38"/>
    <mergeCell ref="B39:C39"/>
    <mergeCell ref="E28:G28"/>
    <mergeCell ref="H28:J28"/>
    <mergeCell ref="A31:A33"/>
    <mergeCell ref="B32:C32"/>
    <mergeCell ref="B33:C33"/>
    <mergeCell ref="A34:A36"/>
    <mergeCell ref="B35:C35"/>
    <mergeCell ref="B36:C36"/>
  </mergeCells>
  <phoneticPr fontId="2" type="noConversion"/>
  <printOptions horizontalCentered="1"/>
  <pageMargins left="0.51181102362204722" right="0.27559055118110237" top="0.70866141732283472" bottom="0.98425196850393704" header="0.39370078740157483" footer="0.51181102362204722"/>
  <pageSetup paperSize="9" scale="83" orientation="portrait" r:id="rId1"/>
  <headerFooter alignWithMargins="0">
    <oddHeader>&amp;C23</oddHead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I60"/>
  <sheetViews>
    <sheetView zoomScaleNormal="100" workbookViewId="0">
      <selection activeCell="J52" sqref="J52"/>
    </sheetView>
  </sheetViews>
  <sheetFormatPr defaultColWidth="9.109375" defaultRowHeight="13.15" x14ac:dyDescent="0.25"/>
  <cols>
    <col min="1" max="1" width="10.77734375" style="54" customWidth="1"/>
    <col min="2" max="2" width="11" style="54" customWidth="1"/>
    <col min="3" max="3" width="9.77734375" style="54" customWidth="1"/>
    <col min="4" max="4" width="9.109375" style="54"/>
    <col min="5" max="5" width="11.33203125" style="54" customWidth="1"/>
    <col min="6" max="6" width="11.77734375" style="54" customWidth="1"/>
    <col min="7" max="7" width="10.6640625" style="54" customWidth="1"/>
    <col min="8" max="8" width="10.21875" style="54" customWidth="1"/>
    <col min="9" max="9" width="9.33203125" style="54" customWidth="1"/>
    <col min="10" max="10" width="9.6640625" style="54" customWidth="1"/>
    <col min="11" max="16384" width="9.109375" style="54"/>
  </cols>
  <sheetData>
    <row r="1" spans="1:9" ht="15.05" x14ac:dyDescent="0.25">
      <c r="A1" s="79" t="s">
        <v>897</v>
      </c>
    </row>
    <row r="2" spans="1:9" ht="15.85" customHeight="1" x14ac:dyDescent="0.25"/>
    <row r="3" spans="1:9" x14ac:dyDescent="0.25">
      <c r="A3" s="422" t="s">
        <v>206</v>
      </c>
      <c r="B3" s="409"/>
      <c r="C3" s="409"/>
      <c r="D3" s="409"/>
      <c r="E3" s="409"/>
      <c r="F3" s="409"/>
      <c r="G3" s="433" t="s">
        <v>716</v>
      </c>
      <c r="H3" s="414"/>
      <c r="I3" s="894" t="s">
        <v>207</v>
      </c>
    </row>
    <row r="4" spans="1:9" x14ac:dyDescent="0.25">
      <c r="A4" s="419"/>
      <c r="B4" s="411"/>
      <c r="C4" s="411"/>
      <c r="D4" s="411"/>
      <c r="E4" s="411"/>
      <c r="F4" s="411"/>
      <c r="G4" s="590">
        <v>45199</v>
      </c>
      <c r="H4" s="590">
        <v>45230</v>
      </c>
      <c r="I4" s="448"/>
    </row>
    <row r="5" spans="1:9" x14ac:dyDescent="0.25">
      <c r="A5" s="416" t="s">
        <v>19</v>
      </c>
      <c r="B5" s="417"/>
      <c r="C5" s="417"/>
      <c r="D5" s="417"/>
      <c r="E5" s="417"/>
      <c r="F5" s="417"/>
      <c r="G5" s="597">
        <v>21565</v>
      </c>
      <c r="H5" s="768">
        <v>21504</v>
      </c>
      <c r="I5" s="769">
        <v>-61</v>
      </c>
    </row>
    <row r="6" spans="1:9" x14ac:dyDescent="0.25">
      <c r="A6" s="419"/>
      <c r="B6" s="411" t="s">
        <v>753</v>
      </c>
      <c r="C6" s="411"/>
      <c r="D6" s="411"/>
      <c r="E6" s="411"/>
      <c r="F6" s="411"/>
      <c r="G6" s="429">
        <v>9</v>
      </c>
      <c r="H6" s="429">
        <v>7</v>
      </c>
      <c r="I6" s="430">
        <v>-2</v>
      </c>
    </row>
    <row r="7" spans="1:9" x14ac:dyDescent="0.25">
      <c r="A7" s="426" t="s">
        <v>840</v>
      </c>
      <c r="B7" s="417"/>
      <c r="C7" s="417"/>
      <c r="D7" s="417"/>
      <c r="E7" s="417"/>
      <c r="F7" s="417"/>
      <c r="G7" s="72">
        <v>1718</v>
      </c>
      <c r="H7" s="72">
        <v>1739</v>
      </c>
      <c r="I7" s="73">
        <v>21</v>
      </c>
    </row>
    <row r="8" spans="1:9" x14ac:dyDescent="0.25">
      <c r="A8" s="426" t="s">
        <v>351</v>
      </c>
      <c r="B8" s="417"/>
      <c r="C8" s="417"/>
      <c r="D8" s="417"/>
      <c r="E8" s="417"/>
      <c r="F8" s="417"/>
      <c r="G8" s="72">
        <v>0</v>
      </c>
      <c r="H8" s="72">
        <v>0</v>
      </c>
      <c r="I8" s="73">
        <v>0</v>
      </c>
    </row>
    <row r="9" spans="1:9" x14ac:dyDescent="0.25">
      <c r="A9" s="426" t="s">
        <v>841</v>
      </c>
      <c r="B9" s="417"/>
      <c r="C9" s="417"/>
      <c r="D9" s="417"/>
      <c r="E9" s="417"/>
      <c r="F9" s="417"/>
      <c r="G9" s="72">
        <v>0</v>
      </c>
      <c r="H9" s="72">
        <v>0</v>
      </c>
      <c r="I9" s="73">
        <v>0</v>
      </c>
    </row>
    <row r="10" spans="1:9" x14ac:dyDescent="0.25">
      <c r="A10" s="426" t="s">
        <v>208</v>
      </c>
      <c r="B10" s="417"/>
      <c r="C10" s="417"/>
      <c r="D10" s="417"/>
      <c r="E10" s="417"/>
      <c r="F10" s="417"/>
      <c r="G10" s="72">
        <v>0</v>
      </c>
      <c r="H10" s="72">
        <v>0</v>
      </c>
      <c r="I10" s="73">
        <v>0</v>
      </c>
    </row>
    <row r="11" spans="1:9" x14ac:dyDescent="0.25">
      <c r="A11" s="426" t="s">
        <v>469</v>
      </c>
      <c r="B11" s="417"/>
      <c r="C11" s="417"/>
      <c r="D11" s="417"/>
      <c r="E11" s="417"/>
      <c r="F11" s="417"/>
      <c r="G11" s="72">
        <v>9919</v>
      </c>
      <c r="H11" s="72">
        <v>10001</v>
      </c>
      <c r="I11" s="73">
        <v>82</v>
      </c>
    </row>
    <row r="12" spans="1:9" x14ac:dyDescent="0.25">
      <c r="A12" s="426" t="s">
        <v>476</v>
      </c>
      <c r="B12" s="417"/>
      <c r="C12" s="417"/>
      <c r="D12" s="417"/>
      <c r="E12" s="417"/>
      <c r="F12" s="417"/>
      <c r="G12" s="770">
        <v>46</v>
      </c>
      <c r="H12" s="770">
        <v>42</v>
      </c>
      <c r="I12" s="770">
        <v>-4</v>
      </c>
    </row>
    <row r="13" spans="1:9" x14ac:dyDescent="0.25">
      <c r="A13" s="426" t="s">
        <v>477</v>
      </c>
      <c r="B13" s="417"/>
      <c r="C13" s="417"/>
      <c r="D13" s="417"/>
      <c r="E13" s="417"/>
      <c r="F13" s="417"/>
      <c r="G13" s="770">
        <v>209</v>
      </c>
      <c r="H13" s="770">
        <v>210</v>
      </c>
      <c r="I13" s="770">
        <v>1</v>
      </c>
    </row>
    <row r="14" spans="1:9" x14ac:dyDescent="0.25">
      <c r="A14" s="426" t="s">
        <v>478</v>
      </c>
      <c r="B14" s="417"/>
      <c r="C14" s="417"/>
      <c r="D14" s="417"/>
      <c r="E14" s="417"/>
      <c r="F14" s="417"/>
      <c r="G14" s="770">
        <v>0</v>
      </c>
      <c r="H14" s="770">
        <v>0</v>
      </c>
      <c r="I14" s="770">
        <v>0</v>
      </c>
    </row>
    <row r="15" spans="1:9" x14ac:dyDescent="0.25">
      <c r="A15" s="426" t="s">
        <v>479</v>
      </c>
      <c r="B15" s="771"/>
      <c r="C15" s="771"/>
      <c r="D15" s="771"/>
      <c r="E15" s="771"/>
      <c r="F15" s="772"/>
      <c r="G15" s="72"/>
      <c r="H15" s="72"/>
      <c r="I15" s="73"/>
    </row>
    <row r="16" spans="1:9" ht="13.8" thickBot="1" x14ac:dyDescent="0.3">
      <c r="A16" s="773" t="s">
        <v>480</v>
      </c>
      <c r="B16" s="774"/>
      <c r="C16" s="774"/>
      <c r="D16" s="774"/>
      <c r="E16" s="774"/>
      <c r="F16" s="774"/>
      <c r="G16" s="775">
        <v>9673</v>
      </c>
      <c r="H16" s="775">
        <v>9512</v>
      </c>
      <c r="I16" s="776">
        <v>-161</v>
      </c>
    </row>
    <row r="17" spans="1:9" ht="13.8" thickTop="1" x14ac:dyDescent="0.25">
      <c r="A17" s="777" t="s">
        <v>479</v>
      </c>
      <c r="B17" s="417"/>
      <c r="C17" s="417"/>
      <c r="D17" s="417"/>
      <c r="E17" s="417"/>
      <c r="F17" s="417"/>
      <c r="G17" s="72"/>
      <c r="H17" s="72"/>
      <c r="I17" s="73"/>
    </row>
    <row r="18" spans="1:9" x14ac:dyDescent="0.25">
      <c r="A18" s="778" t="s">
        <v>738</v>
      </c>
      <c r="B18" s="411"/>
      <c r="C18" s="411"/>
      <c r="D18" s="411"/>
      <c r="E18" s="411"/>
      <c r="F18" s="411"/>
      <c r="G18" s="74">
        <v>4292</v>
      </c>
      <c r="H18" s="74">
        <v>4237</v>
      </c>
      <c r="I18" s="75">
        <v>-55</v>
      </c>
    </row>
    <row r="19" spans="1:9" x14ac:dyDescent="0.25">
      <c r="A19" s="147"/>
    </row>
    <row r="20" spans="1:9" x14ac:dyDescent="0.25">
      <c r="A20" s="148"/>
      <c r="B20" s="87"/>
      <c r="C20" s="87"/>
      <c r="D20" s="87"/>
      <c r="E20" s="87"/>
      <c r="F20" s="87"/>
      <c r="G20" s="67"/>
      <c r="H20" s="67"/>
      <c r="I20" s="67"/>
    </row>
    <row r="21" spans="1:9" ht="15.05" x14ac:dyDescent="0.25">
      <c r="A21" s="79" t="s">
        <v>898</v>
      </c>
    </row>
    <row r="23" spans="1:9" x14ac:dyDescent="0.25">
      <c r="A23" s="422" t="s">
        <v>17</v>
      </c>
      <c r="B23" s="409"/>
      <c r="C23" s="409"/>
      <c r="D23" s="409"/>
      <c r="E23" s="409"/>
      <c r="F23" s="409"/>
      <c r="G23" s="433" t="s">
        <v>716</v>
      </c>
      <c r="H23" s="414"/>
      <c r="I23" s="894" t="s">
        <v>207</v>
      </c>
    </row>
    <row r="24" spans="1:9" x14ac:dyDescent="0.25">
      <c r="A24" s="419"/>
      <c r="B24" s="411"/>
      <c r="C24" s="411"/>
      <c r="D24" s="411"/>
      <c r="E24" s="411"/>
      <c r="F24" s="411"/>
      <c r="G24" s="590">
        <v>45199</v>
      </c>
      <c r="H24" s="590">
        <v>45230</v>
      </c>
      <c r="I24" s="448"/>
    </row>
    <row r="25" spans="1:9" x14ac:dyDescent="0.25">
      <c r="A25" s="419" t="s">
        <v>209</v>
      </c>
      <c r="B25" s="411"/>
      <c r="C25" s="411"/>
      <c r="D25" s="411"/>
      <c r="E25" s="411"/>
      <c r="F25" s="411"/>
      <c r="G25" s="429">
        <v>45977</v>
      </c>
      <c r="H25" s="779">
        <f>SUM(H26:H40)</f>
        <v>44764</v>
      </c>
      <c r="I25" s="430">
        <f>+H25-G25</f>
        <v>-1213</v>
      </c>
    </row>
    <row r="26" spans="1:9" x14ac:dyDescent="0.25">
      <c r="A26" s="416"/>
      <c r="B26" s="417"/>
      <c r="C26" s="656" t="s">
        <v>303</v>
      </c>
      <c r="D26" s="417"/>
      <c r="E26" s="417"/>
      <c r="F26" s="417"/>
      <c r="G26" s="608">
        <v>268</v>
      </c>
      <c r="H26" s="608">
        <v>264</v>
      </c>
      <c r="I26" s="763">
        <f>+H26-G26</f>
        <v>-4</v>
      </c>
    </row>
    <row r="27" spans="1:9" x14ac:dyDescent="0.25">
      <c r="A27" s="416" t="s">
        <v>210</v>
      </c>
      <c r="B27" s="417"/>
      <c r="C27" s="656" t="s">
        <v>649</v>
      </c>
      <c r="D27" s="417"/>
      <c r="E27" s="417"/>
      <c r="F27" s="417"/>
      <c r="G27" s="608">
        <v>153</v>
      </c>
      <c r="H27" s="608">
        <v>149</v>
      </c>
      <c r="I27" s="763">
        <f>+H27-G27</f>
        <v>-4</v>
      </c>
    </row>
    <row r="28" spans="1:9" x14ac:dyDescent="0.25">
      <c r="A28" s="416" t="s">
        <v>337</v>
      </c>
      <c r="B28" s="417"/>
      <c r="C28" s="656" t="s">
        <v>304</v>
      </c>
      <c r="D28" s="417"/>
      <c r="E28" s="417"/>
      <c r="F28" s="417"/>
      <c r="G28" s="780"/>
      <c r="H28" s="780"/>
      <c r="I28" s="780"/>
    </row>
    <row r="29" spans="1:9" x14ac:dyDescent="0.25">
      <c r="A29" s="416"/>
      <c r="B29" s="417"/>
      <c r="C29" s="1006" t="s">
        <v>482</v>
      </c>
      <c r="D29" s="1007"/>
      <c r="E29" s="1007"/>
      <c r="F29" s="1008"/>
      <c r="G29" s="780"/>
      <c r="H29" s="780"/>
      <c r="I29" s="780"/>
    </row>
    <row r="30" spans="1:9" x14ac:dyDescent="0.25">
      <c r="A30" s="416"/>
      <c r="B30" s="417"/>
      <c r="C30" s="1009" t="s">
        <v>483</v>
      </c>
      <c r="D30" s="1010"/>
      <c r="E30" s="1010"/>
      <c r="F30" s="1011"/>
      <c r="G30" s="780">
        <v>14281</v>
      </c>
      <c r="H30" s="780">
        <v>13826</v>
      </c>
      <c r="I30" s="763">
        <f>+H30-G30</f>
        <v>-455</v>
      </c>
    </row>
    <row r="31" spans="1:9" x14ac:dyDescent="0.25">
      <c r="A31" s="416"/>
      <c r="B31" s="417"/>
      <c r="C31" s="1009" t="s">
        <v>481</v>
      </c>
      <c r="D31" s="1010"/>
      <c r="E31" s="1010"/>
      <c r="F31" s="1011"/>
      <c r="G31" s="780">
        <v>5649</v>
      </c>
      <c r="H31" s="780">
        <v>5485</v>
      </c>
      <c r="I31" s="763">
        <f t="shared" ref="I31:I41" si="0">+H31-G31</f>
        <v>-164</v>
      </c>
    </row>
    <row r="32" spans="1:9" ht="12.7" customHeight="1" x14ac:dyDescent="0.25">
      <c r="A32" s="416"/>
      <c r="B32" s="417"/>
      <c r="C32" s="1012" t="s">
        <v>754</v>
      </c>
      <c r="D32" s="1013"/>
      <c r="E32" s="1013"/>
      <c r="F32" s="1014"/>
      <c r="G32" s="781"/>
      <c r="H32" s="781"/>
      <c r="I32" s="763"/>
    </row>
    <row r="33" spans="1:9" ht="12.7" customHeight="1" x14ac:dyDescent="0.25">
      <c r="A33" s="416"/>
      <c r="B33" s="417"/>
      <c r="C33" s="1015" t="s">
        <v>717</v>
      </c>
      <c r="D33" s="1016"/>
      <c r="E33" s="1016"/>
      <c r="F33" s="1017"/>
      <c r="G33" s="781">
        <v>256</v>
      </c>
      <c r="H33" s="781">
        <v>211</v>
      </c>
      <c r="I33" s="763">
        <f t="shared" si="0"/>
        <v>-45</v>
      </c>
    </row>
    <row r="34" spans="1:9" ht="12.7" customHeight="1" x14ac:dyDescent="0.25">
      <c r="A34" s="416"/>
      <c r="B34" s="417"/>
      <c r="C34" s="1012" t="s">
        <v>718</v>
      </c>
      <c r="D34" s="1013"/>
      <c r="E34" s="1013"/>
      <c r="F34" s="1014"/>
      <c r="G34" s="781"/>
      <c r="H34" s="781"/>
      <c r="I34" s="763"/>
    </row>
    <row r="35" spans="1:9" ht="12.7" customHeight="1" x14ac:dyDescent="0.25">
      <c r="A35" s="419"/>
      <c r="B35" s="411"/>
      <c r="C35" s="1018" t="s">
        <v>719</v>
      </c>
      <c r="D35" s="1019"/>
      <c r="E35" s="1019"/>
      <c r="F35" s="1020"/>
      <c r="G35" s="782">
        <v>0</v>
      </c>
      <c r="H35" s="782">
        <v>0</v>
      </c>
      <c r="I35" s="767">
        <f t="shared" si="0"/>
        <v>0</v>
      </c>
    </row>
    <row r="36" spans="1:9" x14ac:dyDescent="0.25">
      <c r="A36" s="416"/>
      <c r="B36" s="417"/>
      <c r="C36" s="426" t="s">
        <v>211</v>
      </c>
      <c r="D36" s="417"/>
      <c r="E36" s="417"/>
      <c r="F36" s="417"/>
      <c r="G36" s="72">
        <v>69</v>
      </c>
      <c r="H36" s="72">
        <v>65</v>
      </c>
      <c r="I36" s="73">
        <f t="shared" si="0"/>
        <v>-4</v>
      </c>
    </row>
    <row r="37" spans="1:9" x14ac:dyDescent="0.25">
      <c r="A37" s="416" t="s">
        <v>212</v>
      </c>
      <c r="B37" s="417"/>
      <c r="C37" s="426" t="s">
        <v>213</v>
      </c>
      <c r="D37" s="417"/>
      <c r="E37" s="417"/>
      <c r="F37" s="417"/>
      <c r="G37" s="72">
        <v>884</v>
      </c>
      <c r="H37" s="72">
        <v>898</v>
      </c>
      <c r="I37" s="73">
        <f t="shared" si="0"/>
        <v>14</v>
      </c>
    </row>
    <row r="38" spans="1:9" x14ac:dyDescent="0.25">
      <c r="A38" s="416" t="s">
        <v>214</v>
      </c>
      <c r="B38" s="417"/>
      <c r="C38" s="426" t="s">
        <v>215</v>
      </c>
      <c r="D38" s="417"/>
      <c r="E38" s="417"/>
      <c r="F38" s="417"/>
      <c r="G38" s="72">
        <v>4071</v>
      </c>
      <c r="H38" s="72">
        <v>3947</v>
      </c>
      <c r="I38" s="73">
        <f t="shared" si="0"/>
        <v>-124</v>
      </c>
    </row>
    <row r="39" spans="1:9" x14ac:dyDescent="0.25">
      <c r="A39" s="416"/>
      <c r="B39" s="417"/>
      <c r="C39" s="426" t="s">
        <v>216</v>
      </c>
      <c r="D39" s="417"/>
      <c r="E39" s="417"/>
      <c r="F39" s="417"/>
      <c r="G39" s="72">
        <v>1590</v>
      </c>
      <c r="H39" s="72">
        <v>1476</v>
      </c>
      <c r="I39" s="73">
        <f t="shared" si="0"/>
        <v>-114</v>
      </c>
    </row>
    <row r="40" spans="1:9" x14ac:dyDescent="0.25">
      <c r="A40" s="419"/>
      <c r="B40" s="411"/>
      <c r="C40" s="609" t="s">
        <v>217</v>
      </c>
      <c r="D40" s="411"/>
      <c r="E40" s="411"/>
      <c r="F40" s="411"/>
      <c r="G40" s="74">
        <v>18756</v>
      </c>
      <c r="H40" s="74">
        <v>18443</v>
      </c>
      <c r="I40" s="75">
        <f t="shared" si="0"/>
        <v>-313</v>
      </c>
    </row>
    <row r="41" spans="1:9" ht="19.600000000000001" customHeight="1" x14ac:dyDescent="0.25">
      <c r="A41" s="611" t="s">
        <v>720</v>
      </c>
      <c r="B41" s="451"/>
      <c r="C41" s="451"/>
      <c r="D41" s="451"/>
      <c r="E41" s="451"/>
      <c r="F41" s="451"/>
      <c r="G41" s="649">
        <v>43753</v>
      </c>
      <c r="H41" s="649">
        <v>42908</v>
      </c>
      <c r="I41" s="767">
        <f t="shared" si="0"/>
        <v>-845</v>
      </c>
    </row>
    <row r="42" spans="1:9" x14ac:dyDescent="0.25">
      <c r="A42" s="87"/>
      <c r="B42" s="87"/>
      <c r="C42" s="149"/>
      <c r="D42" s="87"/>
      <c r="E42" s="87"/>
      <c r="F42" s="87"/>
      <c r="G42" s="67"/>
      <c r="H42" s="67"/>
      <c r="I42" s="67"/>
    </row>
    <row r="43" spans="1:9" x14ac:dyDescent="0.25">
      <c r="A43" s="79" t="s">
        <v>377</v>
      </c>
    </row>
    <row r="44" spans="1:9" x14ac:dyDescent="0.25">
      <c r="A44" s="80" t="s">
        <v>378</v>
      </c>
    </row>
    <row r="45" spans="1:9" x14ac:dyDescent="0.25">
      <c r="A45" s="54" t="s">
        <v>697</v>
      </c>
    </row>
    <row r="46" spans="1:9" x14ac:dyDescent="0.25">
      <c r="A46" s="54" t="s">
        <v>696</v>
      </c>
    </row>
    <row r="47" spans="1:9" x14ac:dyDescent="0.25">
      <c r="A47" s="54" t="s">
        <v>218</v>
      </c>
    </row>
    <row r="48" spans="1:9" x14ac:dyDescent="0.25">
      <c r="A48" s="79" t="s">
        <v>375</v>
      </c>
    </row>
    <row r="49" spans="1:8" x14ac:dyDescent="0.25">
      <c r="A49" s="80" t="s">
        <v>721</v>
      </c>
    </row>
    <row r="50" spans="1:8" x14ac:dyDescent="0.25">
      <c r="A50" s="80" t="s">
        <v>722</v>
      </c>
    </row>
    <row r="51" spans="1:8" x14ac:dyDescent="0.25">
      <c r="A51" s="79"/>
    </row>
    <row r="52" spans="1:8" x14ac:dyDescent="0.25">
      <c r="A52" s="150" t="s">
        <v>535</v>
      </c>
      <c r="B52" s="101" t="s">
        <v>1035</v>
      </c>
    </row>
    <row r="54" spans="1:8" x14ac:dyDescent="0.25">
      <c r="A54" s="422" t="s">
        <v>219</v>
      </c>
      <c r="B54" s="409"/>
      <c r="C54" s="409"/>
      <c r="D54" s="911" t="s">
        <v>220</v>
      </c>
      <c r="E54" s="912"/>
      <c r="F54" s="427" t="s">
        <v>46</v>
      </c>
      <c r="G54" s="427" t="s">
        <v>221</v>
      </c>
      <c r="H54" s="894" t="s">
        <v>222</v>
      </c>
    </row>
    <row r="55" spans="1:8" x14ac:dyDescent="0.25">
      <c r="A55" s="416"/>
      <c r="B55" s="417"/>
      <c r="C55" s="417"/>
      <c r="D55" s="438" t="s">
        <v>28</v>
      </c>
      <c r="E55" s="457" t="s">
        <v>223</v>
      </c>
      <c r="F55" s="438" t="s">
        <v>224</v>
      </c>
      <c r="G55" s="438" t="s">
        <v>224</v>
      </c>
      <c r="H55" s="895" t="s">
        <v>225</v>
      </c>
    </row>
    <row r="56" spans="1:8" x14ac:dyDescent="0.25">
      <c r="A56" s="416"/>
      <c r="B56" s="417"/>
      <c r="C56" s="417"/>
      <c r="D56" s="438"/>
      <c r="E56" s="438" t="s">
        <v>226</v>
      </c>
      <c r="F56" s="438"/>
      <c r="G56" s="438" t="s">
        <v>227</v>
      </c>
      <c r="H56" s="895" t="s">
        <v>228</v>
      </c>
    </row>
    <row r="57" spans="1:8" x14ac:dyDescent="0.25">
      <c r="A57" s="419"/>
      <c r="B57" s="411"/>
      <c r="C57" s="411"/>
      <c r="D57" s="558"/>
      <c r="E57" s="558" t="s">
        <v>229</v>
      </c>
      <c r="F57" s="558"/>
      <c r="G57" s="558"/>
      <c r="H57" s="428" t="s">
        <v>227</v>
      </c>
    </row>
    <row r="58" spans="1:8" ht="25.05" customHeight="1" x14ac:dyDescent="0.25">
      <c r="A58" s="413" t="s">
        <v>230</v>
      </c>
      <c r="B58" s="414"/>
      <c r="C58" s="414"/>
      <c r="D58" s="151">
        <v>12303</v>
      </c>
      <c r="E58" s="151">
        <v>7843</v>
      </c>
      <c r="F58" s="151">
        <v>7714</v>
      </c>
      <c r="G58" s="152">
        <v>2133802.2200000002</v>
      </c>
      <c r="H58" s="153">
        <f>G58*1/F58</f>
        <v>276.61423645320201</v>
      </c>
    </row>
    <row r="60" spans="1:8" ht="15.05" x14ac:dyDescent="0.25">
      <c r="A60" s="117" t="s">
        <v>908</v>
      </c>
    </row>
  </sheetData>
  <mergeCells count="8">
    <mergeCell ref="C29:F29"/>
    <mergeCell ref="C31:F31"/>
    <mergeCell ref="C30:F30"/>
    <mergeCell ref="D54:E54"/>
    <mergeCell ref="C32:F32"/>
    <mergeCell ref="C33:F33"/>
    <mergeCell ref="C34:F34"/>
    <mergeCell ref="C35:F35"/>
  </mergeCells>
  <phoneticPr fontId="2" type="noConversion"/>
  <printOptions horizontalCentered="1"/>
  <pageMargins left="0.51181102362204722" right="0.23622047244094491" top="0.31496062992125984" bottom="0.23622047244094491" header="0.19685039370078741" footer="0.15748031496062992"/>
  <pageSetup paperSize="9" scale="96" orientation="portrait" r:id="rId1"/>
  <headerFooter alignWithMargins="0">
    <oddHeader>&amp;C24</oddHead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K49"/>
  <sheetViews>
    <sheetView zoomScaleNormal="100" workbookViewId="0">
      <selection activeCell="L17" sqref="L17:M17"/>
    </sheetView>
  </sheetViews>
  <sheetFormatPr defaultColWidth="9.109375" defaultRowHeight="13.15" x14ac:dyDescent="0.25"/>
  <cols>
    <col min="1" max="1" width="9.109375" style="54" customWidth="1"/>
    <col min="2" max="2" width="3.6640625" style="54" customWidth="1"/>
    <col min="3" max="4" width="10.33203125" style="54" customWidth="1"/>
    <col min="5" max="5" width="11.109375" style="54" customWidth="1"/>
    <col min="6" max="6" width="9.6640625" style="54" customWidth="1"/>
    <col min="7" max="7" width="11.109375" style="54" customWidth="1"/>
    <col min="8" max="8" width="10.109375" style="54" customWidth="1"/>
    <col min="9" max="9" width="9" style="54" customWidth="1"/>
    <col min="10" max="10" width="11.109375" style="54" customWidth="1"/>
    <col min="11" max="11" width="10.21875" style="54" customWidth="1"/>
    <col min="12" max="16384" width="9.109375" style="54"/>
  </cols>
  <sheetData>
    <row r="1" spans="1:11" ht="15.05" x14ac:dyDescent="0.3">
      <c r="A1" s="62" t="s">
        <v>565</v>
      </c>
      <c r="B1" s="62" t="s">
        <v>887</v>
      </c>
      <c r="C1" s="76"/>
      <c r="D1" s="76"/>
      <c r="E1" s="76"/>
      <c r="F1" s="76"/>
      <c r="G1" s="76"/>
      <c r="H1" s="76"/>
      <c r="I1" s="76"/>
    </row>
    <row r="2" spans="1:11" ht="15.05" customHeight="1" x14ac:dyDescent="0.3">
      <c r="A2" s="76"/>
      <c r="B2" s="154" t="s">
        <v>1036</v>
      </c>
      <c r="C2" s="76"/>
      <c r="D2" s="76"/>
      <c r="E2" s="76"/>
      <c r="F2" s="76"/>
      <c r="G2" s="76"/>
      <c r="H2" s="76"/>
      <c r="I2" s="76"/>
    </row>
    <row r="3" spans="1:11" ht="15.05" customHeight="1" x14ac:dyDescent="0.25">
      <c r="A3" s="67"/>
      <c r="B3" s="67"/>
      <c r="C3" s="67"/>
      <c r="D3" s="67"/>
      <c r="E3" s="67"/>
      <c r="F3" s="67"/>
      <c r="G3" s="67"/>
      <c r="H3" s="67"/>
      <c r="I3" s="67"/>
    </row>
    <row r="4" spans="1:11" ht="26.95" customHeight="1" x14ac:dyDescent="0.25">
      <c r="A4" s="425" t="s">
        <v>24</v>
      </c>
      <c r="B4" s="409"/>
      <c r="C4" s="427" t="s">
        <v>22</v>
      </c>
      <c r="D4" s="433" t="s">
        <v>392</v>
      </c>
      <c r="E4" s="484"/>
      <c r="F4" s="414"/>
      <c r="G4" s="414"/>
      <c r="H4" s="423" t="s">
        <v>231</v>
      </c>
      <c r="I4" s="894" t="s">
        <v>232</v>
      </c>
      <c r="J4" s="1021" t="s">
        <v>888</v>
      </c>
      <c r="K4" s="1023" t="s">
        <v>889</v>
      </c>
    </row>
    <row r="5" spans="1:11" ht="15.85" customHeight="1" x14ac:dyDescent="0.25">
      <c r="A5" s="416"/>
      <c r="B5" s="417"/>
      <c r="C5" s="438" t="s">
        <v>233</v>
      </c>
      <c r="D5" s="892" t="s">
        <v>393</v>
      </c>
      <c r="E5" s="893"/>
      <c r="F5" s="485" t="s">
        <v>394</v>
      </c>
      <c r="G5" s="411"/>
      <c r="H5" s="438" t="s">
        <v>234</v>
      </c>
      <c r="I5" s="895" t="s">
        <v>235</v>
      </c>
      <c r="J5" s="1022"/>
      <c r="K5" s="1024"/>
    </row>
    <row r="6" spans="1:11" x14ac:dyDescent="0.25">
      <c r="A6" s="416"/>
      <c r="B6" s="417"/>
      <c r="C6" s="438" t="s">
        <v>236</v>
      </c>
      <c r="D6" s="438" t="s">
        <v>395</v>
      </c>
      <c r="E6" s="438" t="s">
        <v>396</v>
      </c>
      <c r="F6" s="438" t="s">
        <v>236</v>
      </c>
      <c r="G6" s="438" t="s">
        <v>223</v>
      </c>
      <c r="H6" s="438" t="s">
        <v>237</v>
      </c>
      <c r="I6" s="895"/>
      <c r="J6" s="1022"/>
      <c r="K6" s="1024"/>
    </row>
    <row r="7" spans="1:11" x14ac:dyDescent="0.25">
      <c r="A7" s="419"/>
      <c r="B7" s="411"/>
      <c r="C7" s="419"/>
      <c r="D7" s="558"/>
      <c r="E7" s="558"/>
      <c r="F7" s="558"/>
      <c r="G7" s="558" t="s">
        <v>238</v>
      </c>
      <c r="H7" s="558" t="s">
        <v>397</v>
      </c>
      <c r="I7" s="486" t="s">
        <v>398</v>
      </c>
      <c r="J7" s="795" t="s">
        <v>890</v>
      </c>
      <c r="K7" s="428" t="s">
        <v>891</v>
      </c>
    </row>
    <row r="8" spans="1:11" ht="13.65" customHeight="1" x14ac:dyDescent="0.25">
      <c r="A8" s="419">
        <v>1</v>
      </c>
      <c r="B8" s="411"/>
      <c r="C8" s="558">
        <v>2</v>
      </c>
      <c r="D8" s="558">
        <v>3</v>
      </c>
      <c r="E8" s="558">
        <v>4</v>
      </c>
      <c r="F8" s="558">
        <v>5</v>
      </c>
      <c r="G8" s="558">
        <v>6</v>
      </c>
      <c r="H8" s="558">
        <v>7</v>
      </c>
      <c r="I8" s="487">
        <v>8</v>
      </c>
      <c r="J8" s="487">
        <v>9</v>
      </c>
      <c r="K8" s="487">
        <v>10</v>
      </c>
    </row>
    <row r="9" spans="1:11" ht="17.399999999999999" customHeight="1" x14ac:dyDescent="0.25">
      <c r="A9" s="419" t="s">
        <v>28</v>
      </c>
      <c r="B9" s="411"/>
      <c r="C9" s="419">
        <v>66261</v>
      </c>
      <c r="D9" s="419">
        <v>21497</v>
      </c>
      <c r="E9" s="419">
        <v>19935</v>
      </c>
      <c r="F9" s="419">
        <v>24829</v>
      </c>
      <c r="G9" s="419">
        <v>1476</v>
      </c>
      <c r="H9" s="488">
        <v>0.62528485836313974</v>
      </c>
      <c r="I9" s="489">
        <v>2.2275546701679722E-2</v>
      </c>
      <c r="J9" s="488">
        <v>0.96560082035983963</v>
      </c>
      <c r="K9" s="489">
        <v>0.51885016412434837</v>
      </c>
    </row>
    <row r="10" spans="1:11" ht="13.65" customHeight="1" x14ac:dyDescent="0.25">
      <c r="A10" s="416" t="s">
        <v>30</v>
      </c>
      <c r="B10" s="417"/>
      <c r="C10" s="68">
        <v>6896</v>
      </c>
      <c r="D10" s="72">
        <v>2378</v>
      </c>
      <c r="E10" s="72">
        <v>2076</v>
      </c>
      <c r="F10" s="72">
        <v>2442</v>
      </c>
      <c r="G10" s="72">
        <v>87</v>
      </c>
      <c r="H10" s="155">
        <v>0.64588167053364265</v>
      </c>
      <c r="I10" s="156">
        <v>1.261600928074246E-2</v>
      </c>
      <c r="J10" s="796">
        <v>0.98084122439991195</v>
      </c>
      <c r="K10" s="796">
        <v>0.53390211046250557</v>
      </c>
    </row>
    <row r="11" spans="1:11" ht="13.65" customHeight="1" x14ac:dyDescent="0.25">
      <c r="A11" s="416" t="s">
        <v>32</v>
      </c>
      <c r="B11" s="417"/>
      <c r="C11" s="68">
        <v>6669</v>
      </c>
      <c r="D11" s="72">
        <v>2045</v>
      </c>
      <c r="E11" s="72">
        <v>1934</v>
      </c>
      <c r="F11" s="72">
        <v>2690</v>
      </c>
      <c r="G11" s="72">
        <v>194</v>
      </c>
      <c r="H11" s="155">
        <v>0.59664117558854401</v>
      </c>
      <c r="I11" s="156">
        <v>2.9089818563502776E-2</v>
      </c>
      <c r="J11" s="155">
        <v>0.95351066379103766</v>
      </c>
      <c r="K11" s="155">
        <v>0.51394822819803976</v>
      </c>
    </row>
    <row r="12" spans="1:11" ht="13.65" customHeight="1" x14ac:dyDescent="0.25">
      <c r="A12" s="416" t="s">
        <v>33</v>
      </c>
      <c r="B12" s="417"/>
      <c r="C12" s="68">
        <v>6822</v>
      </c>
      <c r="D12" s="72">
        <v>2097</v>
      </c>
      <c r="E12" s="72">
        <v>2011</v>
      </c>
      <c r="F12" s="72">
        <v>2714</v>
      </c>
      <c r="G12" s="72">
        <v>44</v>
      </c>
      <c r="H12" s="155">
        <v>0.60216945177367343</v>
      </c>
      <c r="I12" s="156">
        <v>6.4497214892993253E-3</v>
      </c>
      <c r="J12" s="155">
        <v>0.98940269749518306</v>
      </c>
      <c r="K12" s="155">
        <v>0.51046738072054532</v>
      </c>
    </row>
    <row r="13" spans="1:11" ht="13.65" customHeight="1" x14ac:dyDescent="0.25">
      <c r="A13" s="426" t="s">
        <v>34</v>
      </c>
      <c r="B13" s="417"/>
      <c r="C13" s="68">
        <v>4295</v>
      </c>
      <c r="D13" s="72">
        <v>1439</v>
      </c>
      <c r="E13" s="72">
        <v>1301</v>
      </c>
      <c r="F13" s="72">
        <v>1555</v>
      </c>
      <c r="G13" s="72">
        <v>81</v>
      </c>
      <c r="H13" s="155">
        <v>0.63795110593713622</v>
      </c>
      <c r="I13" s="156">
        <v>1.8859138533178114E-2</v>
      </c>
      <c r="J13" s="155">
        <v>0.97128677773839067</v>
      </c>
      <c r="K13" s="155">
        <v>0.5251824817518248</v>
      </c>
    </row>
    <row r="14" spans="1:11" ht="13.65" customHeight="1" x14ac:dyDescent="0.25">
      <c r="A14" s="416" t="s">
        <v>35</v>
      </c>
      <c r="B14" s="417"/>
      <c r="C14" s="68">
        <v>4969</v>
      </c>
      <c r="D14" s="72">
        <v>1814</v>
      </c>
      <c r="E14" s="72">
        <v>1476</v>
      </c>
      <c r="F14" s="72">
        <v>1679</v>
      </c>
      <c r="G14" s="72">
        <v>70</v>
      </c>
      <c r="H14" s="155">
        <v>0.66210505131817265</v>
      </c>
      <c r="I14" s="156">
        <v>1.4087341517407929E-2</v>
      </c>
      <c r="J14" s="155">
        <v>0.97916666666666663</v>
      </c>
      <c r="K14" s="155">
        <v>0.55136778115501517</v>
      </c>
    </row>
    <row r="15" spans="1:11" ht="13.65" customHeight="1" x14ac:dyDescent="0.25">
      <c r="A15" s="416" t="s">
        <v>36</v>
      </c>
      <c r="B15" s="417"/>
      <c r="C15" s="68">
        <v>6081</v>
      </c>
      <c r="D15" s="72">
        <v>1898</v>
      </c>
      <c r="E15" s="72">
        <v>1867</v>
      </c>
      <c r="F15" s="72">
        <v>2316</v>
      </c>
      <c r="G15" s="72">
        <v>85</v>
      </c>
      <c r="H15" s="155">
        <v>0.61914158855451407</v>
      </c>
      <c r="I15" s="156">
        <v>1.397796415063312E-2</v>
      </c>
      <c r="J15" s="155">
        <v>0.97792207792207797</v>
      </c>
      <c r="K15" s="155">
        <v>0.50411686586985394</v>
      </c>
    </row>
    <row r="16" spans="1:11" ht="13.65" customHeight="1" x14ac:dyDescent="0.25">
      <c r="A16" s="416" t="s">
        <v>37</v>
      </c>
      <c r="B16" s="417"/>
      <c r="C16" s="68">
        <v>6662</v>
      </c>
      <c r="D16" s="72">
        <v>2155</v>
      </c>
      <c r="E16" s="72">
        <v>1969</v>
      </c>
      <c r="F16" s="72">
        <v>2538</v>
      </c>
      <c r="G16" s="72">
        <v>272</v>
      </c>
      <c r="H16" s="155">
        <v>0.61903332332632843</v>
      </c>
      <c r="I16" s="156">
        <v>4.08285800060042E-2</v>
      </c>
      <c r="J16" s="155">
        <v>0.93812556869881714</v>
      </c>
      <c r="K16" s="155">
        <v>0.52255092143549953</v>
      </c>
    </row>
    <row r="17" spans="1:11" ht="13.65" customHeight="1" x14ac:dyDescent="0.25">
      <c r="A17" s="416" t="s">
        <v>38</v>
      </c>
      <c r="B17" s="417"/>
      <c r="C17" s="68">
        <v>7234</v>
      </c>
      <c r="D17" s="72">
        <v>2085</v>
      </c>
      <c r="E17" s="72">
        <v>2320</v>
      </c>
      <c r="F17" s="72">
        <v>2829</v>
      </c>
      <c r="G17" s="72">
        <v>221</v>
      </c>
      <c r="H17" s="155">
        <v>0.60893005252972077</v>
      </c>
      <c r="I17" s="156">
        <v>3.0550179706939452E-2</v>
      </c>
      <c r="J17" s="155">
        <v>0.95222654561175957</v>
      </c>
      <c r="K17" s="155">
        <v>0.47332576617480138</v>
      </c>
    </row>
    <row r="18" spans="1:11" ht="13.65" customHeight="1" x14ac:dyDescent="0.25">
      <c r="A18" s="416" t="s">
        <v>39</v>
      </c>
      <c r="B18" s="417"/>
      <c r="C18" s="68">
        <v>6741</v>
      </c>
      <c r="D18" s="72">
        <v>2068</v>
      </c>
      <c r="E18" s="72">
        <v>2028</v>
      </c>
      <c r="F18" s="72">
        <v>2645</v>
      </c>
      <c r="G18" s="72">
        <v>223</v>
      </c>
      <c r="H18" s="155">
        <v>0.60762498145675714</v>
      </c>
      <c r="I18" s="156">
        <v>3.3081145230677941E-2</v>
      </c>
      <c r="J18" s="155">
        <v>0.94836767770317199</v>
      </c>
      <c r="K18" s="155">
        <v>0.5048828125</v>
      </c>
    </row>
    <row r="19" spans="1:11" ht="13.65" customHeight="1" x14ac:dyDescent="0.25">
      <c r="A19" s="416" t="s">
        <v>40</v>
      </c>
      <c r="B19" s="417"/>
      <c r="C19" s="68">
        <v>4710</v>
      </c>
      <c r="D19" s="72">
        <v>1637</v>
      </c>
      <c r="E19" s="72">
        <v>1449</v>
      </c>
      <c r="F19" s="72">
        <v>1624</v>
      </c>
      <c r="G19" s="72">
        <v>153</v>
      </c>
      <c r="H19" s="155">
        <v>0.65520169851380039</v>
      </c>
      <c r="I19" s="156">
        <v>3.2484076433121019E-2</v>
      </c>
      <c r="J19" s="155">
        <v>0.95276319851806113</v>
      </c>
      <c r="K19" s="155">
        <v>0.53046014257939078</v>
      </c>
    </row>
    <row r="20" spans="1:11" ht="13.65" customHeight="1" x14ac:dyDescent="0.25">
      <c r="A20" s="419" t="s">
        <v>42</v>
      </c>
      <c r="B20" s="411"/>
      <c r="C20" s="64">
        <v>5182</v>
      </c>
      <c r="D20" s="74">
        <v>1881</v>
      </c>
      <c r="E20" s="74">
        <v>1504</v>
      </c>
      <c r="F20" s="74">
        <v>1797</v>
      </c>
      <c r="G20" s="74">
        <v>46</v>
      </c>
      <c r="H20" s="157">
        <v>0.65322269394056354</v>
      </c>
      <c r="I20" s="158">
        <v>8.8768815129293705E-3</v>
      </c>
      <c r="J20" s="157">
        <v>0.98659283007869425</v>
      </c>
      <c r="K20" s="157">
        <v>0.55568685376661742</v>
      </c>
    </row>
    <row r="22" spans="1:11" ht="15.05" x14ac:dyDescent="0.3">
      <c r="A22" s="70" t="s">
        <v>1037</v>
      </c>
    </row>
    <row r="46" spans="1:1" ht="15.05" x14ac:dyDescent="0.25">
      <c r="A46" s="117"/>
    </row>
    <row r="49" spans="1:1" ht="15.05" x14ac:dyDescent="0.25">
      <c r="A49" s="117" t="s">
        <v>908</v>
      </c>
    </row>
  </sheetData>
  <mergeCells count="2">
    <mergeCell ref="J4:J6"/>
    <mergeCell ref="K4:K6"/>
  </mergeCells>
  <phoneticPr fontId="2" type="noConversion"/>
  <printOptions horizontalCentered="1"/>
  <pageMargins left="0.39370078740157483" right="0.39370078740157483" top="0.78740157480314965" bottom="0.74803149606299213" header="0.51181102362204722" footer="0.51181102362204722"/>
  <pageSetup paperSize="9" scale="84" orientation="portrait" r:id="rId1"/>
  <headerFooter alignWithMargins="0">
    <oddHeader>&amp;C25</oddHead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I60"/>
  <sheetViews>
    <sheetView zoomScaleNormal="100" workbookViewId="0">
      <selection activeCell="K34" sqref="K34"/>
    </sheetView>
  </sheetViews>
  <sheetFormatPr defaultColWidth="9.109375" defaultRowHeight="13.15" x14ac:dyDescent="0.25"/>
  <cols>
    <col min="1" max="1" width="10.77734375" style="54" customWidth="1"/>
    <col min="2" max="2" width="12.77734375" style="54" customWidth="1"/>
    <col min="3" max="3" width="10.77734375" style="54" customWidth="1"/>
    <col min="4" max="4" width="8.33203125" style="54" customWidth="1"/>
    <col min="5" max="5" width="10.77734375" style="54" customWidth="1"/>
    <col min="6" max="8" width="12.77734375" style="54" customWidth="1"/>
    <col min="9" max="11" width="8.33203125" style="54" customWidth="1"/>
    <col min="12" max="16384" width="9.109375" style="54"/>
  </cols>
  <sheetData>
    <row r="1" spans="1:9" ht="16.899999999999999" x14ac:dyDescent="0.3">
      <c r="A1" s="62" t="s">
        <v>899</v>
      </c>
    </row>
    <row r="2" spans="1:9" ht="14.25" customHeight="1" x14ac:dyDescent="0.25"/>
    <row r="3" spans="1:9" ht="18" customHeight="1" x14ac:dyDescent="0.25">
      <c r="A3" s="422" t="s">
        <v>17</v>
      </c>
      <c r="B3" s="409"/>
      <c r="C3" s="409"/>
      <c r="D3" s="409"/>
      <c r="E3" s="409"/>
      <c r="F3" s="904" t="s">
        <v>508</v>
      </c>
      <c r="G3" s="905"/>
      <c r="H3" s="894" t="s">
        <v>18</v>
      </c>
    </row>
    <row r="4" spans="1:9" ht="18" customHeight="1" x14ac:dyDescent="0.25">
      <c r="A4" s="419"/>
      <c r="B4" s="411"/>
      <c r="C4" s="411"/>
      <c r="D4" s="411"/>
      <c r="E4" s="411"/>
      <c r="F4" s="590">
        <v>45199</v>
      </c>
      <c r="G4" s="590">
        <v>45230</v>
      </c>
      <c r="H4" s="448"/>
    </row>
    <row r="5" spans="1:9" ht="18" customHeight="1" x14ac:dyDescent="0.25">
      <c r="A5" s="429" t="s">
        <v>239</v>
      </c>
      <c r="B5" s="783"/>
      <c r="C5" s="783"/>
      <c r="D5" s="783"/>
      <c r="E5" s="783"/>
      <c r="F5" s="429">
        <v>67533</v>
      </c>
      <c r="G5" s="429">
        <v>66261</v>
      </c>
      <c r="H5" s="430">
        <v>-1272</v>
      </c>
    </row>
    <row r="6" spans="1:9" ht="18" customHeight="1" x14ac:dyDescent="0.25">
      <c r="A6" s="416"/>
      <c r="B6" s="896" t="s">
        <v>475</v>
      </c>
      <c r="C6" s="417"/>
      <c r="D6" s="417"/>
      <c r="E6" s="417"/>
      <c r="F6" s="72">
        <v>42163</v>
      </c>
      <c r="G6" s="72">
        <v>41432</v>
      </c>
      <c r="H6" s="73">
        <v>-731</v>
      </c>
    </row>
    <row r="7" spans="1:9" ht="18" customHeight="1" x14ac:dyDescent="0.25">
      <c r="A7" s="416"/>
      <c r="B7" s="896" t="s">
        <v>240</v>
      </c>
      <c r="C7" s="417"/>
      <c r="D7" s="417"/>
      <c r="E7" s="417"/>
      <c r="F7" s="797">
        <v>0.624</v>
      </c>
      <c r="G7" s="797">
        <v>0.625</v>
      </c>
      <c r="H7" s="156">
        <v>1.0000000000000009E-3</v>
      </c>
    </row>
    <row r="8" spans="1:9" ht="16.899999999999999" customHeight="1" x14ac:dyDescent="0.25">
      <c r="A8" s="416"/>
      <c r="B8" s="896" t="s">
        <v>892</v>
      </c>
      <c r="C8" s="417"/>
      <c r="D8" s="417"/>
      <c r="E8" s="417"/>
      <c r="F8" s="818"/>
      <c r="G8" s="818"/>
      <c r="H8" s="819"/>
    </row>
    <row r="9" spans="1:9" ht="10.65" customHeight="1" x14ac:dyDescent="0.25">
      <c r="A9" s="419"/>
      <c r="B9" s="784" t="s">
        <v>893</v>
      </c>
      <c r="C9" s="411"/>
      <c r="D9" s="411"/>
      <c r="E9" s="411"/>
      <c r="F9" s="820">
        <v>0.96399999999999997</v>
      </c>
      <c r="G9" s="820">
        <v>0.96599999999999997</v>
      </c>
      <c r="H9" s="821">
        <v>2.0000000000000018E-3</v>
      </c>
    </row>
    <row r="10" spans="1:9" ht="17.55" customHeight="1" x14ac:dyDescent="0.25">
      <c r="A10" s="416"/>
      <c r="B10" s="896" t="s">
        <v>241</v>
      </c>
      <c r="C10" s="417"/>
      <c r="D10" s="417"/>
      <c r="E10" s="417"/>
      <c r="F10" s="72">
        <v>1590</v>
      </c>
      <c r="G10" s="72">
        <v>1476</v>
      </c>
      <c r="H10" s="73">
        <v>-114</v>
      </c>
    </row>
    <row r="11" spans="1:9" ht="17.55" customHeight="1" x14ac:dyDescent="0.25">
      <c r="A11" s="419"/>
      <c r="B11" s="784" t="s">
        <v>348</v>
      </c>
      <c r="C11" s="411"/>
      <c r="D11" s="411"/>
      <c r="E11" s="411"/>
      <c r="F11" s="786">
        <v>2.4E-2</v>
      </c>
      <c r="G11" s="786">
        <v>2.1999999999999999E-2</v>
      </c>
      <c r="H11" s="158">
        <v>-2.0000000000000018E-3</v>
      </c>
    </row>
    <row r="14" spans="1:9" ht="15.65" x14ac:dyDescent="0.3">
      <c r="A14" s="98" t="s">
        <v>903</v>
      </c>
      <c r="B14" s="159"/>
      <c r="C14" s="159"/>
      <c r="D14" s="159"/>
      <c r="E14" s="159"/>
      <c r="F14" s="159"/>
      <c r="G14" s="159"/>
      <c r="H14" s="159"/>
      <c r="I14" s="159"/>
    </row>
    <row r="15" spans="1:9" x14ac:dyDescent="0.25">
      <c r="A15" s="54" t="s">
        <v>1038</v>
      </c>
    </row>
    <row r="37" spans="1:1" x14ac:dyDescent="0.25">
      <c r="A37" s="98" t="s">
        <v>1039</v>
      </c>
    </row>
    <row r="52" spans="1:1" ht="15.05" x14ac:dyDescent="0.25">
      <c r="A52" s="117"/>
    </row>
    <row r="53" spans="1:1" x14ac:dyDescent="0.25">
      <c r="A53" s="140"/>
    </row>
    <row r="55" spans="1:1" x14ac:dyDescent="0.25">
      <c r="A55" s="140"/>
    </row>
    <row r="60" spans="1:1" ht="15.05" x14ac:dyDescent="0.25">
      <c r="A60" s="117" t="s">
        <v>908</v>
      </c>
    </row>
  </sheetData>
  <mergeCells count="1">
    <mergeCell ref="F3:G3"/>
  </mergeCells>
  <phoneticPr fontId="2" type="noConversion"/>
  <printOptions horizontalCentered="1"/>
  <pageMargins left="0.6692913385826772" right="0.31496062992125984" top="0.51181102362204722" bottom="0.31496062992125984" header="0.31496062992125984" footer="0.19685039370078741"/>
  <pageSetup paperSize="9" scale="90" orientation="portrait" r:id="rId1"/>
  <headerFooter alignWithMargins="0">
    <oddHeader>&amp;C26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67"/>
  <sheetViews>
    <sheetView zoomScaleNormal="100" workbookViewId="0">
      <selection activeCell="L15" sqref="L15"/>
    </sheetView>
  </sheetViews>
  <sheetFormatPr defaultColWidth="9.109375" defaultRowHeight="13.15" x14ac:dyDescent="0.25"/>
  <cols>
    <col min="1" max="1" width="11" style="54" customWidth="1"/>
    <col min="2" max="3" width="9.109375" style="54"/>
    <col min="4" max="5" width="10.77734375" style="54" customWidth="1"/>
    <col min="6" max="6" width="9.109375" style="54"/>
    <col min="7" max="8" width="10.77734375" style="54" customWidth="1"/>
    <col min="9" max="16384" width="9.109375" style="54"/>
  </cols>
  <sheetData>
    <row r="1" spans="1:11" ht="15.05" x14ac:dyDescent="0.3">
      <c r="A1" s="62" t="s">
        <v>15</v>
      </c>
      <c r="B1" s="62" t="s">
        <v>16</v>
      </c>
    </row>
    <row r="2" spans="1:11" ht="17.399999999999999" customHeight="1" x14ac:dyDescent="0.25"/>
    <row r="3" spans="1:11" ht="16" customHeight="1" x14ac:dyDescent="0.25">
      <c r="A3" s="422" t="s">
        <v>17</v>
      </c>
      <c r="B3" s="409"/>
      <c r="C3" s="409"/>
      <c r="D3" s="904" t="s">
        <v>508</v>
      </c>
      <c r="E3" s="905"/>
      <c r="F3" s="423" t="s">
        <v>18</v>
      </c>
      <c r="G3" s="904" t="s">
        <v>507</v>
      </c>
      <c r="H3" s="905"/>
      <c r="K3" s="63"/>
    </row>
    <row r="4" spans="1:11" ht="16" customHeight="1" x14ac:dyDescent="0.25">
      <c r="A4" s="419"/>
      <c r="B4" s="411"/>
      <c r="C4" s="411"/>
      <c r="D4" s="590">
        <v>45199</v>
      </c>
      <c r="E4" s="590">
        <v>45230</v>
      </c>
      <c r="F4" s="591"/>
      <c r="G4" s="590">
        <v>45199</v>
      </c>
      <c r="H4" s="606">
        <v>45230</v>
      </c>
      <c r="K4" s="63"/>
    </row>
    <row r="5" spans="1:11" ht="16" customHeight="1" x14ac:dyDescent="0.25">
      <c r="A5" s="416" t="s">
        <v>19</v>
      </c>
      <c r="B5" s="417"/>
      <c r="C5" s="417"/>
      <c r="D5" s="592">
        <v>76204</v>
      </c>
      <c r="E5" s="592">
        <v>75126</v>
      </c>
      <c r="F5" s="592">
        <v>-1078</v>
      </c>
      <c r="G5" s="593">
        <v>1</v>
      </c>
      <c r="H5" s="594">
        <v>1</v>
      </c>
      <c r="K5" s="63"/>
    </row>
    <row r="6" spans="1:11" ht="16" customHeight="1" x14ac:dyDescent="0.25">
      <c r="A6" s="419"/>
      <c r="B6" s="411" t="s">
        <v>20</v>
      </c>
      <c r="C6" s="411"/>
      <c r="D6" s="64">
        <v>3866</v>
      </c>
      <c r="E6" s="64">
        <v>3795</v>
      </c>
      <c r="F6" s="64">
        <v>-71</v>
      </c>
      <c r="G6" s="595">
        <v>5.0732245026507798E-2</v>
      </c>
      <c r="H6" s="596">
        <v>5.0515134573915821E-2</v>
      </c>
      <c r="J6" s="65"/>
      <c r="K6" s="63"/>
    </row>
    <row r="7" spans="1:11" ht="16" customHeight="1" x14ac:dyDescent="0.25">
      <c r="A7" s="597" t="s">
        <v>21</v>
      </c>
      <c r="B7" s="598"/>
      <c r="C7" s="598"/>
      <c r="D7" s="599">
        <v>8671</v>
      </c>
      <c r="E7" s="592">
        <v>8865</v>
      </c>
      <c r="F7" s="592">
        <v>194</v>
      </c>
      <c r="G7" s="600">
        <v>0.11378667786467903</v>
      </c>
      <c r="H7" s="601">
        <v>0.11800175704815909</v>
      </c>
      <c r="I7" s="66"/>
      <c r="J7" s="67"/>
    </row>
    <row r="8" spans="1:11" ht="16" customHeight="1" x14ac:dyDescent="0.25">
      <c r="A8" s="416"/>
      <c r="B8" s="417" t="s">
        <v>20</v>
      </c>
      <c r="C8" s="417"/>
      <c r="D8" s="68">
        <v>506</v>
      </c>
      <c r="E8" s="68">
        <v>544</v>
      </c>
      <c r="F8" s="68">
        <v>38</v>
      </c>
      <c r="G8" s="602">
        <v>6.6400713873287489E-3</v>
      </c>
      <c r="H8" s="603">
        <v>7.2411681708063787E-3</v>
      </c>
      <c r="I8" s="66"/>
      <c r="J8" s="65"/>
    </row>
    <row r="9" spans="1:11" ht="16" customHeight="1" x14ac:dyDescent="0.25">
      <c r="A9" s="597" t="s">
        <v>22</v>
      </c>
      <c r="B9" s="598"/>
      <c r="C9" s="598"/>
      <c r="D9" s="592">
        <v>66686</v>
      </c>
      <c r="E9" s="592">
        <v>65182</v>
      </c>
      <c r="F9" s="592">
        <v>-1504</v>
      </c>
      <c r="G9" s="600">
        <v>0.87509842003044458</v>
      </c>
      <c r="H9" s="601">
        <v>0.86763570534834811</v>
      </c>
      <c r="I9" s="66"/>
      <c r="J9" s="67"/>
    </row>
    <row r="10" spans="1:11" ht="16" customHeight="1" x14ac:dyDescent="0.25">
      <c r="A10" s="416"/>
      <c r="B10" s="417" t="s">
        <v>20</v>
      </c>
      <c r="C10" s="417"/>
      <c r="D10" s="68">
        <v>3282</v>
      </c>
      <c r="E10" s="68">
        <v>3161</v>
      </c>
      <c r="F10" s="68">
        <v>-121</v>
      </c>
      <c r="G10" s="602">
        <v>4.3068605322555249E-2</v>
      </c>
      <c r="H10" s="603">
        <v>4.2075979021909855E-2</v>
      </c>
      <c r="I10" s="66"/>
      <c r="J10" s="65"/>
    </row>
    <row r="11" spans="1:11" ht="16" customHeight="1" x14ac:dyDescent="0.25">
      <c r="A11" s="597" t="s">
        <v>23</v>
      </c>
      <c r="B11" s="598"/>
      <c r="C11" s="598"/>
      <c r="D11" s="592">
        <v>847</v>
      </c>
      <c r="E11" s="592">
        <v>1079</v>
      </c>
      <c r="F11" s="592">
        <v>232</v>
      </c>
      <c r="G11" s="600">
        <v>1.1114902104876385E-2</v>
      </c>
      <c r="H11" s="601">
        <v>1.4362537603492799E-2</v>
      </c>
      <c r="I11" s="66"/>
      <c r="J11" s="67"/>
    </row>
    <row r="12" spans="1:11" ht="16" customHeight="1" x14ac:dyDescent="0.25">
      <c r="A12" s="419"/>
      <c r="B12" s="411" t="s">
        <v>20</v>
      </c>
      <c r="C12" s="411"/>
      <c r="D12" s="64">
        <v>78</v>
      </c>
      <c r="E12" s="64">
        <v>90</v>
      </c>
      <c r="F12" s="64">
        <v>12</v>
      </c>
      <c r="G12" s="604">
        <v>1.0235683166237993E-3</v>
      </c>
      <c r="H12" s="605">
        <v>1.1979873811995847E-3</v>
      </c>
      <c r="I12" s="66"/>
      <c r="J12" s="65"/>
    </row>
    <row r="14" spans="1:11" ht="15.05" x14ac:dyDescent="0.3">
      <c r="A14" s="69" t="s">
        <v>626</v>
      </c>
      <c r="B14" s="70" t="s">
        <v>987</v>
      </c>
    </row>
    <row r="40" spans="1:2" ht="15.05" x14ac:dyDescent="0.3">
      <c r="A40" s="69" t="s">
        <v>627</v>
      </c>
      <c r="B40" s="70" t="s">
        <v>988</v>
      </c>
    </row>
    <row r="57" spans="1:2" x14ac:dyDescent="0.25">
      <c r="B57" s="63"/>
    </row>
    <row r="58" spans="1:2" x14ac:dyDescent="0.25">
      <c r="B58" s="63"/>
    </row>
    <row r="59" spans="1:2" x14ac:dyDescent="0.25">
      <c r="B59" s="63"/>
    </row>
    <row r="60" spans="1:2" x14ac:dyDescent="0.25">
      <c r="B60" s="63"/>
    </row>
    <row r="61" spans="1:2" x14ac:dyDescent="0.25">
      <c r="B61" s="63"/>
    </row>
    <row r="62" spans="1:2" x14ac:dyDescent="0.25">
      <c r="A62" s="54" t="s">
        <v>506</v>
      </c>
    </row>
    <row r="67" spans="7:7" x14ac:dyDescent="0.25">
      <c r="G67" s="71"/>
    </row>
  </sheetData>
  <mergeCells count="2">
    <mergeCell ref="D3:E3"/>
    <mergeCell ref="G3:H3"/>
  </mergeCells>
  <phoneticPr fontId="2" type="noConversion"/>
  <printOptions horizontalCentered="1"/>
  <pageMargins left="1.4173228346456694" right="0.74803149606299213" top="0.78740157480314965" bottom="0.74803149606299213" header="0.51181102362204722" footer="0.51181102362204722"/>
  <pageSetup paperSize="9" scale="81" orientation="portrait" r:id="rId1"/>
  <headerFooter alignWithMargins="0">
    <oddHeader>&amp;C1</oddHead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K64"/>
  <sheetViews>
    <sheetView zoomScaleNormal="100" workbookViewId="0">
      <selection activeCell="G23" sqref="G23"/>
    </sheetView>
  </sheetViews>
  <sheetFormatPr defaultColWidth="9.109375" defaultRowHeight="13.15" x14ac:dyDescent="0.25"/>
  <cols>
    <col min="1" max="1" width="9.88671875" style="54" customWidth="1"/>
    <col min="2" max="2" width="17.33203125" style="54" customWidth="1"/>
    <col min="3" max="6" width="9.109375" style="54"/>
    <col min="7" max="7" width="10" style="54" customWidth="1"/>
    <col min="8" max="16384" width="9.109375" style="54"/>
  </cols>
  <sheetData>
    <row r="1" spans="1:11" ht="15.85" customHeight="1" x14ac:dyDescent="0.3">
      <c r="A1" s="154" t="s">
        <v>569</v>
      </c>
      <c r="B1" s="76" t="s">
        <v>1040</v>
      </c>
    </row>
    <row r="2" spans="1:11" ht="15.85" customHeight="1" x14ac:dyDescent="0.25">
      <c r="G2" s="160"/>
      <c r="H2" s="101"/>
      <c r="I2" s="101"/>
      <c r="J2" s="101"/>
      <c r="K2" s="101"/>
    </row>
    <row r="3" spans="1:11" ht="13.65" customHeight="1" x14ac:dyDescent="0.25">
      <c r="A3" s="425" t="s">
        <v>24</v>
      </c>
      <c r="B3" s="500"/>
      <c r="C3" s="501" t="s">
        <v>242</v>
      </c>
      <c r="D3" s="502"/>
      <c r="E3" s="502"/>
      <c r="F3" s="503" t="s">
        <v>46</v>
      </c>
      <c r="G3" s="503" t="s">
        <v>243</v>
      </c>
      <c r="H3" s="503" t="s">
        <v>244</v>
      </c>
      <c r="I3" s="503" t="s">
        <v>222</v>
      </c>
      <c r="J3" s="503" t="s">
        <v>222</v>
      </c>
      <c r="K3" s="436" t="s">
        <v>245</v>
      </c>
    </row>
    <row r="4" spans="1:11" ht="13.65" customHeight="1" x14ac:dyDescent="0.25">
      <c r="A4" s="496"/>
      <c r="B4" s="497"/>
      <c r="C4" s="440" t="s">
        <v>28</v>
      </c>
      <c r="D4" s="504" t="s">
        <v>246</v>
      </c>
      <c r="E4" s="505"/>
      <c r="F4" s="440" t="s">
        <v>247</v>
      </c>
      <c r="G4" s="440" t="s">
        <v>248</v>
      </c>
      <c r="H4" s="440" t="s">
        <v>249</v>
      </c>
      <c r="I4" s="440" t="s">
        <v>250</v>
      </c>
      <c r="J4" s="440" t="s">
        <v>251</v>
      </c>
      <c r="K4" s="506" t="s">
        <v>252</v>
      </c>
    </row>
    <row r="5" spans="1:11" ht="13.65" customHeight="1" x14ac:dyDescent="0.25">
      <c r="A5" s="496"/>
      <c r="B5" s="497"/>
      <c r="C5" s="440" t="s">
        <v>253</v>
      </c>
      <c r="D5" s="440" t="s">
        <v>254</v>
      </c>
      <c r="E5" s="440" t="s">
        <v>184</v>
      </c>
      <c r="F5" s="440" t="s">
        <v>255</v>
      </c>
      <c r="G5" s="440" t="s">
        <v>256</v>
      </c>
      <c r="H5" s="507" t="s">
        <v>257</v>
      </c>
      <c r="I5" s="440" t="s">
        <v>227</v>
      </c>
      <c r="J5" s="440" t="s">
        <v>258</v>
      </c>
      <c r="K5" s="506" t="s">
        <v>259</v>
      </c>
    </row>
    <row r="6" spans="1:11" ht="13.65" customHeight="1" x14ac:dyDescent="0.25">
      <c r="A6" s="496"/>
      <c r="B6" s="497"/>
      <c r="C6" s="496"/>
      <c r="D6" s="440" t="s">
        <v>189</v>
      </c>
      <c r="E6" s="440" t="s">
        <v>185</v>
      </c>
      <c r="F6" s="440"/>
      <c r="G6" s="440" t="s">
        <v>227</v>
      </c>
      <c r="H6" s="508" t="s">
        <v>260</v>
      </c>
      <c r="I6" s="440" t="s">
        <v>261</v>
      </c>
      <c r="J6" s="440" t="s">
        <v>227</v>
      </c>
      <c r="K6" s="506" t="s">
        <v>262</v>
      </c>
    </row>
    <row r="7" spans="1:11" ht="13.65" customHeight="1" x14ac:dyDescent="0.25">
      <c r="A7" s="509"/>
      <c r="B7" s="505"/>
      <c r="C7" s="509"/>
      <c r="D7" s="442"/>
      <c r="E7" s="442"/>
      <c r="F7" s="442"/>
      <c r="G7" s="442"/>
      <c r="H7" s="510"/>
      <c r="I7" s="442"/>
      <c r="J7" s="504" t="s">
        <v>263</v>
      </c>
      <c r="K7" s="511" t="s">
        <v>264</v>
      </c>
    </row>
    <row r="8" spans="1:11" ht="13.65" customHeight="1" x14ac:dyDescent="0.25">
      <c r="A8" s="509">
        <v>0</v>
      </c>
      <c r="B8" s="505"/>
      <c r="C8" s="442">
        <v>1</v>
      </c>
      <c r="D8" s="442">
        <v>2</v>
      </c>
      <c r="E8" s="442">
        <v>3</v>
      </c>
      <c r="F8" s="442">
        <v>4</v>
      </c>
      <c r="G8" s="442">
        <v>5</v>
      </c>
      <c r="H8" s="518">
        <v>6</v>
      </c>
      <c r="I8" s="442">
        <v>7</v>
      </c>
      <c r="J8" s="504">
        <v>8</v>
      </c>
      <c r="K8" s="511">
        <v>9</v>
      </c>
    </row>
    <row r="9" spans="1:11" ht="13.65" customHeight="1" x14ac:dyDescent="0.25">
      <c r="A9" s="429" t="s">
        <v>28</v>
      </c>
      <c r="B9" s="495"/>
      <c r="C9" s="161">
        <v>24393</v>
      </c>
      <c r="D9" s="161">
        <v>9</v>
      </c>
      <c r="E9" s="161">
        <v>24384</v>
      </c>
      <c r="F9" s="162">
        <v>2174.759</v>
      </c>
      <c r="G9" s="163">
        <v>49273522.590000004</v>
      </c>
      <c r="H9" s="164">
        <v>12945</v>
      </c>
      <c r="I9" s="163">
        <v>2019.9861677530441</v>
      </c>
      <c r="J9" s="163">
        <v>22.657003645001588</v>
      </c>
      <c r="K9" s="165">
        <v>89.155044479973768</v>
      </c>
    </row>
    <row r="10" spans="1:11" ht="13.65" customHeight="1" x14ac:dyDescent="0.25">
      <c r="A10" s="416" t="s">
        <v>30</v>
      </c>
      <c r="B10" s="417"/>
      <c r="C10" s="166">
        <v>2691</v>
      </c>
      <c r="D10" s="167">
        <v>0</v>
      </c>
      <c r="E10" s="167">
        <v>2691</v>
      </c>
      <c r="F10" s="168">
        <v>240.024</v>
      </c>
      <c r="G10" s="169">
        <v>5371275.5599999996</v>
      </c>
      <c r="H10" s="170">
        <v>1429</v>
      </c>
      <c r="I10" s="171">
        <v>1996.0147008547008</v>
      </c>
      <c r="J10" s="171">
        <v>22.37807702563077</v>
      </c>
      <c r="K10" s="172">
        <v>89.195094760312145</v>
      </c>
    </row>
    <row r="11" spans="1:11" ht="13.65" customHeight="1" x14ac:dyDescent="0.25">
      <c r="A11" s="426" t="s">
        <v>32</v>
      </c>
      <c r="B11" s="417"/>
      <c r="C11" s="166">
        <v>2290</v>
      </c>
      <c r="D11" s="167">
        <v>0</v>
      </c>
      <c r="E11" s="167">
        <v>2290</v>
      </c>
      <c r="F11" s="168">
        <v>205.92699999999999</v>
      </c>
      <c r="G11" s="169">
        <v>4693561.97</v>
      </c>
      <c r="H11" s="170">
        <v>1226</v>
      </c>
      <c r="I11" s="171">
        <v>2049.5903799126636</v>
      </c>
      <c r="J11" s="171">
        <v>22.792358311440459</v>
      </c>
      <c r="K11" s="172">
        <v>89.924454148471611</v>
      </c>
    </row>
    <row r="12" spans="1:11" ht="13.65" customHeight="1" x14ac:dyDescent="0.25">
      <c r="A12" s="416" t="s">
        <v>33</v>
      </c>
      <c r="B12" s="417"/>
      <c r="C12" s="166">
        <v>2239</v>
      </c>
      <c r="D12" s="167">
        <v>0</v>
      </c>
      <c r="E12" s="167">
        <v>2239</v>
      </c>
      <c r="F12" s="168">
        <v>182.68299999999999</v>
      </c>
      <c r="G12" s="169">
        <v>4133778.63</v>
      </c>
      <c r="H12" s="170">
        <v>1087</v>
      </c>
      <c r="I12" s="171">
        <v>1846.2611121036177</v>
      </c>
      <c r="J12" s="171">
        <v>22.628151661621498</v>
      </c>
      <c r="K12" s="172">
        <v>81.591335417597136</v>
      </c>
    </row>
    <row r="13" spans="1:11" ht="13.65" customHeight="1" x14ac:dyDescent="0.25">
      <c r="A13" s="416" t="s">
        <v>34</v>
      </c>
      <c r="B13" s="417"/>
      <c r="C13" s="166">
        <v>1631</v>
      </c>
      <c r="D13" s="167">
        <v>0</v>
      </c>
      <c r="E13" s="167">
        <v>1631</v>
      </c>
      <c r="F13" s="168">
        <v>154.53</v>
      </c>
      <c r="G13" s="173">
        <v>3531683.46</v>
      </c>
      <c r="H13" s="170">
        <v>920</v>
      </c>
      <c r="I13" s="171">
        <v>2165.3485346413245</v>
      </c>
      <c r="J13" s="171">
        <v>22.854354882547078</v>
      </c>
      <c r="K13" s="172">
        <v>94.745554874310244</v>
      </c>
    </row>
    <row r="14" spans="1:11" ht="13.65" customHeight="1" x14ac:dyDescent="0.25">
      <c r="A14" s="416" t="s">
        <v>35</v>
      </c>
      <c r="B14" s="417"/>
      <c r="C14" s="166">
        <v>2091</v>
      </c>
      <c r="D14" s="167">
        <v>6</v>
      </c>
      <c r="E14" s="167">
        <v>2085</v>
      </c>
      <c r="F14" s="168">
        <v>216.07300000000001</v>
      </c>
      <c r="G14" s="169">
        <v>4934020.2</v>
      </c>
      <c r="H14" s="170">
        <v>1286</v>
      </c>
      <c r="I14" s="171">
        <v>2359.6461979913915</v>
      </c>
      <c r="J14" s="171">
        <v>22.834968737417448</v>
      </c>
      <c r="K14" s="172">
        <v>103.33476805356288</v>
      </c>
    </row>
    <row r="15" spans="1:11" ht="13.65" customHeight="1" x14ac:dyDescent="0.25">
      <c r="A15" s="416" t="s">
        <v>36</v>
      </c>
      <c r="B15" s="417"/>
      <c r="C15" s="166">
        <v>2270</v>
      </c>
      <c r="D15" s="167">
        <v>2</v>
      </c>
      <c r="E15" s="167">
        <v>2268</v>
      </c>
      <c r="F15" s="168">
        <v>206.42</v>
      </c>
      <c r="G15" s="169">
        <v>4572802.7300000004</v>
      </c>
      <c r="H15" s="170">
        <v>1229</v>
      </c>
      <c r="I15" s="171">
        <v>2014.4505418502204</v>
      </c>
      <c r="J15" s="171">
        <v>22.152905387074899</v>
      </c>
      <c r="K15" s="172">
        <v>90.933920704845818</v>
      </c>
    </row>
    <row r="16" spans="1:11" ht="13.65" customHeight="1" x14ac:dyDescent="0.25">
      <c r="A16" s="416" t="s">
        <v>37</v>
      </c>
      <c r="B16" s="417"/>
      <c r="C16" s="166">
        <v>2440</v>
      </c>
      <c r="D16" s="167">
        <v>0</v>
      </c>
      <c r="E16" s="167">
        <v>2440</v>
      </c>
      <c r="F16" s="168">
        <v>196.91499999999999</v>
      </c>
      <c r="G16" s="169">
        <v>4505755.8</v>
      </c>
      <c r="H16" s="170">
        <v>1172</v>
      </c>
      <c r="I16" s="171">
        <v>1846.6212295081966</v>
      </c>
      <c r="J16" s="171">
        <v>22.881729680318919</v>
      </c>
      <c r="K16" s="172">
        <v>80.702868852459019</v>
      </c>
    </row>
    <row r="17" spans="1:11" ht="13.65" customHeight="1" x14ac:dyDescent="0.25">
      <c r="A17" s="416" t="s">
        <v>38</v>
      </c>
      <c r="B17" s="417"/>
      <c r="C17" s="166">
        <v>2349</v>
      </c>
      <c r="D17" s="167">
        <v>1</v>
      </c>
      <c r="E17" s="167">
        <v>2348</v>
      </c>
      <c r="F17" s="168">
        <v>212.90199999999999</v>
      </c>
      <c r="G17" s="169">
        <v>4766607.1100000003</v>
      </c>
      <c r="H17" s="170">
        <v>1267</v>
      </c>
      <c r="I17" s="171">
        <v>2029.2069433801619</v>
      </c>
      <c r="J17" s="171">
        <v>22.388738057885792</v>
      </c>
      <c r="K17" s="172">
        <v>90.635163899531719</v>
      </c>
    </row>
    <row r="18" spans="1:11" ht="13.65" customHeight="1" x14ac:dyDescent="0.25">
      <c r="A18" s="416" t="s">
        <v>39</v>
      </c>
      <c r="B18" s="417"/>
      <c r="C18" s="166">
        <v>2380</v>
      </c>
      <c r="D18" s="167">
        <v>0</v>
      </c>
      <c r="E18" s="167">
        <v>2380</v>
      </c>
      <c r="F18" s="168">
        <v>215.18600000000001</v>
      </c>
      <c r="G18" s="169">
        <v>5074778.55</v>
      </c>
      <c r="H18" s="170">
        <v>1281</v>
      </c>
      <c r="I18" s="171">
        <v>2132.2598949579833</v>
      </c>
      <c r="J18" s="171">
        <v>23.583218936176145</v>
      </c>
      <c r="K18" s="172">
        <v>90.414285714285711</v>
      </c>
    </row>
    <row r="19" spans="1:11" ht="13.65" customHeight="1" x14ac:dyDescent="0.25">
      <c r="A19" s="416" t="s">
        <v>40</v>
      </c>
      <c r="B19" s="417"/>
      <c r="C19" s="166">
        <v>1880</v>
      </c>
      <c r="D19" s="167">
        <v>0</v>
      </c>
      <c r="E19" s="167">
        <v>1880</v>
      </c>
      <c r="F19" s="168">
        <v>172.86699999999999</v>
      </c>
      <c r="G19" s="169">
        <v>3802566.17</v>
      </c>
      <c r="H19" s="170">
        <v>1029</v>
      </c>
      <c r="I19" s="171">
        <v>2022.6415797872339</v>
      </c>
      <c r="J19" s="171">
        <v>21.997062308017146</v>
      </c>
      <c r="K19" s="172">
        <v>91.950531914893617</v>
      </c>
    </row>
    <row r="20" spans="1:11" ht="13.65" customHeight="1" x14ac:dyDescent="0.25">
      <c r="A20" s="419" t="s">
        <v>42</v>
      </c>
      <c r="B20" s="411"/>
      <c r="C20" s="174">
        <v>2132</v>
      </c>
      <c r="D20" s="175">
        <v>0</v>
      </c>
      <c r="E20" s="175">
        <v>2132</v>
      </c>
      <c r="F20" s="176">
        <v>171.232</v>
      </c>
      <c r="G20" s="177">
        <v>3886692.41</v>
      </c>
      <c r="H20" s="178">
        <v>1019</v>
      </c>
      <c r="I20" s="179">
        <v>1823.0264587242027</v>
      </c>
      <c r="J20" s="179">
        <v>22.698399890207437</v>
      </c>
      <c r="K20" s="180">
        <v>80.315196998123824</v>
      </c>
    </row>
    <row r="21" spans="1:11" x14ac:dyDescent="0.25">
      <c r="G21" s="181"/>
      <c r="H21" s="182"/>
    </row>
    <row r="22" spans="1:11" x14ac:dyDescent="0.25">
      <c r="A22" s="140" t="s">
        <v>350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</row>
    <row r="23" spans="1:11" x14ac:dyDescent="0.25">
      <c r="A23" s="140" t="s">
        <v>349</v>
      </c>
      <c r="B23" s="140"/>
      <c r="C23" s="140"/>
      <c r="D23" s="140"/>
      <c r="E23" s="140"/>
      <c r="F23" s="140"/>
      <c r="G23" s="140"/>
      <c r="H23" s="140"/>
      <c r="I23" s="140"/>
      <c r="J23" s="140"/>
      <c r="K23" s="140"/>
    </row>
    <row r="24" spans="1:11" x14ac:dyDescent="0.25">
      <c r="A24" s="183" t="s">
        <v>1041</v>
      </c>
      <c r="B24" s="140"/>
      <c r="C24" s="140"/>
      <c r="D24" s="140"/>
      <c r="E24" s="140"/>
      <c r="F24" s="140"/>
      <c r="G24" s="140"/>
      <c r="H24" s="140"/>
      <c r="I24" s="140"/>
      <c r="J24" s="140"/>
      <c r="K24" s="140"/>
    </row>
    <row r="25" spans="1:11" x14ac:dyDescent="0.25">
      <c r="A25" s="140"/>
      <c r="B25" s="140"/>
      <c r="C25" s="140"/>
      <c r="D25" s="140"/>
      <c r="E25" s="140"/>
      <c r="F25" s="140"/>
      <c r="G25" s="140"/>
      <c r="H25" s="140"/>
      <c r="I25" s="140"/>
      <c r="J25" s="140"/>
      <c r="K25" s="140"/>
    </row>
    <row r="26" spans="1:11" ht="13.65" customHeight="1" x14ac:dyDescent="0.3">
      <c r="A26" s="62" t="s">
        <v>575</v>
      </c>
      <c r="B26" s="76" t="s">
        <v>1043</v>
      </c>
    </row>
    <row r="27" spans="1:11" ht="13.65" customHeight="1" x14ac:dyDescent="0.25">
      <c r="H27" s="184"/>
    </row>
    <row r="28" spans="1:11" ht="13.65" customHeight="1" x14ac:dyDescent="0.25">
      <c r="A28" s="499" t="s">
        <v>265</v>
      </c>
      <c r="B28" s="500"/>
      <c r="C28" s="501" t="s">
        <v>242</v>
      </c>
      <c r="D28" s="502"/>
      <c r="E28" s="502"/>
      <c r="F28" s="503" t="s">
        <v>46</v>
      </c>
      <c r="G28" s="503" t="s">
        <v>243</v>
      </c>
      <c r="H28" s="503" t="s">
        <v>244</v>
      </c>
      <c r="I28" s="503" t="s">
        <v>222</v>
      </c>
      <c r="J28" s="503" t="s">
        <v>222</v>
      </c>
      <c r="K28" s="436" t="s">
        <v>245</v>
      </c>
    </row>
    <row r="29" spans="1:11" x14ac:dyDescent="0.25">
      <c r="A29" s="496"/>
      <c r="B29" s="497"/>
      <c r="C29" s="440" t="s">
        <v>28</v>
      </c>
      <c r="D29" s="504" t="s">
        <v>246</v>
      </c>
      <c r="E29" s="505"/>
      <c r="F29" s="440" t="s">
        <v>247</v>
      </c>
      <c r="G29" s="440" t="s">
        <v>248</v>
      </c>
      <c r="H29" s="440" t="s">
        <v>249</v>
      </c>
      <c r="I29" s="440" t="s">
        <v>250</v>
      </c>
      <c r="J29" s="440" t="s">
        <v>251</v>
      </c>
      <c r="K29" s="506" t="s">
        <v>252</v>
      </c>
    </row>
    <row r="30" spans="1:11" x14ac:dyDescent="0.25">
      <c r="A30" s="496"/>
      <c r="B30" s="497"/>
      <c r="C30" s="440" t="s">
        <v>253</v>
      </c>
      <c r="D30" s="440" t="s">
        <v>254</v>
      </c>
      <c r="E30" s="440" t="s">
        <v>184</v>
      </c>
      <c r="F30" s="440" t="s">
        <v>255</v>
      </c>
      <c r="G30" s="440" t="s">
        <v>256</v>
      </c>
      <c r="H30" s="507" t="s">
        <v>257</v>
      </c>
      <c r="I30" s="440" t="s">
        <v>227</v>
      </c>
      <c r="J30" s="440" t="s">
        <v>258</v>
      </c>
      <c r="K30" s="506" t="s">
        <v>259</v>
      </c>
    </row>
    <row r="31" spans="1:11" x14ac:dyDescent="0.25">
      <c r="A31" s="496"/>
      <c r="B31" s="497"/>
      <c r="C31" s="496"/>
      <c r="D31" s="440" t="s">
        <v>189</v>
      </c>
      <c r="E31" s="440" t="s">
        <v>185</v>
      </c>
      <c r="F31" s="440"/>
      <c r="G31" s="440" t="s">
        <v>227</v>
      </c>
      <c r="H31" s="508" t="s">
        <v>260</v>
      </c>
      <c r="I31" s="440" t="s">
        <v>261</v>
      </c>
      <c r="J31" s="440" t="s">
        <v>227</v>
      </c>
      <c r="K31" s="506" t="s">
        <v>262</v>
      </c>
    </row>
    <row r="32" spans="1:11" x14ac:dyDescent="0.25">
      <c r="A32" s="509"/>
      <c r="B32" s="505"/>
      <c r="C32" s="509"/>
      <c r="D32" s="442"/>
      <c r="E32" s="442"/>
      <c r="F32" s="442"/>
      <c r="G32" s="442"/>
      <c r="H32" s="510"/>
      <c r="I32" s="442"/>
      <c r="J32" s="504" t="s">
        <v>263</v>
      </c>
      <c r="K32" s="511" t="s">
        <v>264</v>
      </c>
    </row>
    <row r="33" spans="1:11" ht="13.8" thickBot="1" x14ac:dyDescent="0.3">
      <c r="A33" s="496">
        <v>0</v>
      </c>
      <c r="B33" s="497"/>
      <c r="C33" s="440">
        <v>1</v>
      </c>
      <c r="D33" s="440">
        <v>2</v>
      </c>
      <c r="E33" s="440">
        <v>3</v>
      </c>
      <c r="F33" s="440">
        <v>4</v>
      </c>
      <c r="G33" s="440">
        <v>5</v>
      </c>
      <c r="H33" s="512">
        <v>6</v>
      </c>
      <c r="I33" s="440">
        <v>7</v>
      </c>
      <c r="J33" s="507">
        <v>8</v>
      </c>
      <c r="K33" s="506">
        <v>9</v>
      </c>
    </row>
    <row r="34" spans="1:11" ht="13.8" thickBot="1" x14ac:dyDescent="0.3">
      <c r="A34" s="1034" t="s">
        <v>723</v>
      </c>
      <c r="B34" s="1035"/>
      <c r="C34" s="1035"/>
      <c r="D34" s="1035"/>
      <c r="E34" s="1035"/>
      <c r="F34" s="1035"/>
      <c r="G34" s="1035"/>
      <c r="H34" s="1035"/>
      <c r="I34" s="1035"/>
      <c r="J34" s="1035"/>
      <c r="K34" s="1036"/>
    </row>
    <row r="35" spans="1:11" x14ac:dyDescent="0.25">
      <c r="A35" s="494" t="s">
        <v>266</v>
      </c>
      <c r="B35" s="495"/>
      <c r="C35" s="161">
        <v>24393</v>
      </c>
      <c r="D35" s="161">
        <v>9</v>
      </c>
      <c r="E35" s="161">
        <v>24384</v>
      </c>
      <c r="F35" s="162">
        <v>2174.759</v>
      </c>
      <c r="G35" s="163">
        <v>49273522.589999996</v>
      </c>
      <c r="H35" s="164">
        <v>12945</v>
      </c>
      <c r="I35" s="163">
        <v>2019.9861677530437</v>
      </c>
      <c r="J35" s="163">
        <v>22.657003645001584</v>
      </c>
      <c r="K35" s="165">
        <v>89.155044479973768</v>
      </c>
    </row>
    <row r="36" spans="1:11" x14ac:dyDescent="0.25">
      <c r="A36" s="496" t="s">
        <v>798</v>
      </c>
      <c r="B36" s="497"/>
      <c r="C36" s="166">
        <v>1922</v>
      </c>
      <c r="D36" s="167">
        <v>2</v>
      </c>
      <c r="E36" s="167">
        <v>1920</v>
      </c>
      <c r="F36" s="168">
        <v>208.15299999999999</v>
      </c>
      <c r="G36" s="171">
        <v>4516391.9800000004</v>
      </c>
      <c r="H36" s="185">
        <v>1239</v>
      </c>
      <c r="I36" s="171">
        <v>2349.8397398543189</v>
      </c>
      <c r="J36" s="171">
        <v>21.69746282782377</v>
      </c>
      <c r="K36" s="172">
        <v>108.30020811654526</v>
      </c>
    </row>
    <row r="37" spans="1:11" x14ac:dyDescent="0.25">
      <c r="A37" s="490" t="s">
        <v>352</v>
      </c>
      <c r="B37" s="497"/>
      <c r="C37" s="166">
        <v>0</v>
      </c>
      <c r="D37" s="167">
        <v>0</v>
      </c>
      <c r="E37" s="167">
        <v>0</v>
      </c>
      <c r="F37" s="168">
        <v>0</v>
      </c>
      <c r="G37" s="171">
        <v>0</v>
      </c>
      <c r="H37" s="167">
        <v>0</v>
      </c>
      <c r="I37" s="171">
        <v>0</v>
      </c>
      <c r="J37" s="171">
        <v>0</v>
      </c>
      <c r="K37" s="172">
        <v>0</v>
      </c>
    </row>
    <row r="38" spans="1:11" ht="12.7" customHeight="1" x14ac:dyDescent="0.25">
      <c r="A38" s="1028" t="s">
        <v>734</v>
      </c>
      <c r="B38" s="1029"/>
      <c r="C38" s="166">
        <v>0</v>
      </c>
      <c r="D38" s="186">
        <v>0</v>
      </c>
      <c r="E38" s="186">
        <v>0</v>
      </c>
      <c r="F38" s="187">
        <v>0</v>
      </c>
      <c r="G38" s="188">
        <v>0</v>
      </c>
      <c r="H38" s="189">
        <v>0</v>
      </c>
      <c r="I38" s="188">
        <v>0</v>
      </c>
      <c r="J38" s="188">
        <v>0</v>
      </c>
      <c r="K38" s="190">
        <v>0</v>
      </c>
    </row>
    <row r="39" spans="1:11" x14ac:dyDescent="0.25">
      <c r="A39" s="496" t="s">
        <v>267</v>
      </c>
      <c r="B39" s="497"/>
      <c r="C39" s="166">
        <v>0</v>
      </c>
      <c r="D39" s="167">
        <v>0</v>
      </c>
      <c r="E39" s="167">
        <v>0</v>
      </c>
      <c r="F39" s="168">
        <v>0</v>
      </c>
      <c r="G39" s="171">
        <v>0</v>
      </c>
      <c r="H39" s="185">
        <v>0</v>
      </c>
      <c r="I39" s="188">
        <v>0</v>
      </c>
      <c r="J39" s="188">
        <v>0</v>
      </c>
      <c r="K39" s="190">
        <v>0</v>
      </c>
    </row>
    <row r="40" spans="1:11" x14ac:dyDescent="0.25">
      <c r="A40" s="496" t="s">
        <v>666</v>
      </c>
      <c r="B40" s="497"/>
      <c r="C40" s="166">
        <v>11344</v>
      </c>
      <c r="D40" s="167">
        <v>2</v>
      </c>
      <c r="E40" s="167">
        <v>11342</v>
      </c>
      <c r="F40" s="168">
        <v>1298.7760000000001</v>
      </c>
      <c r="G40" s="171">
        <v>29839339.41</v>
      </c>
      <c r="H40" s="185">
        <v>7731</v>
      </c>
      <c r="I40" s="171">
        <v>2630.40721174189</v>
      </c>
      <c r="J40" s="171">
        <v>22.97496982543564</v>
      </c>
      <c r="K40" s="172">
        <v>114.4901269393512</v>
      </c>
    </row>
    <row r="41" spans="1:11" x14ac:dyDescent="0.25">
      <c r="A41" s="496" t="s">
        <v>484</v>
      </c>
      <c r="B41" s="497"/>
      <c r="C41" s="166">
        <v>55</v>
      </c>
      <c r="D41" s="167">
        <v>0</v>
      </c>
      <c r="E41" s="167">
        <v>55</v>
      </c>
      <c r="F41" s="168">
        <v>7.3410000000000002</v>
      </c>
      <c r="G41" s="171">
        <v>199973.44</v>
      </c>
      <c r="H41" s="185">
        <v>44</v>
      </c>
      <c r="I41" s="171">
        <v>3635.8807272727272</v>
      </c>
      <c r="J41" s="171">
        <v>27.240626617627026</v>
      </c>
      <c r="K41" s="172">
        <v>133.47272727272727</v>
      </c>
    </row>
    <row r="42" spans="1:11" x14ac:dyDescent="0.25">
      <c r="A42" s="496" t="s">
        <v>485</v>
      </c>
      <c r="B42" s="497"/>
      <c r="C42" s="167"/>
      <c r="D42" s="167"/>
      <c r="E42" s="167"/>
      <c r="F42" s="168"/>
      <c r="G42" s="167"/>
      <c r="H42" s="167"/>
      <c r="I42" s="167"/>
      <c r="J42" s="167"/>
      <c r="K42" s="172"/>
    </row>
    <row r="43" spans="1:11" ht="13.8" thickBot="1" x14ac:dyDescent="0.3">
      <c r="A43" s="498" t="s">
        <v>731</v>
      </c>
      <c r="B43" s="497"/>
      <c r="C43" s="166">
        <v>11072</v>
      </c>
      <c r="D43" s="167">
        <v>5</v>
      </c>
      <c r="E43" s="167">
        <v>11067</v>
      </c>
      <c r="F43" s="168">
        <v>660.48900000000003</v>
      </c>
      <c r="G43" s="191">
        <v>14717817.76</v>
      </c>
      <c r="H43" s="185">
        <v>3931</v>
      </c>
      <c r="I43" s="171">
        <v>1329.2826734104046</v>
      </c>
      <c r="J43" s="171">
        <v>22.283214042928797</v>
      </c>
      <c r="K43" s="172">
        <v>59.653992052023121</v>
      </c>
    </row>
    <row r="44" spans="1:11" ht="13.8" thickBot="1" x14ac:dyDescent="0.3">
      <c r="A44" s="1034" t="s">
        <v>724</v>
      </c>
      <c r="B44" s="1035"/>
      <c r="C44" s="1035"/>
      <c r="D44" s="1035"/>
      <c r="E44" s="1035"/>
      <c r="F44" s="1035"/>
      <c r="G44" s="1035"/>
      <c r="H44" s="1035"/>
      <c r="I44" s="1035"/>
      <c r="J44" s="1035"/>
      <c r="K44" s="1036"/>
    </row>
    <row r="45" spans="1:11" x14ac:dyDescent="0.25">
      <c r="A45" s="494" t="s">
        <v>268</v>
      </c>
      <c r="B45" s="495"/>
      <c r="C45" s="161">
        <v>25632</v>
      </c>
      <c r="D45" s="161">
        <v>207</v>
      </c>
      <c r="E45" s="161">
        <v>25425</v>
      </c>
      <c r="F45" s="161">
        <v>1067.3590000000002</v>
      </c>
      <c r="G45" s="516"/>
      <c r="H45" s="161">
        <v>6353</v>
      </c>
      <c r="I45" s="513"/>
      <c r="J45" s="514"/>
      <c r="K45" s="192">
        <v>41.641658863920107</v>
      </c>
    </row>
    <row r="46" spans="1:11" ht="25.55" customHeight="1" x14ac:dyDescent="0.25">
      <c r="A46" s="1037" t="s">
        <v>725</v>
      </c>
      <c r="B46" s="1038"/>
      <c r="C46" s="166"/>
      <c r="D46" s="167"/>
      <c r="E46" s="167"/>
      <c r="F46" s="168"/>
      <c r="G46" s="517"/>
      <c r="H46" s="185"/>
      <c r="I46" s="496"/>
      <c r="J46" s="491"/>
      <c r="K46" s="582"/>
    </row>
    <row r="47" spans="1:11" x14ac:dyDescent="0.25">
      <c r="A47" s="1032" t="s">
        <v>486</v>
      </c>
      <c r="B47" s="1033"/>
      <c r="C47" s="166">
        <v>17635</v>
      </c>
      <c r="D47" s="167">
        <v>161</v>
      </c>
      <c r="E47" s="167">
        <v>17474</v>
      </c>
      <c r="F47" s="168">
        <v>549.34699999999998</v>
      </c>
      <c r="G47" s="517"/>
      <c r="H47" s="185">
        <v>3270</v>
      </c>
      <c r="I47" s="496"/>
      <c r="J47" s="491"/>
      <c r="K47" s="195">
        <v>31.150949815707399</v>
      </c>
    </row>
    <row r="48" spans="1:11" x14ac:dyDescent="0.25">
      <c r="A48" s="1032" t="s">
        <v>487</v>
      </c>
      <c r="B48" s="1033"/>
      <c r="C48" s="166">
        <v>7154</v>
      </c>
      <c r="D48" s="167">
        <v>46</v>
      </c>
      <c r="E48" s="167">
        <v>7108</v>
      </c>
      <c r="F48" s="168">
        <v>435.68799999999999</v>
      </c>
      <c r="G48" s="517"/>
      <c r="H48" s="185">
        <v>2593</v>
      </c>
      <c r="I48" s="496"/>
      <c r="J48" s="491"/>
      <c r="K48" s="195">
        <v>60.901313950237629</v>
      </c>
    </row>
    <row r="49" spans="1:11" ht="23.95" customHeight="1" x14ac:dyDescent="0.25">
      <c r="A49" s="1028" t="s">
        <v>726</v>
      </c>
      <c r="B49" s="1029"/>
      <c r="C49" s="166"/>
      <c r="D49" s="167"/>
      <c r="E49" s="167"/>
      <c r="F49" s="168"/>
      <c r="G49" s="517"/>
      <c r="H49" s="185"/>
      <c r="I49" s="496"/>
      <c r="J49" s="497"/>
      <c r="K49" s="195"/>
    </row>
    <row r="50" spans="1:11" ht="12.7" customHeight="1" x14ac:dyDescent="0.25">
      <c r="A50" s="1030" t="s">
        <v>732</v>
      </c>
      <c r="B50" s="1031"/>
      <c r="C50" s="166">
        <v>327</v>
      </c>
      <c r="D50" s="167">
        <v>0</v>
      </c>
      <c r="E50" s="167">
        <v>327</v>
      </c>
      <c r="F50" s="168">
        <v>32.625</v>
      </c>
      <c r="G50" s="517"/>
      <c r="H50" s="185">
        <v>194</v>
      </c>
      <c r="I50" s="496"/>
      <c r="J50" s="497"/>
      <c r="K50" s="195">
        <v>99.77064220183486</v>
      </c>
    </row>
    <row r="51" spans="1:11" ht="22.55" customHeight="1" x14ac:dyDescent="0.25">
      <c r="A51" s="1028" t="s">
        <v>733</v>
      </c>
      <c r="B51" s="1029"/>
      <c r="C51" s="166">
        <v>177</v>
      </c>
      <c r="D51" s="167">
        <v>0</v>
      </c>
      <c r="E51" s="167">
        <v>177</v>
      </c>
      <c r="F51" s="168">
        <v>20.146000000000001</v>
      </c>
      <c r="G51" s="517"/>
      <c r="H51" s="194">
        <v>120</v>
      </c>
      <c r="I51" s="496"/>
      <c r="J51" s="491"/>
      <c r="K51" s="193">
        <v>113.81920903954803</v>
      </c>
    </row>
    <row r="52" spans="1:11" x14ac:dyDescent="0.25">
      <c r="A52" s="496" t="s">
        <v>798</v>
      </c>
      <c r="B52" s="497"/>
      <c r="C52" s="196"/>
      <c r="D52" s="167"/>
      <c r="E52" s="167"/>
      <c r="F52" s="168"/>
      <c r="G52" s="517"/>
      <c r="H52" s="185"/>
      <c r="I52" s="496"/>
      <c r="J52" s="497"/>
      <c r="K52" s="195"/>
    </row>
    <row r="53" spans="1:11" x14ac:dyDescent="0.25">
      <c r="A53" s="1032" t="s">
        <v>727</v>
      </c>
      <c r="B53" s="1033"/>
      <c r="C53" s="166">
        <v>339</v>
      </c>
      <c r="D53" s="167">
        <v>0</v>
      </c>
      <c r="E53" s="167">
        <v>339</v>
      </c>
      <c r="F53" s="168">
        <v>29.553000000000001</v>
      </c>
      <c r="G53" s="517"/>
      <c r="H53" s="185">
        <v>176</v>
      </c>
      <c r="I53" s="496"/>
      <c r="J53" s="497"/>
      <c r="K53" s="195">
        <v>87.176991150442475</v>
      </c>
    </row>
    <row r="54" spans="1:11" x14ac:dyDescent="0.25">
      <c r="A54" s="496" t="s">
        <v>728</v>
      </c>
      <c r="B54" s="497"/>
      <c r="C54" s="166"/>
      <c r="D54" s="167"/>
      <c r="E54" s="167"/>
      <c r="F54" s="168"/>
      <c r="G54" s="517"/>
      <c r="H54" s="194"/>
      <c r="I54" s="496"/>
      <c r="J54" s="491"/>
      <c r="K54" s="195"/>
    </row>
    <row r="55" spans="1:11" ht="13.8" thickBot="1" x14ac:dyDescent="0.3">
      <c r="A55" s="1032" t="s">
        <v>727</v>
      </c>
      <c r="B55" s="1033"/>
      <c r="C55" s="166">
        <v>0</v>
      </c>
      <c r="D55" s="167">
        <v>0</v>
      </c>
      <c r="E55" s="167">
        <v>0</v>
      </c>
      <c r="F55" s="168">
        <v>0</v>
      </c>
      <c r="G55" s="517"/>
      <c r="H55" s="194">
        <v>0</v>
      </c>
      <c r="I55" s="496"/>
      <c r="J55" s="515"/>
      <c r="K55" s="583">
        <v>0</v>
      </c>
    </row>
    <row r="56" spans="1:11" ht="13.8" thickBot="1" x14ac:dyDescent="0.3">
      <c r="A56" s="1025" t="s">
        <v>729</v>
      </c>
      <c r="B56" s="1026"/>
      <c r="C56" s="1026"/>
      <c r="D56" s="1026"/>
      <c r="E56" s="1026"/>
      <c r="F56" s="1026"/>
      <c r="G56" s="1026"/>
      <c r="H56" s="1026"/>
      <c r="I56" s="1026"/>
      <c r="J56" s="1026"/>
      <c r="K56" s="1027"/>
    </row>
    <row r="57" spans="1:11" x14ac:dyDescent="0.25">
      <c r="A57" s="490" t="s">
        <v>488</v>
      </c>
      <c r="B57" s="491"/>
      <c r="C57" s="166">
        <v>249</v>
      </c>
      <c r="D57" s="167">
        <v>0</v>
      </c>
      <c r="E57" s="197">
        <v>249</v>
      </c>
      <c r="F57" s="446"/>
      <c r="G57" s="197">
        <v>215857.74</v>
      </c>
      <c r="H57" s="446"/>
      <c r="I57" s="172">
        <v>866.89855421686741</v>
      </c>
      <c r="J57" s="417"/>
      <c r="K57" s="418"/>
    </row>
    <row r="58" spans="1:11" x14ac:dyDescent="0.25">
      <c r="A58" s="492" t="s">
        <v>489</v>
      </c>
      <c r="B58" s="493"/>
      <c r="C58" s="174">
        <v>0</v>
      </c>
      <c r="D58" s="175">
        <v>0</v>
      </c>
      <c r="E58" s="198">
        <v>0</v>
      </c>
      <c r="F58" s="448"/>
      <c r="G58" s="180">
        <v>0</v>
      </c>
      <c r="H58" s="448"/>
      <c r="I58" s="180">
        <v>0</v>
      </c>
      <c r="J58" s="411"/>
      <c r="K58" s="412"/>
    </row>
    <row r="59" spans="1:11" x14ac:dyDescent="0.25">
      <c r="A59" s="199"/>
      <c r="B59" s="200"/>
    </row>
    <row r="60" spans="1:11" x14ac:dyDescent="0.25">
      <c r="A60" s="140" t="s">
        <v>376</v>
      </c>
      <c r="B60" s="140"/>
      <c r="C60" s="140"/>
      <c r="D60" s="140"/>
      <c r="E60" s="140"/>
      <c r="F60" s="140"/>
      <c r="G60" s="140"/>
      <c r="H60" s="140"/>
    </row>
    <row r="61" spans="1:11" x14ac:dyDescent="0.25">
      <c r="A61" s="140" t="s">
        <v>349</v>
      </c>
      <c r="B61" s="140"/>
      <c r="C61" s="140"/>
      <c r="D61" s="140"/>
      <c r="E61" s="140"/>
      <c r="F61" s="140"/>
      <c r="G61" s="140"/>
      <c r="H61" s="140"/>
    </row>
    <row r="62" spans="1:11" x14ac:dyDescent="0.25">
      <c r="A62" s="201" t="s">
        <v>1042</v>
      </c>
      <c r="B62" s="140"/>
      <c r="C62" s="140"/>
      <c r="D62" s="140"/>
      <c r="E62" s="140"/>
      <c r="F62" s="140"/>
      <c r="G62" s="140"/>
      <c r="H62" s="140"/>
    </row>
    <row r="63" spans="1:11" x14ac:dyDescent="0.25">
      <c r="A63" s="140"/>
      <c r="B63" s="140"/>
      <c r="C63" s="140"/>
      <c r="D63" s="140"/>
      <c r="E63" s="140"/>
      <c r="F63" s="140"/>
      <c r="G63" s="140"/>
      <c r="H63" s="140"/>
      <c r="I63" s="140"/>
      <c r="J63" s="140"/>
      <c r="K63" s="140"/>
    </row>
    <row r="64" spans="1:11" ht="15.05" x14ac:dyDescent="0.25">
      <c r="A64" s="54" t="s">
        <v>907</v>
      </c>
    </row>
  </sheetData>
  <mergeCells count="12">
    <mergeCell ref="A47:B47"/>
    <mergeCell ref="A48:B48"/>
    <mergeCell ref="A38:B38"/>
    <mergeCell ref="A34:K34"/>
    <mergeCell ref="A44:K44"/>
    <mergeCell ref="A46:B46"/>
    <mergeCell ref="A56:K56"/>
    <mergeCell ref="A49:B49"/>
    <mergeCell ref="A50:B50"/>
    <mergeCell ref="A51:B51"/>
    <mergeCell ref="A53:B53"/>
    <mergeCell ref="A55:B55"/>
  </mergeCells>
  <phoneticPr fontId="2" type="noConversion"/>
  <printOptions horizontalCentered="1"/>
  <pageMargins left="0.43307086614173229" right="0.27559055118110237" top="0.35433070866141736" bottom="0.51181102362204722" header="0.19685039370078741" footer="0.51181102362204722"/>
  <pageSetup paperSize="9" scale="86" orientation="portrait" r:id="rId1"/>
  <headerFooter alignWithMargins="0">
    <oddHeader>&amp;C27</oddHead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2:H39"/>
  <sheetViews>
    <sheetView zoomScaleNormal="100" workbookViewId="0">
      <selection activeCell="M16" sqref="M16"/>
    </sheetView>
  </sheetViews>
  <sheetFormatPr defaultColWidth="9.109375" defaultRowHeight="13.15" x14ac:dyDescent="0.25"/>
  <cols>
    <col min="1" max="1" width="8.21875" style="54" customWidth="1"/>
    <col min="2" max="2" width="9.109375" style="54"/>
    <col min="3" max="3" width="9.77734375" style="54" customWidth="1"/>
    <col min="4" max="4" width="25.88671875" style="54" customWidth="1"/>
    <col min="5" max="8" width="12.77734375" style="54" customWidth="1"/>
    <col min="9" max="11" width="8.77734375" style="54" customWidth="1"/>
    <col min="12" max="16384" width="9.109375" style="54"/>
  </cols>
  <sheetData>
    <row r="2" spans="1:8" ht="15.05" x14ac:dyDescent="0.25">
      <c r="A2" s="79" t="s">
        <v>900</v>
      </c>
    </row>
    <row r="3" spans="1:8" ht="13.8" thickBot="1" x14ac:dyDescent="0.3">
      <c r="A3" s="67"/>
      <c r="B3" s="67"/>
      <c r="C3" s="67"/>
      <c r="D3" s="67"/>
      <c r="E3" s="67"/>
      <c r="F3" s="67"/>
      <c r="G3" s="67"/>
      <c r="H3" s="67"/>
    </row>
    <row r="4" spans="1:8" ht="18" customHeight="1" x14ac:dyDescent="0.3">
      <c r="A4" s="202"/>
      <c r="B4" s="203"/>
      <c r="C4" s="203"/>
      <c r="D4" s="204"/>
      <c r="E4" s="205" t="s">
        <v>1008</v>
      </c>
      <c r="F4" s="206"/>
      <c r="G4" s="207" t="s">
        <v>1009</v>
      </c>
      <c r="H4" s="208"/>
    </row>
    <row r="5" spans="1:8" ht="18.2" x14ac:dyDescent="0.35">
      <c r="A5" s="209" t="s">
        <v>17</v>
      </c>
      <c r="B5" s="210"/>
      <c r="C5" s="210"/>
      <c r="D5" s="211"/>
      <c r="E5" s="212" t="s">
        <v>46</v>
      </c>
      <c r="F5" s="213" t="s">
        <v>46</v>
      </c>
      <c r="G5" s="214" t="s">
        <v>46</v>
      </c>
      <c r="H5" s="215" t="s">
        <v>46</v>
      </c>
    </row>
    <row r="6" spans="1:8" x14ac:dyDescent="0.25">
      <c r="A6" s="216"/>
      <c r="B6" s="217"/>
      <c r="C6" s="217"/>
      <c r="D6" s="218"/>
      <c r="E6" s="219" t="s">
        <v>625</v>
      </c>
      <c r="F6" s="220" t="s">
        <v>269</v>
      </c>
      <c r="G6" s="221" t="s">
        <v>625</v>
      </c>
      <c r="H6" s="222" t="s">
        <v>269</v>
      </c>
    </row>
    <row r="7" spans="1:8" ht="13.8" thickBot="1" x14ac:dyDescent="0.3">
      <c r="A7" s="223"/>
      <c r="B7" s="224"/>
      <c r="C7" s="224"/>
      <c r="D7" s="225"/>
      <c r="E7" s="226"/>
      <c r="F7" s="227"/>
      <c r="G7" s="228"/>
      <c r="H7" s="229"/>
    </row>
    <row r="8" spans="1:8" ht="18" customHeight="1" thickTop="1" x14ac:dyDescent="0.3">
      <c r="A8" s="230" t="s">
        <v>270</v>
      </c>
      <c r="B8" s="231"/>
      <c r="C8" s="231"/>
      <c r="D8" s="232"/>
      <c r="E8" s="233">
        <f>SUM(E9+E14)</f>
        <v>0</v>
      </c>
      <c r="F8" s="234">
        <f>SUM(F9+F14)</f>
        <v>0</v>
      </c>
      <c r="G8" s="235">
        <f>SUM(G9+G14)</f>
        <v>1</v>
      </c>
      <c r="H8" s="236">
        <f>SUM(H9+H14)</f>
        <v>1</v>
      </c>
    </row>
    <row r="9" spans="1:8" ht="15.05" customHeight="1" x14ac:dyDescent="0.25">
      <c r="A9" s="519" t="s">
        <v>410</v>
      </c>
      <c r="B9" s="520"/>
      <c r="C9" s="520"/>
      <c r="D9" s="521"/>
      <c r="E9" s="522">
        <f>SUM(E10:E13)</f>
        <v>0</v>
      </c>
      <c r="F9" s="523">
        <f>SUM(F10:F13)</f>
        <v>0</v>
      </c>
      <c r="G9" s="524">
        <f>SUM(G10:G13)</f>
        <v>1</v>
      </c>
      <c r="H9" s="525">
        <f>SUM(H10:H13)</f>
        <v>1</v>
      </c>
    </row>
    <row r="10" spans="1:8" ht="15.05" customHeight="1" x14ac:dyDescent="0.25">
      <c r="A10" s="216" t="s">
        <v>411</v>
      </c>
      <c r="B10" s="217"/>
      <c r="C10" s="217"/>
      <c r="D10" s="218"/>
      <c r="E10" s="581">
        <v>0</v>
      </c>
      <c r="F10" s="237">
        <v>0</v>
      </c>
      <c r="G10" s="526">
        <v>0</v>
      </c>
      <c r="H10" s="238">
        <v>0</v>
      </c>
    </row>
    <row r="11" spans="1:8" ht="15.05" customHeight="1" x14ac:dyDescent="0.25">
      <c r="A11" s="216" t="s">
        <v>412</v>
      </c>
      <c r="B11" s="217"/>
      <c r="C11" s="217"/>
      <c r="D11" s="218"/>
      <c r="E11" s="870">
        <v>0</v>
      </c>
      <c r="F11" s="254">
        <v>0</v>
      </c>
      <c r="G11" s="528">
        <v>1</v>
      </c>
      <c r="H11" s="241">
        <v>1</v>
      </c>
    </row>
    <row r="12" spans="1:8" ht="15.05" customHeight="1" x14ac:dyDescent="0.25">
      <c r="A12" s="216" t="s">
        <v>413</v>
      </c>
      <c r="B12" s="217"/>
      <c r="C12" s="217"/>
      <c r="D12" s="218"/>
      <c r="E12" s="581">
        <v>0</v>
      </c>
      <c r="F12" s="237">
        <v>0</v>
      </c>
      <c r="G12" s="526">
        <v>0</v>
      </c>
      <c r="H12" s="238">
        <v>0</v>
      </c>
    </row>
    <row r="13" spans="1:8" ht="15.05" customHeight="1" x14ac:dyDescent="0.25">
      <c r="A13" s="216" t="s">
        <v>414</v>
      </c>
      <c r="B13" s="217"/>
      <c r="C13" s="217"/>
      <c r="D13" s="218"/>
      <c r="E13" s="581">
        <v>0</v>
      </c>
      <c r="F13" s="237">
        <v>0</v>
      </c>
      <c r="G13" s="526">
        <v>0</v>
      </c>
      <c r="H13" s="238">
        <v>0</v>
      </c>
    </row>
    <row r="14" spans="1:8" ht="15.05" customHeight="1" x14ac:dyDescent="0.25">
      <c r="A14" s="530" t="s">
        <v>415</v>
      </c>
      <c r="B14" s="531"/>
      <c r="C14" s="531"/>
      <c r="D14" s="532"/>
      <c r="E14" s="529">
        <f>SUM(E15:E18)</f>
        <v>0</v>
      </c>
      <c r="F14" s="533">
        <f>SUM(F15:F18)</f>
        <v>0</v>
      </c>
      <c r="G14" s="527">
        <f>SUM(G15:G18)</f>
        <v>0</v>
      </c>
      <c r="H14" s="534">
        <f>SUM(H15:H18)</f>
        <v>0</v>
      </c>
    </row>
    <row r="15" spans="1:8" ht="15.05" customHeight="1" x14ac:dyDescent="0.25">
      <c r="A15" s="216" t="s">
        <v>416</v>
      </c>
      <c r="B15" s="217"/>
      <c r="C15" s="217"/>
      <c r="D15" s="218"/>
      <c r="E15" s="870"/>
      <c r="F15" s="239"/>
      <c r="G15" s="526"/>
      <c r="H15" s="238"/>
    </row>
    <row r="16" spans="1:8" ht="15.05" customHeight="1" x14ac:dyDescent="0.25">
      <c r="A16" s="216" t="s">
        <v>417</v>
      </c>
      <c r="B16" s="217"/>
      <c r="C16" s="217"/>
      <c r="D16" s="218"/>
      <c r="E16" s="581">
        <v>0</v>
      </c>
      <c r="F16" s="240">
        <v>0</v>
      </c>
      <c r="G16" s="528">
        <v>0</v>
      </c>
      <c r="H16" s="241">
        <v>0</v>
      </c>
    </row>
    <row r="17" spans="1:8" ht="15.05" customHeight="1" x14ac:dyDescent="0.25">
      <c r="A17" s="216" t="s">
        <v>418</v>
      </c>
      <c r="B17" s="217"/>
      <c r="C17" s="217"/>
      <c r="D17" s="218"/>
      <c r="E17" s="581">
        <v>0</v>
      </c>
      <c r="F17" s="240">
        <v>0</v>
      </c>
      <c r="G17" s="528">
        <v>0</v>
      </c>
      <c r="H17" s="241">
        <v>0</v>
      </c>
    </row>
    <row r="18" spans="1:8" ht="15.05" customHeight="1" thickBot="1" x14ac:dyDescent="0.3">
      <c r="A18" s="216" t="s">
        <v>419</v>
      </c>
      <c r="B18" s="217"/>
      <c r="C18" s="217"/>
      <c r="D18" s="218"/>
      <c r="E18" s="581">
        <v>0</v>
      </c>
      <c r="F18" s="240">
        <v>0</v>
      </c>
      <c r="G18" s="526">
        <v>0</v>
      </c>
      <c r="H18" s="238">
        <v>0</v>
      </c>
    </row>
    <row r="19" spans="1:8" ht="18" customHeight="1" thickTop="1" thickBot="1" x14ac:dyDescent="0.35">
      <c r="A19" s="242" t="s">
        <v>695</v>
      </c>
      <c r="B19" s="243"/>
      <c r="C19" s="243"/>
      <c r="D19" s="243"/>
      <c r="E19" s="244">
        <v>0</v>
      </c>
      <c r="F19" s="245">
        <v>0</v>
      </c>
      <c r="G19" s="246">
        <v>0</v>
      </c>
      <c r="H19" s="247">
        <v>0</v>
      </c>
    </row>
    <row r="20" spans="1:8" ht="18" customHeight="1" thickTop="1" thickBot="1" x14ac:dyDescent="0.35">
      <c r="A20" s="242" t="s">
        <v>739</v>
      </c>
      <c r="B20" s="243"/>
      <c r="C20" s="243"/>
      <c r="D20" s="243"/>
      <c r="E20" s="244">
        <v>0</v>
      </c>
      <c r="F20" s="245">
        <v>0</v>
      </c>
      <c r="G20" s="246">
        <v>5</v>
      </c>
      <c r="H20" s="247">
        <v>32</v>
      </c>
    </row>
    <row r="21" spans="1:8" ht="18" customHeight="1" thickTop="1" x14ac:dyDescent="0.3">
      <c r="A21" s="248" t="s">
        <v>677</v>
      </c>
      <c r="B21" s="249"/>
      <c r="C21" s="249"/>
      <c r="D21" s="249"/>
      <c r="E21" s="250">
        <f>SUM(E22:E35)</f>
        <v>27</v>
      </c>
      <c r="F21" s="251">
        <f>SUM(F22:F35)</f>
        <v>29</v>
      </c>
      <c r="G21" s="252">
        <f>SUM(G22:G35)</f>
        <v>255</v>
      </c>
      <c r="H21" s="253">
        <f>SUM(H22:H35)</f>
        <v>324</v>
      </c>
    </row>
    <row r="22" spans="1:8" ht="18" customHeight="1" x14ac:dyDescent="0.25">
      <c r="A22" s="216" t="s">
        <v>420</v>
      </c>
      <c r="B22" s="217"/>
      <c r="C22" s="217"/>
      <c r="D22" s="217"/>
      <c r="E22" s="870">
        <v>0</v>
      </c>
      <c r="F22" s="254">
        <v>0</v>
      </c>
      <c r="G22" s="528">
        <v>1</v>
      </c>
      <c r="H22" s="241">
        <v>2</v>
      </c>
    </row>
    <row r="23" spans="1:8" ht="15.05" customHeight="1" x14ac:dyDescent="0.25">
      <c r="A23" s="1040" t="s">
        <v>668</v>
      </c>
      <c r="B23" s="1041"/>
      <c r="C23" s="1041"/>
      <c r="D23" s="1042"/>
      <c r="E23" s="1043">
        <v>0</v>
      </c>
      <c r="F23" s="1044">
        <v>0</v>
      </c>
      <c r="G23" s="1045">
        <v>2</v>
      </c>
      <c r="H23" s="1046">
        <v>3</v>
      </c>
    </row>
    <row r="24" spans="1:8" ht="15.05" customHeight="1" x14ac:dyDescent="0.25">
      <c r="A24" s="1040" t="s">
        <v>669</v>
      </c>
      <c r="B24" s="1041"/>
      <c r="C24" s="1041"/>
      <c r="D24" s="1042"/>
      <c r="E24" s="1043"/>
      <c r="F24" s="1044"/>
      <c r="G24" s="1045"/>
      <c r="H24" s="1046"/>
    </row>
    <row r="25" spans="1:8" ht="15.05" customHeight="1" x14ac:dyDescent="0.25">
      <c r="A25" s="216" t="s">
        <v>774</v>
      </c>
      <c r="B25" s="217"/>
      <c r="C25" s="217"/>
      <c r="D25" s="217"/>
      <c r="E25" s="581">
        <v>0</v>
      </c>
      <c r="F25" s="237">
        <v>0</v>
      </c>
      <c r="G25" s="526">
        <v>0</v>
      </c>
      <c r="H25" s="238">
        <v>0</v>
      </c>
    </row>
    <row r="26" spans="1:8" ht="15.05" customHeight="1" x14ac:dyDescent="0.25">
      <c r="A26" s="216" t="s">
        <v>602</v>
      </c>
      <c r="B26" s="217"/>
      <c r="C26" s="217"/>
      <c r="D26" s="217"/>
      <c r="E26" s="581">
        <v>0</v>
      </c>
      <c r="F26" s="237">
        <v>0</v>
      </c>
      <c r="G26" s="526"/>
      <c r="H26" s="238"/>
    </row>
    <row r="27" spans="1:8" ht="15.05" customHeight="1" x14ac:dyDescent="0.25">
      <c r="A27" s="216" t="s">
        <v>670</v>
      </c>
      <c r="B27" s="217"/>
      <c r="C27" s="217"/>
      <c r="D27" s="217"/>
      <c r="E27" s="870">
        <v>0</v>
      </c>
      <c r="F27" s="254">
        <v>0</v>
      </c>
      <c r="G27" s="528">
        <v>4</v>
      </c>
      <c r="H27" s="241">
        <v>0</v>
      </c>
    </row>
    <row r="28" spans="1:8" ht="15.05" customHeight="1" x14ac:dyDescent="0.25">
      <c r="A28" s="216" t="s">
        <v>421</v>
      </c>
      <c r="B28" s="217"/>
      <c r="C28" s="217"/>
      <c r="D28" s="217"/>
      <c r="E28" s="581">
        <v>0</v>
      </c>
      <c r="F28" s="237">
        <v>0</v>
      </c>
      <c r="G28" s="528">
        <v>0</v>
      </c>
      <c r="H28" s="241">
        <v>0</v>
      </c>
    </row>
    <row r="29" spans="1:8" ht="15.05" customHeight="1" x14ac:dyDescent="0.25">
      <c r="A29" s="216" t="s">
        <v>271</v>
      </c>
      <c r="B29" s="217"/>
      <c r="C29" s="217"/>
      <c r="D29" s="217"/>
      <c r="E29" s="870">
        <v>1</v>
      </c>
      <c r="F29" s="254">
        <v>0</v>
      </c>
      <c r="G29" s="528">
        <v>11</v>
      </c>
      <c r="H29" s="241">
        <v>10</v>
      </c>
    </row>
    <row r="30" spans="1:8" ht="15.05" customHeight="1" x14ac:dyDescent="0.25">
      <c r="A30" s="216" t="s">
        <v>671</v>
      </c>
      <c r="B30" s="217"/>
      <c r="C30" s="217"/>
      <c r="D30" s="217"/>
      <c r="E30" s="870">
        <v>9</v>
      </c>
      <c r="F30" s="254">
        <v>9</v>
      </c>
      <c r="G30" s="528">
        <v>69</v>
      </c>
      <c r="H30" s="241">
        <v>69</v>
      </c>
    </row>
    <row r="31" spans="1:8" ht="15.05" customHeight="1" x14ac:dyDescent="0.25">
      <c r="A31" s="216" t="s">
        <v>781</v>
      </c>
      <c r="B31" s="217"/>
      <c r="C31" s="217"/>
      <c r="D31" s="217"/>
      <c r="E31" s="870">
        <v>3</v>
      </c>
      <c r="F31" s="254">
        <v>3</v>
      </c>
      <c r="G31" s="528">
        <v>15</v>
      </c>
      <c r="H31" s="241">
        <v>15</v>
      </c>
    </row>
    <row r="32" spans="1:8" ht="15.05" customHeight="1" x14ac:dyDescent="0.25">
      <c r="A32" s="216" t="s">
        <v>775</v>
      </c>
      <c r="B32" s="217"/>
      <c r="C32" s="217"/>
      <c r="D32" s="217"/>
      <c r="E32" s="870">
        <v>0</v>
      </c>
      <c r="F32" s="254">
        <v>0</v>
      </c>
      <c r="G32" s="528">
        <v>1</v>
      </c>
      <c r="H32" s="241">
        <v>3</v>
      </c>
    </row>
    <row r="33" spans="1:8" ht="15.05" customHeight="1" x14ac:dyDescent="0.25">
      <c r="A33" s="216" t="s">
        <v>776</v>
      </c>
      <c r="B33" s="217"/>
      <c r="C33" s="217"/>
      <c r="D33" s="217"/>
      <c r="E33" s="870">
        <v>0</v>
      </c>
      <c r="F33" s="254">
        <v>0</v>
      </c>
      <c r="G33" s="528">
        <v>12</v>
      </c>
      <c r="H33" s="241">
        <v>39</v>
      </c>
    </row>
    <row r="34" spans="1:8" ht="15.05" customHeight="1" x14ac:dyDescent="0.25">
      <c r="A34" s="216" t="s">
        <v>672</v>
      </c>
      <c r="B34" s="217"/>
      <c r="C34" s="217"/>
      <c r="D34" s="217"/>
      <c r="E34" s="870">
        <v>0</v>
      </c>
      <c r="F34" s="254">
        <v>0</v>
      </c>
      <c r="G34" s="528">
        <v>1</v>
      </c>
      <c r="H34" s="241">
        <v>40</v>
      </c>
    </row>
    <row r="35" spans="1:8" ht="15.05" customHeight="1" thickBot="1" x14ac:dyDescent="0.3">
      <c r="A35" s="216" t="s">
        <v>603</v>
      </c>
      <c r="B35" s="217"/>
      <c r="C35" s="217"/>
      <c r="D35" s="217"/>
      <c r="E35" s="870">
        <v>14</v>
      </c>
      <c r="F35" s="254">
        <v>17</v>
      </c>
      <c r="G35" s="528">
        <v>139</v>
      </c>
      <c r="H35" s="241">
        <v>143</v>
      </c>
    </row>
    <row r="36" spans="1:8" ht="22.55" customHeight="1" thickTop="1" thickBot="1" x14ac:dyDescent="0.4">
      <c r="A36" s="255" t="s">
        <v>19</v>
      </c>
      <c r="B36" s="256"/>
      <c r="C36" s="256"/>
      <c r="D36" s="257"/>
      <c r="E36" s="258">
        <f>SUM(E8+E19+E20+E21)</f>
        <v>27</v>
      </c>
      <c r="F36" s="259">
        <f>SUM(F8+F19+F20+F21)</f>
        <v>29</v>
      </c>
      <c r="G36" s="260">
        <f>SUM(G8+G19+G20+G21)</f>
        <v>261</v>
      </c>
      <c r="H36" s="261">
        <f>SUM(H8+H19+H20+H21)</f>
        <v>357</v>
      </c>
    </row>
    <row r="38" spans="1:8" ht="25.55" customHeight="1" x14ac:dyDescent="0.25">
      <c r="A38" s="1039" t="s">
        <v>909</v>
      </c>
      <c r="B38" s="1039"/>
      <c r="C38" s="1039"/>
      <c r="D38" s="1039"/>
      <c r="E38" s="1039"/>
      <c r="F38" s="1039"/>
      <c r="G38" s="1039"/>
      <c r="H38" s="1039"/>
    </row>
    <row r="39" spans="1:8" ht="12.7" customHeight="1" x14ac:dyDescent="0.25">
      <c r="C39" s="262"/>
      <c r="D39" s="262"/>
      <c r="E39" s="262"/>
      <c r="F39" s="262"/>
      <c r="G39" s="262"/>
      <c r="H39" s="262"/>
    </row>
  </sheetData>
  <mergeCells count="7">
    <mergeCell ref="A38:H38"/>
    <mergeCell ref="A24:D24"/>
    <mergeCell ref="E23:E24"/>
    <mergeCell ref="F23:F24"/>
    <mergeCell ref="G23:G24"/>
    <mergeCell ref="H23:H24"/>
    <mergeCell ref="A23:D23"/>
  </mergeCells>
  <phoneticPr fontId="2" type="noConversion"/>
  <printOptions horizontalCentered="1"/>
  <pageMargins left="0.78740157480314965" right="0.31496062992125984" top="0.6692913385826772" bottom="0.19685039370078741" header="0.27559055118110237" footer="0.31496062992125984"/>
  <pageSetup paperSize="9" scale="89" orientation="portrait" r:id="rId1"/>
  <headerFooter alignWithMargins="0">
    <oddHeader>&amp;C28</oddHead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59"/>
  <sheetViews>
    <sheetView zoomScaleNormal="100" workbookViewId="0">
      <selection activeCell="A39" sqref="A39"/>
    </sheetView>
  </sheetViews>
  <sheetFormatPr defaultColWidth="9.109375" defaultRowHeight="13.15" x14ac:dyDescent="0.25"/>
  <cols>
    <col min="1" max="1" width="10.77734375" style="54" customWidth="1"/>
    <col min="2" max="2" width="13.77734375" style="54" customWidth="1"/>
    <col min="3" max="3" width="14.33203125" style="54" customWidth="1"/>
    <col min="4" max="4" width="12.77734375" style="54" customWidth="1"/>
    <col min="5" max="8" width="10.77734375" style="54" customWidth="1"/>
    <col min="9" max="16384" width="9.109375" style="54"/>
  </cols>
  <sheetData>
    <row r="1" spans="1:8" ht="15.05" x14ac:dyDescent="0.25">
      <c r="A1" s="79" t="s">
        <v>901</v>
      </c>
    </row>
    <row r="2" spans="1:8" ht="12.7" customHeight="1" thickBot="1" x14ac:dyDescent="0.3"/>
    <row r="3" spans="1:8" ht="18" customHeight="1" x14ac:dyDescent="0.3">
      <c r="A3" s="202"/>
      <c r="B3" s="203"/>
      <c r="C3" s="203"/>
      <c r="D3" s="204"/>
      <c r="E3" s="205" t="s">
        <v>1010</v>
      </c>
      <c r="F3" s="206"/>
      <c r="G3" s="263" t="s">
        <v>1009</v>
      </c>
      <c r="H3" s="208"/>
    </row>
    <row r="4" spans="1:8" ht="18.2" x14ac:dyDescent="0.35">
      <c r="A4" s="209" t="s">
        <v>17</v>
      </c>
      <c r="B4" s="210"/>
      <c r="C4" s="210"/>
      <c r="D4" s="211"/>
      <c r="E4" s="212" t="s">
        <v>46</v>
      </c>
      <c r="F4" s="213" t="s">
        <v>46</v>
      </c>
      <c r="G4" s="214" t="s">
        <v>46</v>
      </c>
      <c r="H4" s="215" t="s">
        <v>46</v>
      </c>
    </row>
    <row r="5" spans="1:8" x14ac:dyDescent="0.25">
      <c r="A5" s="216"/>
      <c r="B5" s="217"/>
      <c r="C5" s="217"/>
      <c r="D5" s="218"/>
      <c r="E5" s="219" t="s">
        <v>625</v>
      </c>
      <c r="F5" s="220" t="s">
        <v>269</v>
      </c>
      <c r="G5" s="221" t="s">
        <v>625</v>
      </c>
      <c r="H5" s="222" t="s">
        <v>269</v>
      </c>
    </row>
    <row r="6" spans="1:8" ht="13.8" thickBot="1" x14ac:dyDescent="0.3">
      <c r="A6" s="223"/>
      <c r="B6" s="224"/>
      <c r="C6" s="224"/>
      <c r="D6" s="225"/>
      <c r="E6" s="226"/>
      <c r="F6" s="227"/>
      <c r="G6" s="228"/>
      <c r="H6" s="229"/>
    </row>
    <row r="7" spans="1:8" ht="18" customHeight="1" thickTop="1" thickBot="1" x14ac:dyDescent="0.35">
      <c r="A7" s="264" t="s">
        <v>19</v>
      </c>
      <c r="B7" s="265"/>
      <c r="C7" s="265"/>
      <c r="D7" s="266"/>
      <c r="E7" s="267">
        <f>SUM(E8:E14)</f>
        <v>132</v>
      </c>
      <c r="F7" s="873">
        <f>SUM(F8:F14)</f>
        <v>38</v>
      </c>
      <c r="G7" s="872">
        <f>SUM(G8:G14)</f>
        <v>1310</v>
      </c>
      <c r="H7" s="875">
        <f>SUM(H8:H14)</f>
        <v>387</v>
      </c>
    </row>
    <row r="8" spans="1:8" ht="15.05" customHeight="1" thickTop="1" x14ac:dyDescent="0.25">
      <c r="A8" s="216" t="s">
        <v>777</v>
      </c>
      <c r="B8" s="217"/>
      <c r="C8" s="217"/>
      <c r="D8" s="217"/>
      <c r="E8" s="798">
        <v>102</v>
      </c>
      <c r="F8" s="237">
        <v>0</v>
      </c>
      <c r="G8" s="871">
        <v>1003</v>
      </c>
      <c r="H8" s="238">
        <v>0</v>
      </c>
    </row>
    <row r="9" spans="1:8" ht="15.05" customHeight="1" x14ac:dyDescent="0.25">
      <c r="A9" s="216" t="s">
        <v>778</v>
      </c>
      <c r="B9" s="217"/>
      <c r="C9" s="217"/>
      <c r="D9" s="218"/>
      <c r="E9" s="798">
        <v>8</v>
      </c>
      <c r="F9" s="268">
        <v>8</v>
      </c>
      <c r="G9" s="871">
        <v>96</v>
      </c>
      <c r="H9" s="241">
        <v>96</v>
      </c>
    </row>
    <row r="10" spans="1:8" ht="15.05" customHeight="1" x14ac:dyDescent="0.25">
      <c r="A10" s="216" t="s">
        <v>628</v>
      </c>
      <c r="B10" s="217"/>
      <c r="C10" s="217"/>
      <c r="D10" s="217"/>
      <c r="E10" s="798">
        <v>9</v>
      </c>
      <c r="F10" s="268">
        <v>17</v>
      </c>
      <c r="G10" s="871">
        <v>70</v>
      </c>
      <c r="H10" s="241">
        <v>150</v>
      </c>
    </row>
    <row r="11" spans="1:8" ht="15.05" customHeight="1" x14ac:dyDescent="0.25">
      <c r="A11" s="216" t="s">
        <v>779</v>
      </c>
      <c r="B11" s="217"/>
      <c r="C11" s="217"/>
      <c r="D11" s="217"/>
      <c r="E11" s="798">
        <v>13</v>
      </c>
      <c r="F11" s="268">
        <v>13</v>
      </c>
      <c r="G11" s="871">
        <v>138</v>
      </c>
      <c r="H11" s="241">
        <v>138</v>
      </c>
    </row>
    <row r="12" spans="1:8" ht="15.05" customHeight="1" x14ac:dyDescent="0.25">
      <c r="A12" s="269" t="s">
        <v>629</v>
      </c>
      <c r="B12" s="270"/>
      <c r="C12" s="270"/>
      <c r="D12" s="271"/>
      <c r="E12" s="541"/>
      <c r="F12" s="272"/>
      <c r="G12" s="539"/>
      <c r="H12" s="273"/>
    </row>
    <row r="13" spans="1:8" ht="15.05" customHeight="1" x14ac:dyDescent="0.25">
      <c r="A13" s="274" t="s">
        <v>401</v>
      </c>
      <c r="B13" s="217"/>
      <c r="C13" s="217"/>
      <c r="D13" s="217"/>
      <c r="E13" s="798">
        <v>0</v>
      </c>
      <c r="F13" s="268">
        <v>0</v>
      </c>
      <c r="G13" s="871">
        <v>3</v>
      </c>
      <c r="H13" s="241">
        <v>3</v>
      </c>
    </row>
    <row r="14" spans="1:8" ht="15.05" customHeight="1" thickBot="1" x14ac:dyDescent="0.3">
      <c r="A14" s="275" t="s">
        <v>780</v>
      </c>
      <c r="B14" s="276"/>
      <c r="C14" s="276"/>
      <c r="D14" s="277"/>
      <c r="E14" s="542">
        <v>0</v>
      </c>
      <c r="F14" s="278">
        <v>0</v>
      </c>
      <c r="G14" s="540">
        <v>0</v>
      </c>
      <c r="H14" s="279">
        <v>0</v>
      </c>
    </row>
    <row r="15" spans="1:8" ht="11.3" customHeight="1" x14ac:dyDescent="0.25">
      <c r="A15" s="140"/>
      <c r="B15" s="140"/>
      <c r="C15" s="140"/>
      <c r="D15" s="140"/>
      <c r="E15" s="140"/>
      <c r="F15" s="140"/>
      <c r="G15" s="140"/>
      <c r="H15" s="140"/>
    </row>
    <row r="16" spans="1:8" ht="15.05" x14ac:dyDescent="0.25">
      <c r="A16" s="79" t="s">
        <v>1011</v>
      </c>
      <c r="B16" s="140"/>
      <c r="C16" s="140"/>
      <c r="D16" s="140"/>
      <c r="E16" s="140"/>
      <c r="F16" s="140"/>
      <c r="G16" s="140"/>
    </row>
    <row r="17" spans="1:8" ht="13.65" customHeight="1" thickBot="1" x14ac:dyDescent="0.3">
      <c r="A17" s="140"/>
      <c r="B17" s="140"/>
      <c r="C17" s="140"/>
      <c r="D17" s="140"/>
      <c r="E17" s="140"/>
      <c r="F17" s="140"/>
      <c r="G17" s="140"/>
      <c r="H17" s="140"/>
    </row>
    <row r="18" spans="1:8" ht="18.2" x14ac:dyDescent="0.25">
      <c r="A18" s="280"/>
      <c r="B18" s="281"/>
      <c r="C18" s="281"/>
      <c r="D18" s="282" t="s">
        <v>272</v>
      </c>
      <c r="E18" s="283" t="s">
        <v>273</v>
      </c>
      <c r="F18" s="284"/>
      <c r="G18" s="283"/>
      <c r="H18" s="285" t="s">
        <v>274</v>
      </c>
    </row>
    <row r="19" spans="1:8" ht="18.2" x14ac:dyDescent="0.25">
      <c r="A19" s="286" t="s">
        <v>17</v>
      </c>
      <c r="B19" s="287"/>
      <c r="C19" s="287"/>
      <c r="D19" s="219"/>
      <c r="E19" s="288" t="s">
        <v>275</v>
      </c>
      <c r="F19" s="219" t="s">
        <v>276</v>
      </c>
      <c r="G19" s="288" t="s">
        <v>277</v>
      </c>
      <c r="H19" s="289" t="s">
        <v>278</v>
      </c>
    </row>
    <row r="20" spans="1:8" ht="13.8" thickBot="1" x14ac:dyDescent="0.3">
      <c r="A20" s="290"/>
      <c r="B20" s="291"/>
      <c r="C20" s="291"/>
      <c r="D20" s="226"/>
      <c r="E20" s="292"/>
      <c r="F20" s="226"/>
      <c r="G20" s="292"/>
      <c r="H20" s="293"/>
    </row>
    <row r="21" spans="1:8" ht="18" customHeight="1" thickTop="1" thickBot="1" x14ac:dyDescent="0.35">
      <c r="A21" s="264" t="s">
        <v>19</v>
      </c>
      <c r="B21" s="266"/>
      <c r="C21" s="877">
        <f>SUM(C22,C27,C32)</f>
        <v>144</v>
      </c>
      <c r="D21" s="267">
        <f>SUM(D22,D27,D32)</f>
        <v>80</v>
      </c>
      <c r="E21" s="877">
        <f>SUM(E22,E27,E32)</f>
        <v>20</v>
      </c>
      <c r="F21" s="267">
        <f>SUM(F22,F27,F32)</f>
        <v>33</v>
      </c>
      <c r="G21" s="877">
        <f>SUM(G22,G27,G32)</f>
        <v>1</v>
      </c>
      <c r="H21" s="294">
        <f>SUM(H22+H27+H32)</f>
        <v>10</v>
      </c>
    </row>
    <row r="22" spans="1:8" ht="15.05" customHeight="1" thickTop="1" x14ac:dyDescent="0.25">
      <c r="A22" s="535" t="s">
        <v>279</v>
      </c>
      <c r="B22" s="415"/>
      <c r="C22" s="861">
        <f t="shared" ref="C22:H22" si="0">SUM(C23:C26)</f>
        <v>1</v>
      </c>
      <c r="D22" s="860">
        <f>SUM(D23:D26)</f>
        <v>0</v>
      </c>
      <c r="E22" s="861">
        <f t="shared" si="0"/>
        <v>0</v>
      </c>
      <c r="F22" s="860">
        <f t="shared" si="0"/>
        <v>1</v>
      </c>
      <c r="G22" s="861">
        <f t="shared" si="0"/>
        <v>0</v>
      </c>
      <c r="H22" s="536">
        <f t="shared" si="0"/>
        <v>0</v>
      </c>
    </row>
    <row r="23" spans="1:8" ht="15.05" customHeight="1" x14ac:dyDescent="0.25">
      <c r="A23" s="295" t="s">
        <v>280</v>
      </c>
      <c r="B23" s="218"/>
      <c r="C23" s="537">
        <v>0</v>
      </c>
      <c r="D23" s="296">
        <v>0</v>
      </c>
      <c r="E23" s="297">
        <v>0</v>
      </c>
      <c r="F23" s="296">
        <v>0</v>
      </c>
      <c r="G23" s="297">
        <v>0</v>
      </c>
      <c r="H23" s="298">
        <v>0</v>
      </c>
    </row>
    <row r="24" spans="1:8" ht="15.05" customHeight="1" x14ac:dyDescent="0.25">
      <c r="A24" s="295" t="s">
        <v>281</v>
      </c>
      <c r="B24" s="218"/>
      <c r="C24" s="579">
        <v>1</v>
      </c>
      <c r="D24" s="296">
        <v>0</v>
      </c>
      <c r="E24" s="297">
        <v>0</v>
      </c>
      <c r="F24" s="851">
        <v>1</v>
      </c>
      <c r="G24" s="297">
        <v>0</v>
      </c>
      <c r="H24" s="298">
        <v>0</v>
      </c>
    </row>
    <row r="25" spans="1:8" ht="15.05" customHeight="1" x14ac:dyDescent="0.25">
      <c r="A25" s="295" t="s">
        <v>282</v>
      </c>
      <c r="B25" s="218"/>
      <c r="C25" s="579">
        <v>0</v>
      </c>
      <c r="D25" s="296">
        <v>0</v>
      </c>
      <c r="E25" s="297">
        <v>0</v>
      </c>
      <c r="F25" s="296">
        <v>0</v>
      </c>
      <c r="G25" s="297">
        <v>0</v>
      </c>
      <c r="H25" s="298">
        <v>0</v>
      </c>
    </row>
    <row r="26" spans="1:8" ht="15.05" customHeight="1" x14ac:dyDescent="0.25">
      <c r="A26" s="295" t="s">
        <v>283</v>
      </c>
      <c r="B26" s="218"/>
      <c r="C26" s="537">
        <v>0</v>
      </c>
      <c r="D26" s="296">
        <v>0</v>
      </c>
      <c r="E26" s="297">
        <v>0</v>
      </c>
      <c r="F26" s="296">
        <v>0</v>
      </c>
      <c r="G26" s="297">
        <v>0</v>
      </c>
      <c r="H26" s="298">
        <v>0</v>
      </c>
    </row>
    <row r="27" spans="1:8" ht="15.05" customHeight="1" x14ac:dyDescent="0.25">
      <c r="A27" s="535" t="s">
        <v>284</v>
      </c>
      <c r="B27" s="415"/>
      <c r="C27" s="861">
        <f t="shared" ref="C27:H27" si="1">SUM(C28:C31)</f>
        <v>0</v>
      </c>
      <c r="D27" s="860">
        <f>SUM(D28:D31)</f>
        <v>0</v>
      </c>
      <c r="E27" s="861">
        <f t="shared" si="1"/>
        <v>0</v>
      </c>
      <c r="F27" s="860">
        <f t="shared" si="1"/>
        <v>0</v>
      </c>
      <c r="G27" s="861">
        <f t="shared" si="1"/>
        <v>0</v>
      </c>
      <c r="H27" s="536">
        <f t="shared" si="1"/>
        <v>0</v>
      </c>
    </row>
    <row r="28" spans="1:8" ht="15.05" customHeight="1" x14ac:dyDescent="0.25">
      <c r="A28" s="299" t="s">
        <v>425</v>
      </c>
      <c r="B28" s="218"/>
      <c r="C28" s="537">
        <v>0</v>
      </c>
      <c r="D28" s="296">
        <f>C28-(E28+F28+G28+H28)</f>
        <v>0</v>
      </c>
      <c r="E28" s="297">
        <v>0</v>
      </c>
      <c r="F28" s="296">
        <v>0</v>
      </c>
      <c r="G28" s="297">
        <v>0</v>
      </c>
      <c r="H28" s="298">
        <v>0</v>
      </c>
    </row>
    <row r="29" spans="1:8" ht="15.05" customHeight="1" x14ac:dyDescent="0.25">
      <c r="A29" s="299" t="s">
        <v>426</v>
      </c>
      <c r="B29" s="218"/>
      <c r="C29" s="537">
        <v>0</v>
      </c>
      <c r="D29" s="296">
        <v>0</v>
      </c>
      <c r="E29" s="297">
        <v>0</v>
      </c>
      <c r="F29" s="296">
        <v>0</v>
      </c>
      <c r="G29" s="297">
        <v>0</v>
      </c>
      <c r="H29" s="298">
        <v>0</v>
      </c>
    </row>
    <row r="30" spans="1:8" ht="15.05" customHeight="1" x14ac:dyDescent="0.25">
      <c r="A30" s="299" t="s">
        <v>427</v>
      </c>
      <c r="B30" s="218"/>
      <c r="C30" s="537">
        <v>0</v>
      </c>
      <c r="D30" s="296">
        <v>0</v>
      </c>
      <c r="E30" s="297">
        <v>0</v>
      </c>
      <c r="F30" s="296">
        <v>0</v>
      </c>
      <c r="G30" s="297">
        <v>0</v>
      </c>
      <c r="H30" s="298">
        <v>0</v>
      </c>
    </row>
    <row r="31" spans="1:8" ht="15.05" customHeight="1" x14ac:dyDescent="0.25">
      <c r="A31" s="299" t="s">
        <v>782</v>
      </c>
      <c r="B31" s="218"/>
      <c r="C31" s="537">
        <v>0</v>
      </c>
      <c r="D31" s="296">
        <v>0</v>
      </c>
      <c r="E31" s="297">
        <v>0</v>
      </c>
      <c r="F31" s="296">
        <v>0</v>
      </c>
      <c r="G31" s="297">
        <v>0</v>
      </c>
      <c r="H31" s="298">
        <v>0</v>
      </c>
    </row>
    <row r="32" spans="1:8" ht="15.05" customHeight="1" x14ac:dyDescent="0.25">
      <c r="A32" s="535" t="s">
        <v>285</v>
      </c>
      <c r="B32" s="415"/>
      <c r="C32" s="861">
        <f t="shared" ref="C32:H32" si="2">SUM(C33:C35)</f>
        <v>143</v>
      </c>
      <c r="D32" s="860">
        <v>80</v>
      </c>
      <c r="E32" s="861">
        <f t="shared" si="2"/>
        <v>20</v>
      </c>
      <c r="F32" s="860">
        <f t="shared" si="2"/>
        <v>32</v>
      </c>
      <c r="G32" s="861">
        <f t="shared" si="2"/>
        <v>1</v>
      </c>
      <c r="H32" s="536">
        <f t="shared" si="2"/>
        <v>10</v>
      </c>
    </row>
    <row r="33" spans="1:8" ht="15.05" customHeight="1" x14ac:dyDescent="0.25">
      <c r="A33" s="295" t="s">
        <v>336</v>
      </c>
      <c r="B33" s="218"/>
      <c r="C33" s="537">
        <v>0</v>
      </c>
      <c r="D33" s="296">
        <f>C33-(E33+F33+G33+H33)</f>
        <v>0</v>
      </c>
      <c r="E33" s="297">
        <v>0</v>
      </c>
      <c r="F33" s="296">
        <v>0</v>
      </c>
      <c r="G33" s="297">
        <v>0</v>
      </c>
      <c r="H33" s="298">
        <v>0</v>
      </c>
    </row>
    <row r="34" spans="1:8" ht="15.05" customHeight="1" x14ac:dyDescent="0.25">
      <c r="A34" s="295" t="s">
        <v>286</v>
      </c>
      <c r="B34" s="218"/>
      <c r="C34" s="537">
        <v>0</v>
      </c>
      <c r="D34" s="296">
        <f>C34-(E34+F34+G34+H34)</f>
        <v>0</v>
      </c>
      <c r="E34" s="297">
        <v>0</v>
      </c>
      <c r="F34" s="296">
        <v>0</v>
      </c>
      <c r="G34" s="297">
        <v>0</v>
      </c>
      <c r="H34" s="298">
        <v>0</v>
      </c>
    </row>
    <row r="35" spans="1:8" ht="15.05" customHeight="1" thickBot="1" x14ac:dyDescent="0.3">
      <c r="A35" s="300" t="s">
        <v>287</v>
      </c>
      <c r="B35" s="277"/>
      <c r="C35" s="538">
        <v>143</v>
      </c>
      <c r="D35" s="301">
        <v>80</v>
      </c>
      <c r="E35" s="302">
        <v>20</v>
      </c>
      <c r="F35" s="301">
        <v>32</v>
      </c>
      <c r="G35" s="302">
        <v>1</v>
      </c>
      <c r="H35" s="303">
        <v>10</v>
      </c>
    </row>
    <row r="36" spans="1:8" x14ac:dyDescent="0.25">
      <c r="A36" s="140"/>
      <c r="B36" s="140"/>
      <c r="C36" s="140"/>
      <c r="D36" s="140"/>
      <c r="E36" s="140"/>
      <c r="F36" s="140"/>
      <c r="G36" s="140"/>
      <c r="H36" s="140"/>
    </row>
    <row r="37" spans="1:8" ht="15.65" x14ac:dyDescent="0.3">
      <c r="A37" s="47" t="s">
        <v>1012</v>
      </c>
      <c r="B37" s="140"/>
      <c r="C37" s="140"/>
      <c r="D37" s="140"/>
      <c r="E37" s="140"/>
      <c r="F37" s="140"/>
      <c r="G37" s="140"/>
      <c r="H37" s="140"/>
    </row>
    <row r="38" spans="1:8" x14ac:dyDescent="0.25">
      <c r="A38" s="140"/>
      <c r="B38" s="140"/>
      <c r="C38" s="140"/>
      <c r="D38" s="140"/>
      <c r="E38" s="140"/>
      <c r="F38" s="140"/>
      <c r="G38" s="140"/>
      <c r="H38" s="140"/>
    </row>
    <row r="59" spans="1:1" ht="13.8" x14ac:dyDescent="0.25">
      <c r="A59" s="304" t="s">
        <v>910</v>
      </c>
    </row>
  </sheetData>
  <phoneticPr fontId="2" type="noConversion"/>
  <printOptions horizontalCentered="1"/>
  <pageMargins left="0.70866141732283472" right="0.31496062992125984" top="0.51181102362204722" bottom="0.23622047244094491" header="0.23622047244094491" footer="0.15748031496062992"/>
  <pageSetup paperSize="9" scale="85" orientation="portrait" r:id="rId1"/>
  <headerFooter alignWithMargins="0">
    <oddHeader>&amp;C29</oddHead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K74"/>
  <sheetViews>
    <sheetView zoomScaleNormal="100" workbookViewId="0">
      <selection activeCell="N43" sqref="N43"/>
    </sheetView>
  </sheetViews>
  <sheetFormatPr defaultColWidth="9.109375" defaultRowHeight="13.15" x14ac:dyDescent="0.25"/>
  <cols>
    <col min="1" max="16384" width="9.109375" style="54"/>
  </cols>
  <sheetData>
    <row r="1" spans="1:11" ht="15.05" x14ac:dyDescent="0.25">
      <c r="A1" s="79" t="s">
        <v>902</v>
      </c>
    </row>
    <row r="2" spans="1:11" ht="18" customHeight="1" thickBot="1" x14ac:dyDescent="0.3"/>
    <row r="3" spans="1:11" ht="18" customHeight="1" x14ac:dyDescent="0.3">
      <c r="A3" s="305"/>
      <c r="B3" s="306"/>
      <c r="C3" s="307"/>
      <c r="D3" s="205" t="s">
        <v>1013</v>
      </c>
      <c r="E3" s="308"/>
      <c r="F3" s="308"/>
      <c r="G3" s="206"/>
      <c r="H3" s="263" t="s">
        <v>1014</v>
      </c>
      <c r="I3" s="207"/>
      <c r="J3" s="207"/>
      <c r="K3" s="208"/>
    </row>
    <row r="4" spans="1:11" ht="18.2" x14ac:dyDescent="0.35">
      <c r="A4" s="209"/>
      <c r="B4" s="309"/>
      <c r="C4" s="310"/>
      <c r="D4" s="311" t="s">
        <v>423</v>
      </c>
      <c r="E4" s="312"/>
      <c r="F4" s="311" t="s">
        <v>422</v>
      </c>
      <c r="G4" s="313"/>
      <c r="H4" s="314" t="s">
        <v>423</v>
      </c>
      <c r="I4" s="312"/>
      <c r="J4" s="311" t="s">
        <v>422</v>
      </c>
      <c r="K4" s="315"/>
    </row>
    <row r="5" spans="1:11" ht="18.2" x14ac:dyDescent="0.25">
      <c r="A5" s="316" t="s">
        <v>17</v>
      </c>
      <c r="B5" s="309"/>
      <c r="C5" s="310"/>
      <c r="D5" s="317" t="s">
        <v>47</v>
      </c>
      <c r="E5" s="318" t="s">
        <v>47</v>
      </c>
      <c r="F5" s="317" t="s">
        <v>47</v>
      </c>
      <c r="G5" s="319" t="s">
        <v>47</v>
      </c>
      <c r="H5" s="317" t="s">
        <v>47</v>
      </c>
      <c r="I5" s="318" t="s">
        <v>47</v>
      </c>
      <c r="J5" s="317" t="s">
        <v>47</v>
      </c>
      <c r="K5" s="320" t="s">
        <v>47</v>
      </c>
    </row>
    <row r="6" spans="1:11" ht="18.2" x14ac:dyDescent="0.25">
      <c r="A6" s="316"/>
      <c r="B6" s="309"/>
      <c r="C6" s="310"/>
      <c r="D6" s="317" t="s">
        <v>288</v>
      </c>
      <c r="E6" s="318" t="s">
        <v>269</v>
      </c>
      <c r="F6" s="321" t="s">
        <v>288</v>
      </c>
      <c r="G6" s="319" t="s">
        <v>269</v>
      </c>
      <c r="H6" s="321" t="s">
        <v>288</v>
      </c>
      <c r="I6" s="318" t="s">
        <v>269</v>
      </c>
      <c r="J6" s="321" t="s">
        <v>288</v>
      </c>
      <c r="K6" s="320" t="s">
        <v>269</v>
      </c>
    </row>
    <row r="7" spans="1:11" ht="13.8" thickBot="1" x14ac:dyDescent="0.3">
      <c r="A7" s="223"/>
      <c r="B7" s="224"/>
      <c r="C7" s="225"/>
      <c r="D7" s="224"/>
      <c r="E7" s="322"/>
      <c r="F7" s="323"/>
      <c r="G7" s="324"/>
      <c r="H7" s="325"/>
      <c r="I7" s="322"/>
      <c r="J7" s="323"/>
      <c r="K7" s="326"/>
    </row>
    <row r="8" spans="1:11" ht="18" customHeight="1" thickTop="1" thickBot="1" x14ac:dyDescent="0.35">
      <c r="A8" s="264" t="s">
        <v>19</v>
      </c>
      <c r="B8" s="265"/>
      <c r="C8" s="266"/>
      <c r="D8" s="874">
        <v>0</v>
      </c>
      <c r="E8" s="267">
        <v>0</v>
      </c>
      <c r="F8" s="872">
        <f t="shared" ref="F8:K8" si="0">SUM(F9+F14)</f>
        <v>0</v>
      </c>
      <c r="G8" s="877">
        <f t="shared" si="0"/>
        <v>0</v>
      </c>
      <c r="H8" s="874">
        <f>SUM(H9+H14)</f>
        <v>2</v>
      </c>
      <c r="I8" s="267">
        <f>SUM(I9+I14)</f>
        <v>2</v>
      </c>
      <c r="J8" s="872">
        <v>2</v>
      </c>
      <c r="K8" s="875">
        <f t="shared" si="0"/>
        <v>2</v>
      </c>
    </row>
    <row r="9" spans="1:11" ht="18" customHeight="1" thickTop="1" x14ac:dyDescent="0.3">
      <c r="A9" s="535" t="s">
        <v>279</v>
      </c>
      <c r="B9" s="547"/>
      <c r="C9" s="473"/>
      <c r="D9" s="548">
        <f>SUM(D10:D13)</f>
        <v>0</v>
      </c>
      <c r="E9" s="549">
        <f>SUM(E10:E13)</f>
        <v>0</v>
      </c>
      <c r="F9" s="550">
        <f t="shared" ref="F9:K9" si="1">SUM(F10:F13)</f>
        <v>0</v>
      </c>
      <c r="G9" s="548">
        <f t="shared" si="1"/>
        <v>0</v>
      </c>
      <c r="H9" s="551">
        <f>SUM(H10:H13)</f>
        <v>2</v>
      </c>
      <c r="I9" s="549">
        <f>SUM(I10:I13)</f>
        <v>2</v>
      </c>
      <c r="J9" s="550">
        <v>2</v>
      </c>
      <c r="K9" s="552">
        <f t="shared" si="1"/>
        <v>2</v>
      </c>
    </row>
    <row r="10" spans="1:11" ht="15.05" customHeight="1" x14ac:dyDescent="0.25">
      <c r="A10" s="327" t="s">
        <v>280</v>
      </c>
      <c r="D10" s="447">
        <v>0</v>
      </c>
      <c r="E10" s="328">
        <v>0</v>
      </c>
      <c r="F10" s="798">
        <v>0</v>
      </c>
      <c r="G10" s="239">
        <v>0</v>
      </c>
      <c r="H10" s="537">
        <v>0</v>
      </c>
      <c r="I10" s="329">
        <v>0</v>
      </c>
      <c r="J10" s="798">
        <v>1</v>
      </c>
      <c r="K10" s="852">
        <v>1</v>
      </c>
    </row>
    <row r="11" spans="1:11" ht="15.05" customHeight="1" x14ac:dyDescent="0.25">
      <c r="A11" s="327" t="s">
        <v>371</v>
      </c>
      <c r="D11" s="798">
        <v>0</v>
      </c>
      <c r="E11" s="853">
        <v>0</v>
      </c>
      <c r="F11" s="798">
        <v>0</v>
      </c>
      <c r="G11" s="239">
        <v>0</v>
      </c>
      <c r="H11" s="579">
        <v>1</v>
      </c>
      <c r="I11" s="854">
        <v>1</v>
      </c>
      <c r="J11" s="798">
        <v>1</v>
      </c>
      <c r="K11" s="852">
        <v>1</v>
      </c>
    </row>
    <row r="12" spans="1:11" ht="15.05" customHeight="1" x14ac:dyDescent="0.25">
      <c r="A12" s="327" t="s">
        <v>372</v>
      </c>
      <c r="D12" s="447">
        <v>0</v>
      </c>
      <c r="E12" s="328">
        <v>0</v>
      </c>
      <c r="F12" s="447">
        <v>0</v>
      </c>
      <c r="G12" s="240">
        <v>0</v>
      </c>
      <c r="H12" s="537">
        <v>1</v>
      </c>
      <c r="I12" s="329">
        <v>1</v>
      </c>
      <c r="J12" s="447">
        <v>0</v>
      </c>
      <c r="K12" s="330">
        <v>0</v>
      </c>
    </row>
    <row r="13" spans="1:11" ht="15.05" customHeight="1" x14ac:dyDescent="0.25">
      <c r="A13" s="327" t="s">
        <v>283</v>
      </c>
      <c r="D13" s="447">
        <v>0</v>
      </c>
      <c r="E13" s="328">
        <v>0</v>
      </c>
      <c r="F13" s="447">
        <v>0</v>
      </c>
      <c r="G13" s="240">
        <v>0</v>
      </c>
      <c r="H13" s="537">
        <v>0</v>
      </c>
      <c r="I13" s="329">
        <v>0</v>
      </c>
      <c r="J13" s="447">
        <v>0</v>
      </c>
      <c r="K13" s="330">
        <v>0</v>
      </c>
    </row>
    <row r="14" spans="1:11" ht="30.7" customHeight="1" x14ac:dyDescent="0.25">
      <c r="A14" s="1057" t="s">
        <v>424</v>
      </c>
      <c r="B14" s="987"/>
      <c r="C14" s="1058"/>
      <c r="D14" s="543">
        <v>0</v>
      </c>
      <c r="E14" s="544">
        <v>0</v>
      </c>
      <c r="F14" s="543">
        <v>0</v>
      </c>
      <c r="G14" s="545">
        <v>0</v>
      </c>
      <c r="H14" s="544">
        <v>0</v>
      </c>
      <c r="I14" s="543">
        <v>0</v>
      </c>
      <c r="J14" s="543">
        <v>0</v>
      </c>
      <c r="K14" s="546">
        <v>0</v>
      </c>
    </row>
    <row r="15" spans="1:11" ht="18" customHeight="1" x14ac:dyDescent="0.25"/>
    <row r="16" spans="1:11" ht="15.05" x14ac:dyDescent="0.25">
      <c r="A16" s="54" t="s">
        <v>343</v>
      </c>
      <c r="B16" s="54" t="s">
        <v>799</v>
      </c>
    </row>
    <row r="17" spans="1:11" ht="13.8" thickBot="1" x14ac:dyDescent="0.3"/>
    <row r="18" spans="1:11" ht="18" customHeight="1" x14ac:dyDescent="0.3">
      <c r="A18" s="305"/>
      <c r="B18" s="306"/>
      <c r="C18" s="307"/>
      <c r="D18" s="205" t="s">
        <v>1013</v>
      </c>
      <c r="E18" s="308"/>
      <c r="F18" s="308"/>
      <c r="G18" s="206"/>
      <c r="H18" s="263" t="s">
        <v>1014</v>
      </c>
      <c r="I18" s="207"/>
      <c r="J18" s="207"/>
      <c r="K18" s="208"/>
    </row>
    <row r="19" spans="1:11" ht="18.2" x14ac:dyDescent="0.35">
      <c r="A19" s="209" t="s">
        <v>289</v>
      </c>
      <c r="B19" s="309"/>
      <c r="C19" s="310"/>
      <c r="D19" s="331" t="s">
        <v>46</v>
      </c>
      <c r="E19" s="219" t="s">
        <v>46</v>
      </c>
      <c r="F19" s="332" t="s">
        <v>290</v>
      </c>
      <c r="G19" s="333"/>
      <c r="H19" s="334" t="s">
        <v>46</v>
      </c>
      <c r="I19" s="219" t="s">
        <v>46</v>
      </c>
      <c r="J19" s="332" t="s">
        <v>290</v>
      </c>
      <c r="K19" s="335"/>
    </row>
    <row r="20" spans="1:11" ht="18.2" x14ac:dyDescent="0.35">
      <c r="A20" s="209" t="s">
        <v>291</v>
      </c>
      <c r="B20" s="309"/>
      <c r="C20" s="310"/>
      <c r="D20" s="331" t="s">
        <v>288</v>
      </c>
      <c r="E20" s="219" t="s">
        <v>292</v>
      </c>
      <c r="F20" s="221" t="s">
        <v>293</v>
      </c>
      <c r="G20" s="331" t="s">
        <v>184</v>
      </c>
      <c r="H20" s="334" t="s">
        <v>288</v>
      </c>
      <c r="I20" s="219" t="s">
        <v>292</v>
      </c>
      <c r="J20" s="221" t="s">
        <v>293</v>
      </c>
      <c r="K20" s="222" t="s">
        <v>184</v>
      </c>
    </row>
    <row r="21" spans="1:11" x14ac:dyDescent="0.25">
      <c r="A21" s="274"/>
      <c r="B21" s="309"/>
      <c r="C21" s="310"/>
      <c r="D21" s="336"/>
      <c r="E21" s="219" t="s">
        <v>294</v>
      </c>
      <c r="F21" s="221" t="s">
        <v>189</v>
      </c>
      <c r="G21" s="331" t="s">
        <v>185</v>
      </c>
      <c r="H21" s="337"/>
      <c r="I21" s="219" t="s">
        <v>294</v>
      </c>
      <c r="J21" s="221" t="s">
        <v>189</v>
      </c>
      <c r="K21" s="222" t="s">
        <v>185</v>
      </c>
    </row>
    <row r="22" spans="1:11" ht="13.8" thickBot="1" x14ac:dyDescent="0.3">
      <c r="A22" s="223"/>
      <c r="B22" s="224"/>
      <c r="C22" s="225"/>
      <c r="D22" s="338"/>
      <c r="E22" s="339"/>
      <c r="F22" s="228"/>
      <c r="G22" s="292"/>
      <c r="H22" s="340"/>
      <c r="I22" s="339"/>
      <c r="J22" s="228"/>
      <c r="K22" s="229"/>
    </row>
    <row r="23" spans="1:11" ht="18" customHeight="1" thickTop="1" thickBot="1" x14ac:dyDescent="0.35">
      <c r="A23" s="264" t="s">
        <v>19</v>
      </c>
      <c r="B23" s="265"/>
      <c r="C23" s="266"/>
      <c r="D23" s="877">
        <v>0</v>
      </c>
      <c r="E23" s="267">
        <v>0</v>
      </c>
      <c r="F23" s="872">
        <v>0</v>
      </c>
      <c r="G23" s="877">
        <v>0</v>
      </c>
      <c r="H23" s="874">
        <v>0</v>
      </c>
      <c r="I23" s="267">
        <v>0</v>
      </c>
      <c r="J23" s="872">
        <v>0</v>
      </c>
      <c r="K23" s="875">
        <v>0</v>
      </c>
    </row>
    <row r="24" spans="1:11" ht="18" customHeight="1" thickTop="1" x14ac:dyDescent="0.25">
      <c r="A24" s="553" t="s">
        <v>957</v>
      </c>
      <c r="B24" s="411"/>
      <c r="C24" s="412"/>
      <c r="D24" s="462"/>
      <c r="E24" s="428"/>
      <c r="F24" s="586"/>
      <c r="G24" s="462"/>
      <c r="H24" s="578">
        <v>1</v>
      </c>
      <c r="I24" s="428">
        <v>1</v>
      </c>
      <c r="J24" s="586"/>
      <c r="K24" s="587">
        <v>1</v>
      </c>
    </row>
    <row r="25" spans="1:11" ht="15.05" customHeight="1" x14ac:dyDescent="0.25">
      <c r="A25" s="341" t="s">
        <v>785</v>
      </c>
      <c r="B25" s="342"/>
      <c r="C25" s="343"/>
      <c r="D25" s="344"/>
      <c r="E25" s="554"/>
      <c r="F25" s="345"/>
      <c r="G25" s="344"/>
      <c r="H25" s="346"/>
      <c r="I25" s="554"/>
      <c r="J25" s="345"/>
      <c r="K25" s="347"/>
    </row>
    <row r="26" spans="1:11" ht="18" customHeight="1" x14ac:dyDescent="0.25"/>
    <row r="27" spans="1:11" ht="15.05" x14ac:dyDescent="0.25">
      <c r="A27" s="54" t="s">
        <v>344</v>
      </c>
      <c r="B27" s="79" t="s">
        <v>800</v>
      </c>
    </row>
    <row r="28" spans="1:11" ht="13.8" thickBot="1" x14ac:dyDescent="0.3"/>
    <row r="29" spans="1:11" ht="18" customHeight="1" x14ac:dyDescent="0.3">
      <c r="A29" s="202"/>
      <c r="B29" s="203"/>
      <c r="C29" s="204"/>
      <c r="D29" s="205" t="s">
        <v>1015</v>
      </c>
      <c r="E29" s="308"/>
      <c r="F29" s="308"/>
      <c r="G29" s="206"/>
      <c r="H29" s="263" t="s">
        <v>1016</v>
      </c>
      <c r="I29" s="207"/>
      <c r="J29" s="207"/>
      <c r="K29" s="208"/>
    </row>
    <row r="30" spans="1:11" ht="18.2" x14ac:dyDescent="0.35">
      <c r="A30" s="209" t="s">
        <v>295</v>
      </c>
      <c r="B30" s="348"/>
      <c r="C30" s="211"/>
      <c r="D30" s="349" t="s">
        <v>46</v>
      </c>
      <c r="E30" s="350"/>
      <c r="F30" s="349" t="s">
        <v>46</v>
      </c>
      <c r="G30" s="351"/>
      <c r="H30" s="352" t="s">
        <v>46</v>
      </c>
      <c r="I30" s="350"/>
      <c r="J30" s="349" t="s">
        <v>47</v>
      </c>
      <c r="K30" s="353"/>
    </row>
    <row r="31" spans="1:11" ht="13.8" thickBot="1" x14ac:dyDescent="0.3">
      <c r="A31" s="354"/>
      <c r="B31" s="355"/>
      <c r="C31" s="356"/>
      <c r="D31" s="357" t="s">
        <v>288</v>
      </c>
      <c r="E31" s="358"/>
      <c r="F31" s="357" t="s">
        <v>296</v>
      </c>
      <c r="G31" s="359"/>
      <c r="H31" s="360" t="s">
        <v>288</v>
      </c>
      <c r="I31" s="358"/>
      <c r="J31" s="357" t="s">
        <v>296</v>
      </c>
      <c r="K31" s="361"/>
    </row>
    <row r="32" spans="1:11" ht="16.899999999999999" thickTop="1" thickBot="1" x14ac:dyDescent="0.35">
      <c r="A32" s="362" t="s">
        <v>19</v>
      </c>
      <c r="B32" s="363"/>
      <c r="C32" s="364"/>
      <c r="D32" s="1047">
        <f>SUM(D33:E34)</f>
        <v>0</v>
      </c>
      <c r="E32" s="1048"/>
      <c r="F32" s="1047">
        <f>SUM(F33:G34)</f>
        <v>0</v>
      </c>
      <c r="G32" s="1049"/>
      <c r="H32" s="1050">
        <f>SUM(H33:I34)</f>
        <v>0</v>
      </c>
      <c r="I32" s="1048"/>
      <c r="J32" s="1047">
        <f>SUM(J33:K34)</f>
        <v>0</v>
      </c>
      <c r="K32" s="1051"/>
    </row>
    <row r="33" spans="1:11" ht="18" customHeight="1" thickTop="1" x14ac:dyDescent="0.25">
      <c r="A33" s="553"/>
      <c r="B33" s="411"/>
      <c r="C33" s="412"/>
      <c r="D33" s="1059"/>
      <c r="E33" s="1061"/>
      <c r="F33" s="1059"/>
      <c r="G33" s="1062"/>
      <c r="H33" s="1063"/>
      <c r="I33" s="1061"/>
      <c r="J33" s="1059"/>
      <c r="K33" s="1060"/>
    </row>
    <row r="34" spans="1:11" ht="18" customHeight="1" thickBot="1" x14ac:dyDescent="0.3">
      <c r="A34" s="365" t="s">
        <v>785</v>
      </c>
      <c r="B34" s="366"/>
      <c r="C34" s="367"/>
      <c r="D34" s="555"/>
      <c r="E34" s="556"/>
      <c r="F34" s="368"/>
      <c r="G34" s="369"/>
      <c r="H34" s="557"/>
      <c r="I34" s="556"/>
      <c r="J34" s="368"/>
      <c r="K34" s="370"/>
    </row>
    <row r="35" spans="1:11" ht="18" customHeight="1" x14ac:dyDescent="0.25"/>
    <row r="36" spans="1:11" ht="15.05" x14ac:dyDescent="0.25">
      <c r="A36" s="54" t="s">
        <v>345</v>
      </c>
      <c r="B36" s="79" t="s">
        <v>801</v>
      </c>
    </row>
    <row r="37" spans="1:11" ht="13.8" thickBot="1" x14ac:dyDescent="0.3">
      <c r="A37" s="98"/>
    </row>
    <row r="38" spans="1:11" ht="18" customHeight="1" x14ac:dyDescent="0.3">
      <c r="A38" s="202"/>
      <c r="B38" s="203"/>
      <c r="C38" s="204"/>
      <c r="D38" s="205" t="s">
        <v>1015</v>
      </c>
      <c r="E38" s="308"/>
      <c r="F38" s="308"/>
      <c r="G38" s="206"/>
      <c r="H38" s="263" t="s">
        <v>1016</v>
      </c>
      <c r="I38" s="207"/>
      <c r="J38" s="207"/>
      <c r="K38" s="208"/>
    </row>
    <row r="39" spans="1:11" ht="18.2" x14ac:dyDescent="0.35">
      <c r="A39" s="209" t="s">
        <v>295</v>
      </c>
      <c r="B39" s="348"/>
      <c r="C39" s="211"/>
      <c r="D39" s="349" t="s">
        <v>46</v>
      </c>
      <c r="E39" s="350"/>
      <c r="F39" s="349" t="s">
        <v>46</v>
      </c>
      <c r="G39" s="351"/>
      <c r="H39" s="352" t="s">
        <v>46</v>
      </c>
      <c r="I39" s="350"/>
      <c r="J39" s="349" t="s">
        <v>47</v>
      </c>
      <c r="K39" s="353"/>
    </row>
    <row r="40" spans="1:11" ht="13.8" thickBot="1" x14ac:dyDescent="0.3">
      <c r="A40" s="216"/>
      <c r="B40" s="217"/>
      <c r="C40" s="218"/>
      <c r="D40" s="357" t="s">
        <v>288</v>
      </c>
      <c r="E40" s="358"/>
      <c r="F40" s="357" t="s">
        <v>296</v>
      </c>
      <c r="G40" s="359"/>
      <c r="H40" s="360" t="s">
        <v>288</v>
      </c>
      <c r="I40" s="358"/>
      <c r="J40" s="357" t="s">
        <v>296</v>
      </c>
      <c r="K40" s="361"/>
    </row>
    <row r="41" spans="1:11" ht="16.899999999999999" thickTop="1" thickBot="1" x14ac:dyDescent="0.35">
      <c r="A41" s="264" t="s">
        <v>19</v>
      </c>
      <c r="B41" s="265"/>
      <c r="C41" s="266"/>
      <c r="D41" s="1047">
        <v>0</v>
      </c>
      <c r="E41" s="1048"/>
      <c r="F41" s="1047">
        <v>0</v>
      </c>
      <c r="G41" s="1049"/>
      <c r="H41" s="1050">
        <v>0</v>
      </c>
      <c r="I41" s="1048"/>
      <c r="J41" s="1047">
        <v>0</v>
      </c>
      <c r="K41" s="1051"/>
    </row>
    <row r="42" spans="1:11" ht="18" customHeight="1" thickTop="1" x14ac:dyDescent="0.3">
      <c r="A42" s="580" t="s">
        <v>785</v>
      </c>
      <c r="B42" s="454"/>
      <c r="C42" s="471"/>
      <c r="D42" s="1052"/>
      <c r="E42" s="1053"/>
      <c r="F42" s="1052"/>
      <c r="G42" s="1054"/>
      <c r="H42" s="1055"/>
      <c r="I42" s="1053"/>
      <c r="J42" s="1052"/>
      <c r="K42" s="1056"/>
    </row>
    <row r="43" spans="1:11" ht="13.65" customHeight="1" thickBot="1" x14ac:dyDescent="0.3">
      <c r="A43" s="371"/>
      <c r="B43" s="372"/>
      <c r="C43" s="373"/>
      <c r="D43" s="559"/>
      <c r="E43" s="560"/>
      <c r="F43" s="372"/>
      <c r="G43" s="374"/>
      <c r="H43" s="559"/>
      <c r="I43" s="560"/>
      <c r="J43" s="372"/>
      <c r="K43" s="375"/>
    </row>
    <row r="44" spans="1:11" ht="15.05" x14ac:dyDescent="0.25">
      <c r="A44" s="117" t="s">
        <v>906</v>
      </c>
    </row>
    <row r="57" spans="1:1" x14ac:dyDescent="0.25">
      <c r="A57" s="79"/>
    </row>
    <row r="74" spans="1:1" x14ac:dyDescent="0.25">
      <c r="A74" s="79"/>
    </row>
  </sheetData>
  <mergeCells count="17">
    <mergeCell ref="A14:C14"/>
    <mergeCell ref="J33:K33"/>
    <mergeCell ref="D33:E33"/>
    <mergeCell ref="F33:G33"/>
    <mergeCell ref="H33:I33"/>
    <mergeCell ref="D32:E32"/>
    <mergeCell ref="F32:G32"/>
    <mergeCell ref="H32:I32"/>
    <mergeCell ref="J32:K32"/>
    <mergeCell ref="D41:E41"/>
    <mergeCell ref="F41:G41"/>
    <mergeCell ref="H41:I41"/>
    <mergeCell ref="J41:K41"/>
    <mergeCell ref="D42:E42"/>
    <mergeCell ref="F42:G42"/>
    <mergeCell ref="H42:I42"/>
    <mergeCell ref="J42:K42"/>
  </mergeCells>
  <phoneticPr fontId="2" type="noConversion"/>
  <printOptions horizontalCentered="1"/>
  <pageMargins left="0.59055118110236227" right="0.27559055118110237" top="0.43307086614173229" bottom="0.27559055118110237" header="0.23622047244094491" footer="0.27559055118110237"/>
  <pageSetup paperSize="9" scale="96" orientation="portrait" r:id="rId1"/>
  <headerFooter alignWithMargins="0">
    <oddHeader>&amp;C30</oddHead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K74"/>
  <sheetViews>
    <sheetView zoomScaleNormal="100" workbookViewId="0">
      <selection activeCell="A23" sqref="A23:K74"/>
    </sheetView>
  </sheetViews>
  <sheetFormatPr defaultColWidth="9.109375" defaultRowHeight="13.15" x14ac:dyDescent="0.25"/>
  <cols>
    <col min="1" max="16384" width="9.109375" style="54"/>
  </cols>
  <sheetData>
    <row r="1" spans="1:11" ht="15.05" customHeight="1" x14ac:dyDescent="0.25">
      <c r="A1" s="121" t="s">
        <v>346</v>
      </c>
      <c r="B1" s="67" t="s">
        <v>802</v>
      </c>
      <c r="C1" s="67"/>
      <c r="D1" s="67"/>
      <c r="E1" s="67"/>
      <c r="F1" s="67"/>
      <c r="G1" s="67"/>
      <c r="H1" s="67"/>
      <c r="I1" s="67"/>
      <c r="J1" s="67"/>
      <c r="K1" s="67"/>
    </row>
    <row r="2" spans="1:11" ht="14.25" customHeight="1" thickBot="1" x14ac:dyDescent="0.3">
      <c r="A2" s="121"/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1" ht="18" customHeight="1" x14ac:dyDescent="0.3">
      <c r="A3" s="1071" t="s">
        <v>295</v>
      </c>
      <c r="B3" s="1072"/>
      <c r="C3" s="1073"/>
      <c r="D3" s="205" t="s">
        <v>1015</v>
      </c>
      <c r="E3" s="308"/>
      <c r="F3" s="308"/>
      <c r="G3" s="206"/>
      <c r="H3" s="263" t="s">
        <v>1016</v>
      </c>
      <c r="I3" s="207"/>
      <c r="J3" s="207"/>
      <c r="K3" s="208"/>
    </row>
    <row r="4" spans="1:11" ht="15.05" customHeight="1" x14ac:dyDescent="0.25">
      <c r="A4" s="1074"/>
      <c r="B4" s="1075"/>
      <c r="C4" s="1076"/>
      <c r="D4" s="349" t="s">
        <v>46</v>
      </c>
      <c r="E4" s="350"/>
      <c r="F4" s="349" t="s">
        <v>46</v>
      </c>
      <c r="G4" s="351"/>
      <c r="H4" s="352" t="s">
        <v>46</v>
      </c>
      <c r="I4" s="350"/>
      <c r="J4" s="349" t="s">
        <v>47</v>
      </c>
      <c r="K4" s="353"/>
    </row>
    <row r="5" spans="1:11" ht="15.05" customHeight="1" thickBot="1" x14ac:dyDescent="0.3">
      <c r="A5" s="1074"/>
      <c r="B5" s="1075"/>
      <c r="C5" s="1076"/>
      <c r="D5" s="357" t="s">
        <v>288</v>
      </c>
      <c r="E5" s="358"/>
      <c r="F5" s="357" t="s">
        <v>296</v>
      </c>
      <c r="G5" s="359"/>
      <c r="H5" s="360" t="s">
        <v>288</v>
      </c>
      <c r="I5" s="358"/>
      <c r="J5" s="357" t="s">
        <v>296</v>
      </c>
      <c r="K5" s="361"/>
    </row>
    <row r="6" spans="1:11" ht="18" customHeight="1" thickTop="1" thickBot="1" x14ac:dyDescent="0.35">
      <c r="A6" s="264" t="s">
        <v>19</v>
      </c>
      <c r="B6" s="376"/>
      <c r="C6" s="377"/>
      <c r="D6" s="1047">
        <v>0</v>
      </c>
      <c r="E6" s="1048"/>
      <c r="F6" s="1047">
        <v>0</v>
      </c>
      <c r="G6" s="1049"/>
      <c r="H6" s="1050">
        <v>0</v>
      </c>
      <c r="I6" s="1048"/>
      <c r="J6" s="1047">
        <v>0</v>
      </c>
      <c r="K6" s="1051"/>
    </row>
    <row r="7" spans="1:11" ht="12.25" customHeight="1" thickTop="1" x14ac:dyDescent="0.25">
      <c r="A7" s="553"/>
      <c r="B7" s="411"/>
      <c r="C7" s="412"/>
      <c r="D7" s="573"/>
      <c r="E7" s="574"/>
      <c r="F7" s="573"/>
      <c r="G7" s="573"/>
      <c r="H7" s="575"/>
      <c r="I7" s="574"/>
      <c r="J7" s="573"/>
      <c r="K7" s="576"/>
    </row>
    <row r="8" spans="1:11" ht="12.7" customHeight="1" thickBot="1" x14ac:dyDescent="0.3">
      <c r="A8" s="378"/>
      <c r="B8" s="379"/>
      <c r="C8" s="380"/>
      <c r="D8" s="570"/>
      <c r="E8" s="571"/>
      <c r="F8" s="381"/>
      <c r="G8" s="382"/>
      <c r="H8" s="572"/>
      <c r="I8" s="571"/>
      <c r="J8" s="381"/>
      <c r="K8" s="383"/>
    </row>
    <row r="9" spans="1:11" ht="15.05" customHeight="1" x14ac:dyDescent="0.25">
      <c r="A9" s="121" t="s">
        <v>347</v>
      </c>
      <c r="B9" s="54" t="s">
        <v>803</v>
      </c>
    </row>
    <row r="10" spans="1:11" ht="13.65" customHeight="1" thickBot="1" x14ac:dyDescent="0.3">
      <c r="A10" s="121"/>
    </row>
    <row r="11" spans="1:11" ht="18" customHeight="1" x14ac:dyDescent="0.3">
      <c r="A11" s="1071" t="s">
        <v>295</v>
      </c>
      <c r="B11" s="1072"/>
      <c r="C11" s="1073"/>
      <c r="D11" s="205" t="s">
        <v>1017</v>
      </c>
      <c r="E11" s="308"/>
      <c r="F11" s="308"/>
      <c r="G11" s="206"/>
      <c r="H11" s="263" t="s">
        <v>1016</v>
      </c>
      <c r="I11" s="207"/>
      <c r="J11" s="207"/>
      <c r="K11" s="208"/>
    </row>
    <row r="12" spans="1:11" ht="15.85" customHeight="1" x14ac:dyDescent="0.25">
      <c r="A12" s="1074"/>
      <c r="B12" s="1075"/>
      <c r="C12" s="1076"/>
      <c r="D12" s="349" t="s">
        <v>46</v>
      </c>
      <c r="E12" s="350"/>
      <c r="F12" s="349" t="s">
        <v>46</v>
      </c>
      <c r="G12" s="351"/>
      <c r="H12" s="352" t="s">
        <v>46</v>
      </c>
      <c r="I12" s="350"/>
      <c r="J12" s="349" t="s">
        <v>47</v>
      </c>
      <c r="K12" s="353"/>
    </row>
    <row r="13" spans="1:11" ht="15.85" customHeight="1" thickBot="1" x14ac:dyDescent="0.3">
      <c r="A13" s="1074"/>
      <c r="B13" s="1075"/>
      <c r="C13" s="1076"/>
      <c r="D13" s="357" t="s">
        <v>288</v>
      </c>
      <c r="E13" s="358"/>
      <c r="F13" s="357" t="s">
        <v>296</v>
      </c>
      <c r="G13" s="359"/>
      <c r="H13" s="360" t="s">
        <v>288</v>
      </c>
      <c r="I13" s="358"/>
      <c r="J13" s="357" t="s">
        <v>296</v>
      </c>
      <c r="K13" s="361"/>
    </row>
    <row r="14" spans="1:11" ht="18" customHeight="1" thickTop="1" thickBot="1" x14ac:dyDescent="0.35">
      <c r="A14" s="264" t="s">
        <v>19</v>
      </c>
      <c r="B14" s="376"/>
      <c r="C14" s="377"/>
      <c r="D14" s="1047">
        <v>0</v>
      </c>
      <c r="E14" s="1048"/>
      <c r="F14" s="1047">
        <v>0</v>
      </c>
      <c r="G14" s="1049"/>
      <c r="H14" s="1050">
        <v>0</v>
      </c>
      <c r="I14" s="1048"/>
      <c r="J14" s="1047">
        <v>0</v>
      </c>
      <c r="K14" s="1051"/>
    </row>
    <row r="15" spans="1:11" ht="12.25" customHeight="1" thickTop="1" x14ac:dyDescent="0.25">
      <c r="A15" s="535"/>
      <c r="B15" s="414"/>
      <c r="C15" s="415"/>
      <c r="D15" s="911"/>
      <c r="E15" s="912"/>
      <c r="F15" s="911"/>
      <c r="G15" s="1064"/>
      <c r="H15" s="1065"/>
      <c r="I15" s="912"/>
      <c r="J15" s="911"/>
      <c r="K15" s="1066"/>
    </row>
    <row r="16" spans="1:11" ht="12.05" customHeight="1" thickBot="1" x14ac:dyDescent="0.3">
      <c r="A16" s="378"/>
      <c r="B16" s="379"/>
      <c r="C16" s="380"/>
      <c r="D16" s="570"/>
      <c r="E16" s="571"/>
      <c r="F16" s="381"/>
      <c r="G16" s="382"/>
      <c r="H16" s="572"/>
      <c r="I16" s="571"/>
      <c r="J16" s="381"/>
      <c r="K16" s="383"/>
    </row>
    <row r="17" spans="1:11" ht="15.05" customHeight="1" x14ac:dyDescent="0.25">
      <c r="A17" s="67" t="s">
        <v>585</v>
      </c>
      <c r="B17" s="384" t="s">
        <v>804</v>
      </c>
      <c r="C17" s="67"/>
      <c r="D17" s="67"/>
      <c r="E17" s="67"/>
      <c r="F17" s="67"/>
      <c r="G17" s="67"/>
      <c r="H17" s="67"/>
      <c r="I17" s="67"/>
      <c r="J17" s="67"/>
      <c r="K17" s="67"/>
    </row>
    <row r="18" spans="1:11" ht="12.7" customHeight="1" thickBot="1" x14ac:dyDescent="0.3">
      <c r="A18" s="121"/>
    </row>
    <row r="19" spans="1:11" ht="15.05" customHeight="1" x14ac:dyDescent="0.3">
      <c r="A19" s="1071" t="s">
        <v>295</v>
      </c>
      <c r="B19" s="1072"/>
      <c r="C19" s="1073"/>
      <c r="D19" s="205" t="s">
        <v>1015</v>
      </c>
      <c r="E19" s="584"/>
      <c r="F19" s="308"/>
      <c r="G19" s="206"/>
      <c r="H19" s="385" t="s">
        <v>1018</v>
      </c>
      <c r="I19" s="207"/>
      <c r="J19" s="207"/>
      <c r="K19" s="208"/>
    </row>
    <row r="20" spans="1:11" ht="13.65" customHeight="1" x14ac:dyDescent="0.25">
      <c r="A20" s="1074"/>
      <c r="B20" s="1075"/>
      <c r="C20" s="1076"/>
      <c r="D20" s="349" t="s">
        <v>46</v>
      </c>
      <c r="E20" s="350"/>
      <c r="F20" s="349" t="s">
        <v>46</v>
      </c>
      <c r="G20" s="351"/>
      <c r="H20" s="352" t="s">
        <v>46</v>
      </c>
      <c r="I20" s="350"/>
      <c r="J20" s="349" t="s">
        <v>47</v>
      </c>
      <c r="K20" s="353"/>
    </row>
    <row r="21" spans="1:11" ht="13.65" customHeight="1" thickBot="1" x14ac:dyDescent="0.3">
      <c r="A21" s="1074"/>
      <c r="B21" s="1075"/>
      <c r="C21" s="1076"/>
      <c r="D21" s="357" t="s">
        <v>599</v>
      </c>
      <c r="E21" s="358"/>
      <c r="F21" s="357" t="s">
        <v>296</v>
      </c>
      <c r="G21" s="359"/>
      <c r="H21" s="360" t="s">
        <v>599</v>
      </c>
      <c r="I21" s="358"/>
      <c r="J21" s="357" t="s">
        <v>296</v>
      </c>
      <c r="K21" s="361"/>
    </row>
    <row r="22" spans="1:11" ht="15.65" customHeight="1" thickTop="1" thickBot="1" x14ac:dyDescent="0.35">
      <c r="A22" s="264" t="s">
        <v>19</v>
      </c>
      <c r="B22" s="376"/>
      <c r="C22" s="377"/>
      <c r="D22" s="1047">
        <v>14</v>
      </c>
      <c r="E22" s="1048"/>
      <c r="F22" s="1047">
        <v>17</v>
      </c>
      <c r="G22" s="1049"/>
      <c r="H22" s="1070">
        <v>139</v>
      </c>
      <c r="I22" s="1048"/>
      <c r="J22" s="1047">
        <v>143</v>
      </c>
      <c r="K22" s="1051"/>
    </row>
    <row r="23" spans="1:11" ht="14.25" customHeight="1" thickTop="1" x14ac:dyDescent="0.25">
      <c r="A23" s="535" t="s">
        <v>504</v>
      </c>
      <c r="B23" s="414"/>
      <c r="C23" s="415"/>
      <c r="D23" s="911">
        <f>SUM(D24:E34)</f>
        <v>0</v>
      </c>
      <c r="E23" s="1067"/>
      <c r="F23" s="911">
        <f>SUM(F24:G34)</f>
        <v>0</v>
      </c>
      <c r="G23" s="1068"/>
      <c r="H23" s="1065">
        <f>SUM(H24:I34)</f>
        <v>15</v>
      </c>
      <c r="I23" s="1067"/>
      <c r="J23" s="911">
        <f>SUM(J24:K34)</f>
        <v>15</v>
      </c>
      <c r="K23" s="1069"/>
    </row>
    <row r="24" spans="1:11" ht="12.7" customHeight="1" x14ac:dyDescent="0.25">
      <c r="A24" s="386" t="s">
        <v>835</v>
      </c>
      <c r="B24" s="387"/>
      <c r="C24" s="388"/>
      <c r="D24" s="561"/>
      <c r="E24" s="562"/>
      <c r="F24" s="389"/>
      <c r="G24" s="395"/>
      <c r="H24" s="561"/>
      <c r="I24" s="562"/>
      <c r="J24" s="389"/>
      <c r="K24" s="396"/>
    </row>
    <row r="25" spans="1:11" ht="12.7" customHeight="1" x14ac:dyDescent="0.25">
      <c r="A25" s="341" t="s">
        <v>927</v>
      </c>
      <c r="B25" s="342"/>
      <c r="C25" s="343"/>
      <c r="D25" s="569"/>
      <c r="E25" s="562"/>
      <c r="F25" s="392"/>
      <c r="G25" s="395"/>
      <c r="H25" s="563"/>
      <c r="I25" s="562">
        <v>1</v>
      </c>
      <c r="J25" s="392"/>
      <c r="K25" s="396">
        <v>1</v>
      </c>
    </row>
    <row r="26" spans="1:11" ht="12.7" customHeight="1" x14ac:dyDescent="0.25">
      <c r="A26" s="341" t="s">
        <v>928</v>
      </c>
      <c r="B26" s="342"/>
      <c r="C26" s="343"/>
      <c r="D26" s="569"/>
      <c r="E26" s="562"/>
      <c r="F26" s="392"/>
      <c r="G26" s="395"/>
      <c r="H26" s="563"/>
      <c r="I26" s="562">
        <v>2</v>
      </c>
      <c r="J26" s="392"/>
      <c r="K26" s="396">
        <v>2</v>
      </c>
    </row>
    <row r="27" spans="1:11" ht="14.25" customHeight="1" x14ac:dyDescent="0.25">
      <c r="A27" s="397" t="s">
        <v>929</v>
      </c>
      <c r="B27" s="342"/>
      <c r="C27" s="343"/>
      <c r="D27" s="564"/>
      <c r="E27" s="562"/>
      <c r="F27" s="398"/>
      <c r="G27" s="395"/>
      <c r="H27" s="564"/>
      <c r="I27" s="562">
        <v>2</v>
      </c>
      <c r="J27" s="398"/>
      <c r="K27" s="396">
        <v>2</v>
      </c>
    </row>
    <row r="28" spans="1:11" ht="12.7" customHeight="1" x14ac:dyDescent="0.25">
      <c r="A28" s="397" t="s">
        <v>930</v>
      </c>
      <c r="B28" s="342"/>
      <c r="C28" s="343"/>
      <c r="D28" s="564"/>
      <c r="E28" s="562"/>
      <c r="F28" s="398"/>
      <c r="G28" s="395"/>
      <c r="H28" s="564"/>
      <c r="I28" s="562">
        <v>2</v>
      </c>
      <c r="J28" s="398"/>
      <c r="K28" s="396">
        <v>2</v>
      </c>
    </row>
    <row r="29" spans="1:11" ht="12.7" customHeight="1" x14ac:dyDescent="0.25">
      <c r="A29" s="397" t="s">
        <v>931</v>
      </c>
      <c r="B29" s="342"/>
      <c r="C29" s="343"/>
      <c r="D29" s="564"/>
      <c r="E29" s="562"/>
      <c r="F29" s="398"/>
      <c r="G29" s="395"/>
      <c r="H29" s="564"/>
      <c r="I29" s="562">
        <v>1</v>
      </c>
      <c r="J29" s="398"/>
      <c r="K29" s="396">
        <v>1</v>
      </c>
    </row>
    <row r="30" spans="1:11" ht="12.7" customHeight="1" x14ac:dyDescent="0.25">
      <c r="A30" s="397" t="s">
        <v>932</v>
      </c>
      <c r="B30" s="342"/>
      <c r="C30" s="343"/>
      <c r="D30" s="564"/>
      <c r="E30" s="562"/>
      <c r="F30" s="398"/>
      <c r="G30" s="395"/>
      <c r="H30" s="564"/>
      <c r="I30" s="562"/>
      <c r="J30" s="398"/>
      <c r="K30" s="396"/>
    </row>
    <row r="31" spans="1:11" ht="14.25" customHeight="1" x14ac:dyDescent="0.25">
      <c r="A31" s="397" t="s">
        <v>933</v>
      </c>
      <c r="B31" s="342"/>
      <c r="C31" s="343"/>
      <c r="D31" s="564"/>
      <c r="E31" s="562"/>
      <c r="F31" s="398"/>
      <c r="G31" s="395"/>
      <c r="H31" s="564"/>
      <c r="I31" s="562">
        <v>2</v>
      </c>
      <c r="J31" s="398"/>
      <c r="K31" s="396">
        <v>2</v>
      </c>
    </row>
    <row r="32" spans="1:11" ht="12.7" customHeight="1" x14ac:dyDescent="0.25">
      <c r="A32" s="397" t="s">
        <v>934</v>
      </c>
      <c r="B32" s="342"/>
      <c r="C32" s="343"/>
      <c r="D32" s="564"/>
      <c r="E32" s="562"/>
      <c r="F32" s="398"/>
      <c r="G32" s="395"/>
      <c r="H32" s="564"/>
      <c r="I32" s="562">
        <v>3</v>
      </c>
      <c r="J32" s="398"/>
      <c r="K32" s="396">
        <v>3</v>
      </c>
    </row>
    <row r="33" spans="1:11" ht="12.7" customHeight="1" x14ac:dyDescent="0.25">
      <c r="A33" s="397" t="s">
        <v>958</v>
      </c>
      <c r="B33" s="342"/>
      <c r="C33" s="343"/>
      <c r="D33" s="564"/>
      <c r="E33" s="562"/>
      <c r="F33" s="398"/>
      <c r="G33" s="395"/>
      <c r="H33" s="564"/>
      <c r="I33" s="562">
        <v>1</v>
      </c>
      <c r="J33" s="398"/>
      <c r="K33" s="396">
        <v>1</v>
      </c>
    </row>
    <row r="34" spans="1:11" ht="14.25" customHeight="1" x14ac:dyDescent="0.25">
      <c r="A34" s="397" t="s">
        <v>959</v>
      </c>
      <c r="B34" s="342"/>
      <c r="C34" s="343"/>
      <c r="D34" s="564"/>
      <c r="E34" s="565"/>
      <c r="F34" s="398"/>
      <c r="G34" s="393"/>
      <c r="H34" s="564"/>
      <c r="I34" s="565">
        <v>1</v>
      </c>
      <c r="J34" s="398"/>
      <c r="K34" s="394">
        <v>1</v>
      </c>
    </row>
    <row r="35" spans="1:11" ht="12.7" customHeight="1" x14ac:dyDescent="0.25">
      <c r="A35" s="535" t="s">
        <v>408</v>
      </c>
      <c r="B35" s="414"/>
      <c r="C35" s="415"/>
      <c r="D35" s="911">
        <f>SUM(D36:E44)</f>
        <v>2</v>
      </c>
      <c r="E35" s="912"/>
      <c r="F35" s="911">
        <f>SUM(F36:G44)</f>
        <v>2</v>
      </c>
      <c r="G35" s="1064"/>
      <c r="H35" s="1065">
        <f>SUM(H36:I44)</f>
        <v>18</v>
      </c>
      <c r="I35" s="912"/>
      <c r="J35" s="911">
        <f>SUM(J36:K44)</f>
        <v>18</v>
      </c>
      <c r="K35" s="1066"/>
    </row>
    <row r="36" spans="1:11" ht="14.25" customHeight="1" x14ac:dyDescent="0.25">
      <c r="A36" s="341" t="s">
        <v>848</v>
      </c>
      <c r="B36" s="342"/>
      <c r="C36" s="343"/>
      <c r="D36" s="569"/>
      <c r="E36" s="565"/>
      <c r="F36" s="392"/>
      <c r="G36" s="393"/>
      <c r="H36" s="563"/>
      <c r="I36" s="565">
        <v>2</v>
      </c>
      <c r="J36" s="392"/>
      <c r="K36" s="394">
        <v>2</v>
      </c>
    </row>
    <row r="37" spans="1:11" ht="12.7" customHeight="1" x14ac:dyDescent="0.25">
      <c r="A37" s="386" t="s">
        <v>849</v>
      </c>
      <c r="B37" s="387"/>
      <c r="C37" s="388"/>
      <c r="D37" s="561"/>
      <c r="E37" s="566"/>
      <c r="F37" s="389"/>
      <c r="G37" s="390"/>
      <c r="H37" s="567"/>
      <c r="I37" s="566"/>
      <c r="J37" s="389"/>
      <c r="K37" s="391"/>
    </row>
    <row r="38" spans="1:11" ht="12.7" customHeight="1" x14ac:dyDescent="0.25">
      <c r="A38" s="341" t="s">
        <v>935</v>
      </c>
      <c r="B38" s="342"/>
      <c r="C38" s="343"/>
      <c r="D38" s="569"/>
      <c r="E38" s="565">
        <v>1</v>
      </c>
      <c r="F38" s="392"/>
      <c r="G38" s="393">
        <v>1</v>
      </c>
      <c r="H38" s="563"/>
      <c r="I38" s="565">
        <v>2</v>
      </c>
      <c r="J38" s="392"/>
      <c r="K38" s="394">
        <v>2</v>
      </c>
    </row>
    <row r="39" spans="1:11" ht="14.25" customHeight="1" x14ac:dyDescent="0.25">
      <c r="A39" s="341" t="s">
        <v>936</v>
      </c>
      <c r="B39" s="342"/>
      <c r="C39" s="343"/>
      <c r="D39" s="569"/>
      <c r="E39" s="565"/>
      <c r="F39" s="392"/>
      <c r="G39" s="393"/>
      <c r="H39" s="563"/>
      <c r="I39" s="565">
        <v>5</v>
      </c>
      <c r="J39" s="392"/>
      <c r="K39" s="394">
        <v>5</v>
      </c>
    </row>
    <row r="40" spans="1:11" ht="12.7" customHeight="1" x14ac:dyDescent="0.25">
      <c r="A40" s="341" t="s">
        <v>964</v>
      </c>
      <c r="B40" s="342"/>
      <c r="C40" s="343"/>
      <c r="D40" s="569"/>
      <c r="E40" s="565"/>
      <c r="F40" s="392"/>
      <c r="G40" s="393"/>
      <c r="H40" s="563"/>
      <c r="I40" s="565">
        <v>1</v>
      </c>
      <c r="J40" s="392"/>
      <c r="K40" s="394">
        <v>1</v>
      </c>
    </row>
    <row r="41" spans="1:11" ht="12.7" customHeight="1" x14ac:dyDescent="0.25">
      <c r="A41" s="341" t="s">
        <v>965</v>
      </c>
      <c r="B41" s="342"/>
      <c r="C41" s="343"/>
      <c r="D41" s="569"/>
      <c r="E41" s="565"/>
      <c r="F41" s="392"/>
      <c r="G41" s="393"/>
      <c r="H41" s="563"/>
      <c r="I41" s="565">
        <v>1</v>
      </c>
      <c r="J41" s="392"/>
      <c r="K41" s="394">
        <v>1</v>
      </c>
    </row>
    <row r="42" spans="1:11" ht="12.7" customHeight="1" x14ac:dyDescent="0.25">
      <c r="A42" s="341" t="s">
        <v>966</v>
      </c>
      <c r="B42" s="342"/>
      <c r="C42" s="343"/>
      <c r="D42" s="569"/>
      <c r="E42" s="565"/>
      <c r="F42" s="392"/>
      <c r="G42" s="393"/>
      <c r="H42" s="563"/>
      <c r="I42" s="565">
        <v>1</v>
      </c>
      <c r="J42" s="392"/>
      <c r="K42" s="394">
        <v>1</v>
      </c>
    </row>
    <row r="43" spans="1:11" ht="14.25" customHeight="1" x14ac:dyDescent="0.25">
      <c r="A43" s="341" t="s">
        <v>967</v>
      </c>
      <c r="B43" s="342"/>
      <c r="C43" s="343"/>
      <c r="D43" s="569"/>
      <c r="E43" s="565"/>
      <c r="F43" s="392"/>
      <c r="G43" s="393"/>
      <c r="H43" s="563"/>
      <c r="I43" s="565">
        <v>1</v>
      </c>
      <c r="J43" s="392"/>
      <c r="K43" s="394">
        <v>1</v>
      </c>
    </row>
    <row r="44" spans="1:11" x14ac:dyDescent="0.25">
      <c r="A44" s="341" t="s">
        <v>968</v>
      </c>
      <c r="B44" s="342"/>
      <c r="C44" s="343"/>
      <c r="D44" s="569"/>
      <c r="E44" s="565">
        <v>1</v>
      </c>
      <c r="F44" s="392"/>
      <c r="G44" s="393">
        <v>1</v>
      </c>
      <c r="H44" s="563"/>
      <c r="I44" s="565">
        <v>5</v>
      </c>
      <c r="J44" s="392"/>
      <c r="K44" s="394">
        <v>5</v>
      </c>
    </row>
    <row r="45" spans="1:11" x14ac:dyDescent="0.25">
      <c r="A45" s="535" t="s">
        <v>496</v>
      </c>
      <c r="B45" s="414"/>
      <c r="C45" s="415"/>
      <c r="D45" s="911">
        <f>SUM(D46:E53)</f>
        <v>0</v>
      </c>
      <c r="E45" s="912"/>
      <c r="F45" s="911">
        <f>SUM(F46:G53)</f>
        <v>0</v>
      </c>
      <c r="G45" s="1064"/>
      <c r="H45" s="1065">
        <f>SUM(H46:I53)</f>
        <v>6</v>
      </c>
      <c r="I45" s="912"/>
      <c r="J45" s="911">
        <f>SUM(J46:K53)</f>
        <v>7</v>
      </c>
      <c r="K45" s="1066"/>
    </row>
    <row r="46" spans="1:11" ht="14.25" customHeight="1" x14ac:dyDescent="0.25">
      <c r="A46" s="386" t="s">
        <v>833</v>
      </c>
      <c r="B46" s="387"/>
      <c r="C46" s="388"/>
      <c r="D46" s="561"/>
      <c r="E46" s="566"/>
      <c r="F46" s="389"/>
      <c r="G46" s="390"/>
      <c r="H46" s="567"/>
      <c r="I46" s="566">
        <v>1</v>
      </c>
      <c r="J46" s="389"/>
      <c r="K46" s="391">
        <v>1</v>
      </c>
    </row>
    <row r="47" spans="1:11" x14ac:dyDescent="0.25">
      <c r="A47" s="341" t="s">
        <v>915</v>
      </c>
      <c r="B47" s="342"/>
      <c r="C47" s="343"/>
      <c r="D47" s="569"/>
      <c r="E47" s="565"/>
      <c r="F47" s="392"/>
      <c r="G47" s="393"/>
      <c r="H47" s="563"/>
      <c r="I47" s="565">
        <v>1</v>
      </c>
      <c r="J47" s="392"/>
      <c r="K47" s="394">
        <v>1</v>
      </c>
    </row>
    <row r="48" spans="1:11" x14ac:dyDescent="0.25">
      <c r="A48" s="341" t="s">
        <v>945</v>
      </c>
      <c r="B48" s="342"/>
      <c r="C48" s="343"/>
      <c r="D48" s="569"/>
      <c r="E48" s="565"/>
      <c r="F48" s="392"/>
      <c r="G48" s="393"/>
      <c r="H48" s="563"/>
      <c r="I48" s="565">
        <v>1</v>
      </c>
      <c r="J48" s="392"/>
      <c r="K48" s="394">
        <v>1</v>
      </c>
    </row>
    <row r="49" spans="1:11" ht="12.05" customHeight="1" x14ac:dyDescent="0.25">
      <c r="A49" s="341" t="s">
        <v>946</v>
      </c>
      <c r="B49" s="342"/>
      <c r="C49" s="343"/>
      <c r="D49" s="569"/>
      <c r="E49" s="565"/>
      <c r="F49" s="392"/>
      <c r="G49" s="393"/>
      <c r="H49" s="563"/>
      <c r="I49" s="565">
        <v>1</v>
      </c>
      <c r="J49" s="392"/>
      <c r="K49" s="394">
        <v>1</v>
      </c>
    </row>
    <row r="50" spans="1:11" x14ac:dyDescent="0.25">
      <c r="A50" s="341" t="s">
        <v>947</v>
      </c>
      <c r="B50" s="342"/>
      <c r="C50" s="343"/>
      <c r="D50" s="569"/>
      <c r="E50" s="565"/>
      <c r="F50" s="392"/>
      <c r="G50" s="393"/>
      <c r="H50" s="563"/>
      <c r="I50" s="565">
        <v>1</v>
      </c>
      <c r="J50" s="392"/>
      <c r="K50" s="394">
        <v>1</v>
      </c>
    </row>
    <row r="51" spans="1:11" x14ac:dyDescent="0.25">
      <c r="A51" s="341" t="s">
        <v>948</v>
      </c>
      <c r="B51" s="342"/>
      <c r="C51" s="343"/>
      <c r="D51" s="569"/>
      <c r="E51" s="565"/>
      <c r="F51" s="392"/>
      <c r="G51" s="393"/>
      <c r="H51" s="563"/>
      <c r="I51" s="565"/>
      <c r="J51" s="392"/>
      <c r="K51" s="394"/>
    </row>
    <row r="52" spans="1:11" x14ac:dyDescent="0.25">
      <c r="A52" s="341" t="s">
        <v>949</v>
      </c>
      <c r="B52" s="342"/>
      <c r="C52" s="343"/>
      <c r="D52" s="569"/>
      <c r="E52" s="565"/>
      <c r="F52" s="392"/>
      <c r="G52" s="393"/>
      <c r="H52" s="563"/>
      <c r="I52" s="565"/>
      <c r="J52" s="392"/>
      <c r="K52" s="394"/>
    </row>
    <row r="53" spans="1:11" x14ac:dyDescent="0.25">
      <c r="A53" s="341" t="s">
        <v>950</v>
      </c>
      <c r="B53" s="342"/>
      <c r="C53" s="343"/>
      <c r="D53" s="569"/>
      <c r="E53" s="565"/>
      <c r="F53" s="392"/>
      <c r="G53" s="393"/>
      <c r="H53" s="563"/>
      <c r="I53" s="565">
        <v>1</v>
      </c>
      <c r="J53" s="392"/>
      <c r="K53" s="394">
        <v>2</v>
      </c>
    </row>
    <row r="54" spans="1:11" x14ac:dyDescent="0.25">
      <c r="A54" s="535" t="s">
        <v>501</v>
      </c>
      <c r="B54" s="414"/>
      <c r="C54" s="415"/>
      <c r="D54" s="911">
        <f>SUM(D55:E62)</f>
        <v>3</v>
      </c>
      <c r="E54" s="912"/>
      <c r="F54" s="911">
        <f>SUM(F55:G62)</f>
        <v>4</v>
      </c>
      <c r="G54" s="1064"/>
      <c r="H54" s="1065">
        <f>SUM(H55:I62)</f>
        <v>14</v>
      </c>
      <c r="I54" s="912"/>
      <c r="J54" s="911">
        <f>SUM(J55:K62)</f>
        <v>15</v>
      </c>
      <c r="K54" s="1066"/>
    </row>
    <row r="55" spans="1:11" x14ac:dyDescent="0.25">
      <c r="A55" s="386" t="s">
        <v>842</v>
      </c>
      <c r="B55" s="387"/>
      <c r="C55" s="388"/>
      <c r="D55" s="561"/>
      <c r="E55" s="566">
        <v>1</v>
      </c>
      <c r="F55" s="389"/>
      <c r="G55" s="390">
        <v>2</v>
      </c>
      <c r="H55" s="567"/>
      <c r="I55" s="566">
        <v>2</v>
      </c>
      <c r="J55" s="389"/>
      <c r="K55" s="391">
        <v>3</v>
      </c>
    </row>
    <row r="56" spans="1:11" x14ac:dyDescent="0.25">
      <c r="A56" s="341" t="s">
        <v>843</v>
      </c>
      <c r="B56" s="342"/>
      <c r="C56" s="343"/>
      <c r="D56" s="569"/>
      <c r="E56" s="565"/>
      <c r="F56" s="392"/>
      <c r="G56" s="393"/>
      <c r="H56" s="563"/>
      <c r="I56" s="565"/>
      <c r="J56" s="392"/>
      <c r="K56" s="394"/>
    </row>
    <row r="57" spans="1:11" x14ac:dyDescent="0.25">
      <c r="A57" s="341" t="s">
        <v>844</v>
      </c>
      <c r="B57" s="342"/>
      <c r="C57" s="343"/>
      <c r="D57" s="569"/>
      <c r="E57" s="565">
        <v>1</v>
      </c>
      <c r="F57" s="392"/>
      <c r="G57" s="393">
        <v>1</v>
      </c>
      <c r="H57" s="563"/>
      <c r="I57" s="565">
        <v>3</v>
      </c>
      <c r="J57" s="392"/>
      <c r="K57" s="394">
        <v>3</v>
      </c>
    </row>
    <row r="58" spans="1:11" x14ac:dyDescent="0.25">
      <c r="A58" s="341" t="s">
        <v>937</v>
      </c>
      <c r="B58" s="342"/>
      <c r="C58" s="343"/>
      <c r="D58" s="569"/>
      <c r="E58" s="565"/>
      <c r="F58" s="392"/>
      <c r="G58" s="393"/>
      <c r="H58" s="563"/>
      <c r="I58" s="565">
        <v>1</v>
      </c>
      <c r="J58" s="392"/>
      <c r="K58" s="394">
        <v>1</v>
      </c>
    </row>
    <row r="59" spans="1:11" x14ac:dyDescent="0.25">
      <c r="A59" s="341" t="s">
        <v>938</v>
      </c>
      <c r="B59" s="342"/>
      <c r="C59" s="343"/>
      <c r="D59" s="569"/>
      <c r="E59" s="565">
        <v>1</v>
      </c>
      <c r="F59" s="392"/>
      <c r="G59" s="393">
        <v>1</v>
      </c>
      <c r="H59" s="563"/>
      <c r="I59" s="565">
        <v>2</v>
      </c>
      <c r="J59" s="392"/>
      <c r="K59" s="394">
        <v>2</v>
      </c>
    </row>
    <row r="60" spans="1:11" x14ac:dyDescent="0.25">
      <c r="A60" s="341" t="s">
        <v>939</v>
      </c>
      <c r="B60" s="342"/>
      <c r="C60" s="343"/>
      <c r="D60" s="569"/>
      <c r="E60" s="565"/>
      <c r="F60" s="392"/>
      <c r="G60" s="393"/>
      <c r="H60" s="563"/>
      <c r="I60" s="565">
        <v>3</v>
      </c>
      <c r="J60" s="392"/>
      <c r="K60" s="394">
        <v>3</v>
      </c>
    </row>
    <row r="61" spans="1:11" x14ac:dyDescent="0.25">
      <c r="A61" s="341" t="s">
        <v>940</v>
      </c>
      <c r="B61" s="342"/>
      <c r="C61" s="343"/>
      <c r="D61" s="569"/>
      <c r="E61" s="565"/>
      <c r="F61" s="392"/>
      <c r="G61" s="393"/>
      <c r="H61" s="563"/>
      <c r="I61" s="565"/>
      <c r="J61" s="392"/>
      <c r="K61" s="394"/>
    </row>
    <row r="62" spans="1:11" x14ac:dyDescent="0.25">
      <c r="A62" s="341" t="s">
        <v>941</v>
      </c>
      <c r="B62" s="342"/>
      <c r="C62" s="343"/>
      <c r="D62" s="569"/>
      <c r="E62" s="565"/>
      <c r="F62" s="392"/>
      <c r="G62" s="393"/>
      <c r="H62" s="563"/>
      <c r="I62" s="565">
        <v>3</v>
      </c>
      <c r="J62" s="392"/>
      <c r="K62" s="394">
        <v>3</v>
      </c>
    </row>
    <row r="63" spans="1:11" x14ac:dyDescent="0.25">
      <c r="A63" s="535" t="s">
        <v>500</v>
      </c>
      <c r="B63" s="414"/>
      <c r="C63" s="415"/>
      <c r="D63" s="911">
        <f>SUM(D64:E74)</f>
        <v>0</v>
      </c>
      <c r="E63" s="912"/>
      <c r="F63" s="911">
        <f>SUM(F64:G74)</f>
        <v>0</v>
      </c>
      <c r="G63" s="1064"/>
      <c r="H63" s="1065">
        <f>SUM(H64:I74)</f>
        <v>15</v>
      </c>
      <c r="I63" s="912"/>
      <c r="J63" s="911">
        <f>SUM(J64:K74)</f>
        <v>15</v>
      </c>
      <c r="K63" s="1066"/>
    </row>
    <row r="64" spans="1:11" x14ac:dyDescent="0.25">
      <c r="A64" s="386" t="s">
        <v>845</v>
      </c>
      <c r="B64" s="387"/>
      <c r="C64" s="388"/>
      <c r="D64" s="561"/>
      <c r="E64" s="566"/>
      <c r="F64" s="389"/>
      <c r="G64" s="390"/>
      <c r="H64" s="567"/>
      <c r="I64" s="566">
        <v>1</v>
      </c>
      <c r="J64" s="389"/>
      <c r="K64" s="391">
        <v>1</v>
      </c>
    </row>
    <row r="65" spans="1:11" x14ac:dyDescent="0.25">
      <c r="A65" s="341" t="s">
        <v>846</v>
      </c>
      <c r="B65" s="342"/>
      <c r="C65" s="343"/>
      <c r="D65" s="569"/>
      <c r="E65" s="565"/>
      <c r="F65" s="392"/>
      <c r="G65" s="393"/>
      <c r="H65" s="563"/>
      <c r="I65" s="565"/>
      <c r="J65" s="392"/>
      <c r="K65" s="394"/>
    </row>
    <row r="66" spans="1:11" x14ac:dyDescent="0.25">
      <c r="A66" s="341" t="s">
        <v>850</v>
      </c>
      <c r="B66" s="342"/>
      <c r="C66" s="343"/>
      <c r="D66" s="569"/>
      <c r="E66" s="565"/>
      <c r="F66" s="392"/>
      <c r="G66" s="393"/>
      <c r="H66" s="563"/>
      <c r="I66" s="565">
        <v>1</v>
      </c>
      <c r="J66" s="392"/>
      <c r="K66" s="394">
        <v>1</v>
      </c>
    </row>
    <row r="67" spans="1:11" x14ac:dyDescent="0.25">
      <c r="A67" s="341" t="s">
        <v>951</v>
      </c>
      <c r="B67" s="342"/>
      <c r="C67" s="343"/>
      <c r="D67" s="569"/>
      <c r="E67" s="565"/>
      <c r="F67" s="392"/>
      <c r="G67" s="393"/>
      <c r="H67" s="563"/>
      <c r="I67" s="565">
        <v>2</v>
      </c>
      <c r="J67" s="392"/>
      <c r="K67" s="394">
        <v>2</v>
      </c>
    </row>
    <row r="68" spans="1:11" x14ac:dyDescent="0.25">
      <c r="A68" s="341" t="s">
        <v>952</v>
      </c>
      <c r="B68" s="342"/>
      <c r="C68" s="343"/>
      <c r="D68" s="569"/>
      <c r="E68" s="565"/>
      <c r="F68" s="392"/>
      <c r="G68" s="393"/>
      <c r="H68" s="563"/>
      <c r="I68" s="565">
        <v>1</v>
      </c>
      <c r="J68" s="392"/>
      <c r="K68" s="394">
        <v>1</v>
      </c>
    </row>
    <row r="69" spans="1:11" x14ac:dyDescent="0.25">
      <c r="A69" s="341" t="s">
        <v>953</v>
      </c>
      <c r="B69" s="342"/>
      <c r="C69" s="343"/>
      <c r="D69" s="569"/>
      <c r="E69" s="565"/>
      <c r="F69" s="392"/>
      <c r="G69" s="393"/>
      <c r="H69" s="563"/>
      <c r="I69" s="565">
        <v>1</v>
      </c>
      <c r="J69" s="392"/>
      <c r="K69" s="394">
        <v>1</v>
      </c>
    </row>
    <row r="70" spans="1:11" x14ac:dyDescent="0.25">
      <c r="A70" s="341" t="s">
        <v>975</v>
      </c>
      <c r="B70" s="342"/>
      <c r="C70" s="343"/>
      <c r="D70" s="569"/>
      <c r="E70" s="565"/>
      <c r="F70" s="392"/>
      <c r="G70" s="393"/>
      <c r="H70" s="563"/>
      <c r="I70" s="565">
        <v>3</v>
      </c>
      <c r="J70" s="392"/>
      <c r="K70" s="394">
        <v>3</v>
      </c>
    </row>
    <row r="71" spans="1:11" x14ac:dyDescent="0.25">
      <c r="A71" s="341" t="s">
        <v>954</v>
      </c>
      <c r="B71" s="342"/>
      <c r="C71" s="343"/>
      <c r="D71" s="569"/>
      <c r="E71" s="565"/>
      <c r="F71" s="392"/>
      <c r="G71" s="393"/>
      <c r="H71" s="563"/>
      <c r="I71" s="565">
        <v>5</v>
      </c>
      <c r="J71" s="392"/>
      <c r="K71" s="394">
        <v>5</v>
      </c>
    </row>
    <row r="72" spans="1:11" x14ac:dyDescent="0.25">
      <c r="A72" s="341" t="s">
        <v>969</v>
      </c>
      <c r="B72" s="342"/>
      <c r="C72" s="343"/>
      <c r="D72" s="569"/>
      <c r="E72" s="565"/>
      <c r="F72" s="392"/>
      <c r="G72" s="393"/>
      <c r="H72" s="563"/>
      <c r="I72" s="565">
        <v>1</v>
      </c>
      <c r="J72" s="392"/>
      <c r="K72" s="394">
        <v>1</v>
      </c>
    </row>
    <row r="73" spans="1:11" x14ac:dyDescent="0.25">
      <c r="A73" s="341" t="s">
        <v>970</v>
      </c>
      <c r="B73" s="342"/>
      <c r="C73" s="343"/>
      <c r="D73" s="569"/>
      <c r="E73" s="565"/>
      <c r="F73" s="392"/>
      <c r="G73" s="393"/>
      <c r="H73" s="563"/>
      <c r="I73" s="565"/>
      <c r="J73" s="392"/>
      <c r="K73" s="394"/>
    </row>
    <row r="74" spans="1:11" x14ac:dyDescent="0.25">
      <c r="A74" s="341" t="s">
        <v>971</v>
      </c>
      <c r="B74" s="342"/>
      <c r="C74" s="343"/>
      <c r="D74" s="569"/>
      <c r="E74" s="565"/>
      <c r="F74" s="392"/>
      <c r="G74" s="393"/>
      <c r="H74" s="563"/>
      <c r="I74" s="565"/>
      <c r="J74" s="392"/>
      <c r="K74" s="394"/>
    </row>
  </sheetData>
  <mergeCells count="39">
    <mergeCell ref="D35:E35"/>
    <mergeCell ref="F35:G35"/>
    <mergeCell ref="H35:I35"/>
    <mergeCell ref="J35:K35"/>
    <mergeCell ref="A19:C21"/>
    <mergeCell ref="H14:I14"/>
    <mergeCell ref="H15:I15"/>
    <mergeCell ref="A3:C5"/>
    <mergeCell ref="D6:E6"/>
    <mergeCell ref="F6:G6"/>
    <mergeCell ref="D15:E15"/>
    <mergeCell ref="F15:G15"/>
    <mergeCell ref="A11:C13"/>
    <mergeCell ref="D14:E14"/>
    <mergeCell ref="F14:G14"/>
    <mergeCell ref="D45:E45"/>
    <mergeCell ref="F45:G45"/>
    <mergeCell ref="H45:I45"/>
    <mergeCell ref="J45:K45"/>
    <mergeCell ref="J6:K6"/>
    <mergeCell ref="J14:K14"/>
    <mergeCell ref="J15:K15"/>
    <mergeCell ref="D23:E23"/>
    <mergeCell ref="F23:G23"/>
    <mergeCell ref="H23:I23"/>
    <mergeCell ref="J23:K23"/>
    <mergeCell ref="D22:E22"/>
    <mergeCell ref="F22:G22"/>
    <mergeCell ref="H22:I22"/>
    <mergeCell ref="J22:K22"/>
    <mergeCell ref="H6:I6"/>
    <mergeCell ref="D54:E54"/>
    <mergeCell ref="F54:G54"/>
    <mergeCell ref="H54:I54"/>
    <mergeCell ref="J54:K54"/>
    <mergeCell ref="D63:E63"/>
    <mergeCell ref="F63:G63"/>
    <mergeCell ref="H63:I63"/>
    <mergeCell ref="J63:K63"/>
  </mergeCells>
  <phoneticPr fontId="2" type="noConversion"/>
  <printOptions horizontalCentered="1"/>
  <pageMargins left="0.59055118110236227" right="0.47244094488188981" top="0.47244094488188981" bottom="0.19685039370078741" header="0.19685039370078741" footer="0.15748031496062992"/>
  <pageSetup paperSize="9" scale="76" orientation="portrait" r:id="rId1"/>
  <headerFooter alignWithMargins="0">
    <oddHeader>&amp;C31</oddHead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L60"/>
  <sheetViews>
    <sheetView topLeftCell="A52" workbookViewId="0">
      <selection activeCell="E68" sqref="E68"/>
    </sheetView>
  </sheetViews>
  <sheetFormatPr defaultColWidth="9.109375" defaultRowHeight="13.15" x14ac:dyDescent="0.25"/>
  <cols>
    <col min="1" max="16384" width="9.109375" style="54"/>
  </cols>
  <sheetData>
    <row r="1" spans="1:12" ht="15.05" customHeight="1" x14ac:dyDescent="0.25">
      <c r="A1" s="67" t="s">
        <v>585</v>
      </c>
      <c r="B1" s="384" t="s">
        <v>805</v>
      </c>
      <c r="C1" s="67"/>
      <c r="D1" s="67"/>
      <c r="E1" s="67"/>
      <c r="F1" s="67"/>
      <c r="G1" s="67"/>
      <c r="H1" s="67"/>
      <c r="I1" s="67"/>
      <c r="J1" s="67"/>
      <c r="K1" s="67"/>
      <c r="L1" s="117"/>
    </row>
    <row r="2" spans="1:12" ht="15.05" customHeight="1" thickBot="1" x14ac:dyDescent="0.3">
      <c r="A2" s="121"/>
    </row>
    <row r="3" spans="1:12" ht="18" customHeight="1" x14ac:dyDescent="0.3">
      <c r="A3" s="1071" t="s">
        <v>295</v>
      </c>
      <c r="B3" s="1072"/>
      <c r="C3" s="1073"/>
      <c r="D3" s="205" t="s">
        <v>1015</v>
      </c>
      <c r="E3" s="584"/>
      <c r="F3" s="308"/>
      <c r="G3" s="206"/>
      <c r="H3" s="385" t="s">
        <v>1018</v>
      </c>
      <c r="I3" s="207"/>
      <c r="J3" s="207"/>
      <c r="K3" s="208"/>
    </row>
    <row r="4" spans="1:12" ht="17.25" customHeight="1" x14ac:dyDescent="0.25">
      <c r="A4" s="1074"/>
      <c r="B4" s="1075"/>
      <c r="C4" s="1076"/>
      <c r="D4" s="349" t="s">
        <v>46</v>
      </c>
      <c r="E4" s="350"/>
      <c r="F4" s="349" t="s">
        <v>46</v>
      </c>
      <c r="G4" s="351"/>
      <c r="H4" s="352" t="s">
        <v>46</v>
      </c>
      <c r="I4" s="350"/>
      <c r="J4" s="349" t="s">
        <v>47</v>
      </c>
      <c r="K4" s="353"/>
    </row>
    <row r="5" spans="1:12" ht="17.25" customHeight="1" thickBot="1" x14ac:dyDescent="0.3">
      <c r="A5" s="1074"/>
      <c r="B5" s="1075"/>
      <c r="C5" s="1076"/>
      <c r="D5" s="357" t="s">
        <v>599</v>
      </c>
      <c r="E5" s="358"/>
      <c r="F5" s="357" t="s">
        <v>296</v>
      </c>
      <c r="G5" s="359"/>
      <c r="H5" s="360" t="s">
        <v>599</v>
      </c>
      <c r="I5" s="358"/>
      <c r="J5" s="357" t="s">
        <v>296</v>
      </c>
      <c r="K5" s="361"/>
    </row>
    <row r="6" spans="1:12" ht="18" customHeight="1" thickTop="1" thickBot="1" x14ac:dyDescent="0.35">
      <c r="A6" s="264" t="s">
        <v>19</v>
      </c>
      <c r="B6" s="376"/>
      <c r="C6" s="377"/>
      <c r="D6" s="1047">
        <v>14</v>
      </c>
      <c r="E6" s="1048"/>
      <c r="F6" s="1047">
        <v>17</v>
      </c>
      <c r="G6" s="1049"/>
      <c r="H6" s="1070">
        <v>139</v>
      </c>
      <c r="I6" s="1048"/>
      <c r="J6" s="1047">
        <v>143</v>
      </c>
      <c r="K6" s="1051"/>
    </row>
    <row r="7" spans="1:12" ht="14.25" customHeight="1" thickTop="1" x14ac:dyDescent="0.25">
      <c r="A7" s="535" t="s">
        <v>466</v>
      </c>
      <c r="B7" s="414"/>
      <c r="C7" s="415"/>
      <c r="D7" s="911">
        <f>SUM(D8:E14)</f>
        <v>1</v>
      </c>
      <c r="E7" s="912"/>
      <c r="F7" s="911">
        <f>SUM(F8:G14)</f>
        <v>1</v>
      </c>
      <c r="G7" s="1064"/>
      <c r="H7" s="1065">
        <f>SUM(H8:I14)</f>
        <v>9</v>
      </c>
      <c r="I7" s="912"/>
      <c r="J7" s="911">
        <f>SUM(J8:K14)</f>
        <v>9</v>
      </c>
      <c r="K7" s="1066"/>
    </row>
    <row r="8" spans="1:12" ht="12.7" customHeight="1" x14ac:dyDescent="0.25">
      <c r="A8" s="341" t="s">
        <v>851</v>
      </c>
      <c r="B8" s="342"/>
      <c r="C8" s="343"/>
      <c r="D8" s="569"/>
      <c r="E8" s="565"/>
      <c r="F8" s="392"/>
      <c r="G8" s="393"/>
      <c r="H8" s="563"/>
      <c r="I8" s="565"/>
      <c r="J8" s="392"/>
      <c r="K8" s="394"/>
    </row>
    <row r="9" spans="1:12" ht="14.25" customHeight="1" x14ac:dyDescent="0.25">
      <c r="A9" s="386" t="s">
        <v>852</v>
      </c>
      <c r="B9" s="387"/>
      <c r="C9" s="388"/>
      <c r="D9" s="561"/>
      <c r="E9" s="566"/>
      <c r="F9" s="389"/>
      <c r="G9" s="390"/>
      <c r="H9" s="567"/>
      <c r="I9" s="566">
        <v>2</v>
      </c>
      <c r="J9" s="389"/>
      <c r="K9" s="391">
        <v>2</v>
      </c>
    </row>
    <row r="10" spans="1:12" ht="12.7" customHeight="1" x14ac:dyDescent="0.25">
      <c r="A10" s="341" t="s">
        <v>865</v>
      </c>
      <c r="B10" s="342"/>
      <c r="C10" s="343"/>
      <c r="D10" s="569"/>
      <c r="E10" s="565"/>
      <c r="F10" s="392"/>
      <c r="G10" s="393"/>
      <c r="H10" s="563"/>
      <c r="I10" s="565">
        <v>2</v>
      </c>
      <c r="J10" s="392"/>
      <c r="K10" s="394">
        <v>2</v>
      </c>
    </row>
    <row r="11" spans="1:12" ht="12.7" customHeight="1" x14ac:dyDescent="0.25">
      <c r="A11" s="341" t="s">
        <v>866</v>
      </c>
      <c r="B11" s="342"/>
      <c r="C11" s="343"/>
      <c r="D11" s="569"/>
      <c r="E11" s="565"/>
      <c r="F11" s="392"/>
      <c r="G11" s="393"/>
      <c r="H11" s="563"/>
      <c r="I11" s="565"/>
      <c r="J11" s="392"/>
      <c r="K11" s="394"/>
    </row>
    <row r="12" spans="1:12" ht="12.7" customHeight="1" x14ac:dyDescent="0.25">
      <c r="A12" s="341" t="s">
        <v>867</v>
      </c>
      <c r="B12" s="342"/>
      <c r="C12" s="343"/>
      <c r="D12" s="569"/>
      <c r="E12" s="565"/>
      <c r="F12" s="392"/>
      <c r="G12" s="393"/>
      <c r="H12" s="563"/>
      <c r="I12" s="565"/>
      <c r="J12" s="392"/>
      <c r="K12" s="394"/>
    </row>
    <row r="13" spans="1:12" ht="12.7" customHeight="1" x14ac:dyDescent="0.25">
      <c r="A13" s="341" t="s">
        <v>916</v>
      </c>
      <c r="B13" s="342"/>
      <c r="C13" s="343"/>
      <c r="D13" s="569"/>
      <c r="E13" s="565">
        <v>1</v>
      </c>
      <c r="F13" s="392"/>
      <c r="G13" s="393">
        <v>1</v>
      </c>
      <c r="H13" s="563"/>
      <c r="I13" s="565">
        <v>2</v>
      </c>
      <c r="J13" s="392"/>
      <c r="K13" s="394">
        <v>2</v>
      </c>
    </row>
    <row r="14" spans="1:12" ht="12.7" customHeight="1" x14ac:dyDescent="0.25">
      <c r="A14" s="341" t="s">
        <v>917</v>
      </c>
      <c r="B14" s="342"/>
      <c r="C14" s="343"/>
      <c r="D14" s="569"/>
      <c r="E14" s="565"/>
      <c r="F14" s="392"/>
      <c r="G14" s="393"/>
      <c r="H14" s="563"/>
      <c r="I14" s="565">
        <v>3</v>
      </c>
      <c r="J14" s="392"/>
      <c r="K14" s="394">
        <v>3</v>
      </c>
    </row>
    <row r="15" spans="1:12" ht="14.25" customHeight="1" x14ac:dyDescent="0.25">
      <c r="A15" s="535" t="s">
        <v>505</v>
      </c>
      <c r="B15" s="414"/>
      <c r="C15" s="415"/>
      <c r="D15" s="911">
        <f>SUM(D16:E23)</f>
        <v>0</v>
      </c>
      <c r="E15" s="912"/>
      <c r="F15" s="911">
        <f>SUM(F16:G23)</f>
        <v>0</v>
      </c>
      <c r="G15" s="1064"/>
      <c r="H15" s="1065">
        <f>SUM(H16:I23)</f>
        <v>13</v>
      </c>
      <c r="I15" s="912"/>
      <c r="J15" s="911">
        <f>SUM(J16:K23)</f>
        <v>13</v>
      </c>
      <c r="K15" s="1066"/>
    </row>
    <row r="16" spans="1:12" ht="12.7" customHeight="1" x14ac:dyDescent="0.25">
      <c r="A16" s="397" t="s">
        <v>942</v>
      </c>
      <c r="B16" s="387"/>
      <c r="C16" s="388"/>
      <c r="D16" s="561"/>
      <c r="E16" s="566"/>
      <c r="F16" s="389"/>
      <c r="G16" s="400"/>
      <c r="H16" s="561"/>
      <c r="I16" s="566">
        <v>1</v>
      </c>
      <c r="J16" s="389"/>
      <c r="K16" s="401">
        <v>1</v>
      </c>
    </row>
    <row r="17" spans="1:11" ht="12.7" customHeight="1" x14ac:dyDescent="0.25">
      <c r="A17" s="397" t="s">
        <v>976</v>
      </c>
      <c r="B17" s="342"/>
      <c r="C17" s="343"/>
      <c r="D17" s="569"/>
      <c r="E17" s="565"/>
      <c r="F17" s="392"/>
      <c r="G17" s="393"/>
      <c r="H17" s="563"/>
      <c r="I17" s="565">
        <v>1</v>
      </c>
      <c r="J17" s="392"/>
      <c r="K17" s="402">
        <v>1</v>
      </c>
    </row>
    <row r="18" spans="1:11" ht="15.05" customHeight="1" x14ac:dyDescent="0.25">
      <c r="A18" s="397" t="s">
        <v>977</v>
      </c>
      <c r="B18" s="342"/>
      <c r="C18" s="343"/>
      <c r="D18" s="569"/>
      <c r="E18" s="565"/>
      <c r="F18" s="392"/>
      <c r="G18" s="393"/>
      <c r="H18" s="563"/>
      <c r="I18" s="565">
        <v>1</v>
      </c>
      <c r="J18" s="392"/>
      <c r="K18" s="402">
        <v>1</v>
      </c>
    </row>
    <row r="19" spans="1:11" ht="12.7" customHeight="1" x14ac:dyDescent="0.25">
      <c r="A19" s="397" t="s">
        <v>978</v>
      </c>
      <c r="B19" s="342"/>
      <c r="C19" s="343"/>
      <c r="D19" s="569"/>
      <c r="E19" s="565"/>
      <c r="F19" s="392"/>
      <c r="G19" s="393"/>
      <c r="H19" s="563"/>
      <c r="I19" s="565">
        <v>1</v>
      </c>
      <c r="J19" s="392"/>
      <c r="K19" s="402">
        <v>1</v>
      </c>
    </row>
    <row r="20" spans="1:11" ht="12.7" customHeight="1" x14ac:dyDescent="0.25">
      <c r="A20" s="397" t="s">
        <v>979</v>
      </c>
      <c r="B20" s="785"/>
      <c r="C20" s="343"/>
      <c r="D20" s="569"/>
      <c r="E20" s="565"/>
      <c r="F20" s="392"/>
      <c r="G20" s="393"/>
      <c r="H20" s="563"/>
      <c r="I20" s="565">
        <v>5</v>
      </c>
      <c r="J20" s="392"/>
      <c r="K20" s="402">
        <v>5</v>
      </c>
    </row>
    <row r="21" spans="1:11" ht="14.25" customHeight="1" x14ac:dyDescent="0.25">
      <c r="A21" s="397" t="s">
        <v>984</v>
      </c>
      <c r="B21" s="785"/>
      <c r="C21" s="399"/>
      <c r="D21" s="564"/>
      <c r="E21" s="562"/>
      <c r="F21" s="398"/>
      <c r="G21" s="395"/>
      <c r="H21" s="564"/>
      <c r="I21" s="562">
        <v>1</v>
      </c>
      <c r="J21" s="398"/>
      <c r="K21" s="403">
        <v>1</v>
      </c>
    </row>
    <row r="22" spans="1:11" ht="12.7" customHeight="1" x14ac:dyDescent="0.25">
      <c r="A22" s="397" t="s">
        <v>985</v>
      </c>
      <c r="B22" s="785"/>
      <c r="C22" s="399"/>
      <c r="D22" s="564"/>
      <c r="E22" s="562"/>
      <c r="F22" s="398"/>
      <c r="G22" s="395"/>
      <c r="H22" s="564"/>
      <c r="I22" s="562">
        <v>1</v>
      </c>
      <c r="J22" s="398"/>
      <c r="K22" s="403">
        <v>1</v>
      </c>
    </row>
    <row r="23" spans="1:11" ht="12.7" customHeight="1" x14ac:dyDescent="0.25">
      <c r="A23" s="397" t="s">
        <v>986</v>
      </c>
      <c r="B23" s="342"/>
      <c r="C23" s="399"/>
      <c r="D23" s="564"/>
      <c r="E23" s="562"/>
      <c r="F23" s="398"/>
      <c r="G23" s="395"/>
      <c r="H23" s="564"/>
      <c r="I23" s="562">
        <v>2</v>
      </c>
      <c r="J23" s="398"/>
      <c r="K23" s="403">
        <v>2</v>
      </c>
    </row>
    <row r="24" spans="1:11" ht="14.25" customHeight="1" x14ac:dyDescent="0.25">
      <c r="A24" s="535" t="s">
        <v>503</v>
      </c>
      <c r="B24" s="414"/>
      <c r="C24" s="415"/>
      <c r="D24" s="911">
        <f>SUM(D25:E34)</f>
        <v>5</v>
      </c>
      <c r="E24" s="912"/>
      <c r="F24" s="911">
        <f>SUM(F25:G34)</f>
        <v>7</v>
      </c>
      <c r="G24" s="1064"/>
      <c r="H24" s="1065">
        <f>SUM(H25:I34)</f>
        <v>24</v>
      </c>
      <c r="I24" s="912"/>
      <c r="J24" s="911">
        <f>SUM(J25:K34)</f>
        <v>26</v>
      </c>
      <c r="K24" s="1066"/>
    </row>
    <row r="25" spans="1:11" ht="17.399999999999999" customHeight="1" x14ac:dyDescent="0.25">
      <c r="A25" s="386" t="s">
        <v>765</v>
      </c>
      <c r="B25" s="387"/>
      <c r="C25" s="388"/>
      <c r="D25" s="561"/>
      <c r="E25" s="566"/>
      <c r="F25" s="389"/>
      <c r="G25" s="390"/>
      <c r="H25" s="567"/>
      <c r="I25" s="566">
        <v>1</v>
      </c>
      <c r="J25" s="389"/>
      <c r="K25" s="391">
        <v>1</v>
      </c>
    </row>
    <row r="26" spans="1:11" x14ac:dyDescent="0.25">
      <c r="A26" s="341" t="s">
        <v>853</v>
      </c>
      <c r="B26" s="342"/>
      <c r="C26" s="343"/>
      <c r="D26" s="569"/>
      <c r="E26" s="565"/>
      <c r="F26" s="392"/>
      <c r="G26" s="393"/>
      <c r="H26" s="563"/>
      <c r="I26" s="565">
        <v>3</v>
      </c>
      <c r="J26" s="392"/>
      <c r="K26" s="394">
        <v>3</v>
      </c>
    </row>
    <row r="27" spans="1:11" x14ac:dyDescent="0.25">
      <c r="A27" s="341" t="s">
        <v>767</v>
      </c>
      <c r="B27" s="342"/>
      <c r="C27" s="343"/>
      <c r="D27" s="569"/>
      <c r="E27" s="565">
        <v>1</v>
      </c>
      <c r="F27" s="392"/>
      <c r="G27" s="393">
        <v>2</v>
      </c>
      <c r="H27" s="563"/>
      <c r="I27" s="565">
        <v>3</v>
      </c>
      <c r="J27" s="392"/>
      <c r="K27" s="394">
        <v>4</v>
      </c>
    </row>
    <row r="28" spans="1:11" x14ac:dyDescent="0.25">
      <c r="A28" s="341" t="s">
        <v>772</v>
      </c>
      <c r="B28" s="342"/>
      <c r="C28" s="343"/>
      <c r="D28" s="569"/>
      <c r="E28" s="565">
        <v>1</v>
      </c>
      <c r="F28" s="392"/>
      <c r="G28" s="393">
        <v>2</v>
      </c>
      <c r="H28" s="563"/>
      <c r="I28" s="565">
        <v>5</v>
      </c>
      <c r="J28" s="392"/>
      <c r="K28" s="394">
        <v>6</v>
      </c>
    </row>
    <row r="29" spans="1:11" x14ac:dyDescent="0.25">
      <c r="A29" s="341" t="s">
        <v>1019</v>
      </c>
      <c r="B29" s="342"/>
      <c r="C29" s="343"/>
      <c r="D29" s="569"/>
      <c r="E29" s="565">
        <v>1</v>
      </c>
      <c r="F29" s="392"/>
      <c r="G29" s="393">
        <v>1</v>
      </c>
      <c r="H29" s="563"/>
      <c r="I29" s="565">
        <v>1</v>
      </c>
      <c r="J29" s="392"/>
      <c r="K29" s="394">
        <v>1</v>
      </c>
    </row>
    <row r="30" spans="1:11" x14ac:dyDescent="0.25">
      <c r="A30" s="341" t="s">
        <v>1020</v>
      </c>
      <c r="B30" s="342"/>
      <c r="C30" s="343"/>
      <c r="D30" s="569"/>
      <c r="E30" s="565"/>
      <c r="F30" s="392"/>
      <c r="G30" s="393"/>
      <c r="H30" s="563"/>
      <c r="I30" s="565"/>
      <c r="J30" s="392"/>
      <c r="K30" s="394"/>
    </row>
    <row r="31" spans="1:11" x14ac:dyDescent="0.25">
      <c r="A31" s="341" t="s">
        <v>1021</v>
      </c>
      <c r="B31" s="342"/>
      <c r="C31" s="343"/>
      <c r="D31" s="569"/>
      <c r="E31" s="565"/>
      <c r="F31" s="392"/>
      <c r="G31" s="393"/>
      <c r="H31" s="563"/>
      <c r="I31" s="565">
        <v>1</v>
      </c>
      <c r="J31" s="392"/>
      <c r="K31" s="394">
        <v>1</v>
      </c>
    </row>
    <row r="32" spans="1:11" x14ac:dyDescent="0.25">
      <c r="A32" s="341" t="s">
        <v>1022</v>
      </c>
      <c r="B32" s="342"/>
      <c r="C32" s="343"/>
      <c r="D32" s="569"/>
      <c r="E32" s="565">
        <v>1</v>
      </c>
      <c r="F32" s="392"/>
      <c r="G32" s="393">
        <v>1</v>
      </c>
      <c r="H32" s="563"/>
      <c r="I32" s="565">
        <v>4</v>
      </c>
      <c r="J32" s="392"/>
      <c r="K32" s="394">
        <v>4</v>
      </c>
    </row>
    <row r="33" spans="1:11" x14ac:dyDescent="0.25">
      <c r="A33" s="341" t="s">
        <v>1023</v>
      </c>
      <c r="B33" s="342"/>
      <c r="C33" s="343"/>
      <c r="D33" s="569"/>
      <c r="E33" s="565"/>
      <c r="F33" s="392"/>
      <c r="G33" s="393"/>
      <c r="H33" s="563"/>
      <c r="I33" s="565"/>
      <c r="J33" s="392"/>
      <c r="K33" s="394"/>
    </row>
    <row r="34" spans="1:11" x14ac:dyDescent="0.25">
      <c r="A34" s="341" t="s">
        <v>1024</v>
      </c>
      <c r="B34" s="342"/>
      <c r="C34" s="343"/>
      <c r="D34" s="569"/>
      <c r="E34" s="565">
        <v>1</v>
      </c>
      <c r="F34" s="392"/>
      <c r="G34" s="393">
        <v>1</v>
      </c>
      <c r="H34" s="563"/>
      <c r="I34" s="565">
        <v>6</v>
      </c>
      <c r="J34" s="392"/>
      <c r="K34" s="394">
        <v>6</v>
      </c>
    </row>
    <row r="35" spans="1:11" x14ac:dyDescent="0.25">
      <c r="A35" s="535" t="s">
        <v>502</v>
      </c>
      <c r="B35" s="414"/>
      <c r="C35" s="415"/>
      <c r="D35" s="911">
        <f>SUM(D36:E39)</f>
        <v>0</v>
      </c>
      <c r="E35" s="912"/>
      <c r="F35" s="911">
        <f>SUM(F36:G39)</f>
        <v>0</v>
      </c>
      <c r="G35" s="1064"/>
      <c r="H35" s="1065">
        <f>SUM(H36:I39)</f>
        <v>4</v>
      </c>
      <c r="I35" s="912"/>
      <c r="J35" s="911">
        <f>SUM(J36:K39)</f>
        <v>4</v>
      </c>
      <c r="K35" s="1066"/>
    </row>
    <row r="36" spans="1:11" x14ac:dyDescent="0.25">
      <c r="A36" s="386" t="s">
        <v>811</v>
      </c>
      <c r="B36" s="387"/>
      <c r="C36" s="388"/>
      <c r="D36" s="561"/>
      <c r="E36" s="566"/>
      <c r="F36" s="389"/>
      <c r="G36" s="390"/>
      <c r="H36" s="567"/>
      <c r="I36" s="566">
        <v>2</v>
      </c>
      <c r="J36" s="389"/>
      <c r="K36" s="391">
        <v>2</v>
      </c>
    </row>
    <row r="37" spans="1:11" x14ac:dyDescent="0.25">
      <c r="A37" s="341" t="s">
        <v>766</v>
      </c>
      <c r="B37" s="342"/>
      <c r="C37" s="343"/>
      <c r="D37" s="569"/>
      <c r="E37" s="565"/>
      <c r="F37" s="392"/>
      <c r="G37" s="393"/>
      <c r="H37" s="563"/>
      <c r="I37" s="565">
        <v>1</v>
      </c>
      <c r="J37" s="392"/>
      <c r="K37" s="394">
        <v>1</v>
      </c>
    </row>
    <row r="38" spans="1:11" x14ac:dyDescent="0.25">
      <c r="A38" s="341" t="s">
        <v>859</v>
      </c>
      <c r="B38" s="342"/>
      <c r="C38" s="343"/>
      <c r="D38" s="569"/>
      <c r="E38" s="565"/>
      <c r="F38" s="392"/>
      <c r="G38" s="393"/>
      <c r="H38" s="563"/>
      <c r="I38" s="565"/>
      <c r="J38" s="392"/>
      <c r="K38" s="394"/>
    </row>
    <row r="39" spans="1:11" x14ac:dyDescent="0.25">
      <c r="A39" s="341" t="s">
        <v>860</v>
      </c>
      <c r="B39" s="342"/>
      <c r="C39" s="343"/>
      <c r="D39" s="569"/>
      <c r="E39" s="565"/>
      <c r="F39" s="392"/>
      <c r="G39" s="393"/>
      <c r="H39" s="563"/>
      <c r="I39" s="565">
        <v>1</v>
      </c>
      <c r="J39" s="392"/>
      <c r="K39" s="394">
        <v>1</v>
      </c>
    </row>
    <row r="40" spans="1:11" x14ac:dyDescent="0.25">
      <c r="A40" s="535" t="s">
        <v>497</v>
      </c>
      <c r="B40" s="414"/>
      <c r="C40" s="415"/>
      <c r="D40" s="911">
        <f>SUM(D41:E47)</f>
        <v>2</v>
      </c>
      <c r="E40" s="912"/>
      <c r="F40" s="911">
        <f>SUM(F41:G47)</f>
        <v>2</v>
      </c>
      <c r="G40" s="1064"/>
      <c r="H40" s="1065">
        <f>SUM(H41:I47)</f>
        <v>13</v>
      </c>
      <c r="I40" s="912"/>
      <c r="J40" s="911">
        <f>SUM(J41:K47)</f>
        <v>13</v>
      </c>
      <c r="K40" s="1066"/>
    </row>
    <row r="41" spans="1:11" x14ac:dyDescent="0.25">
      <c r="A41" s="386" t="s">
        <v>856</v>
      </c>
      <c r="B41" s="387"/>
      <c r="C41" s="388"/>
      <c r="D41" s="561"/>
      <c r="E41" s="566"/>
      <c r="F41" s="389"/>
      <c r="G41" s="390"/>
      <c r="H41" s="567"/>
      <c r="I41" s="566">
        <v>2</v>
      </c>
      <c r="J41" s="389"/>
      <c r="K41" s="391">
        <v>2</v>
      </c>
    </row>
    <row r="42" spans="1:11" x14ac:dyDescent="0.25">
      <c r="A42" s="341" t="s">
        <v>857</v>
      </c>
      <c r="B42" s="342"/>
      <c r="C42" s="343"/>
      <c r="D42" s="569"/>
      <c r="E42" s="565">
        <v>1</v>
      </c>
      <c r="F42" s="392"/>
      <c r="G42" s="393">
        <v>1</v>
      </c>
      <c r="H42" s="563"/>
      <c r="I42" s="565">
        <v>5</v>
      </c>
      <c r="J42" s="392"/>
      <c r="K42" s="394">
        <v>5</v>
      </c>
    </row>
    <row r="43" spans="1:11" x14ac:dyDescent="0.25">
      <c r="A43" s="341" t="s">
        <v>943</v>
      </c>
      <c r="B43" s="342"/>
      <c r="C43" s="343"/>
      <c r="D43" s="569"/>
      <c r="E43" s="565"/>
      <c r="F43" s="392"/>
      <c r="G43" s="393"/>
      <c r="H43" s="563"/>
      <c r="I43" s="565">
        <v>1</v>
      </c>
      <c r="J43" s="392"/>
      <c r="K43" s="394">
        <v>1</v>
      </c>
    </row>
    <row r="44" spans="1:11" x14ac:dyDescent="0.25">
      <c r="A44" s="341" t="s">
        <v>960</v>
      </c>
      <c r="B44" s="342"/>
      <c r="C44" s="343"/>
      <c r="D44" s="569"/>
      <c r="E44" s="565"/>
      <c r="F44" s="392"/>
      <c r="G44" s="393"/>
      <c r="H44" s="563"/>
      <c r="I44" s="565">
        <v>1</v>
      </c>
      <c r="J44" s="392"/>
      <c r="K44" s="394">
        <v>1</v>
      </c>
    </row>
    <row r="45" spans="1:11" x14ac:dyDescent="0.25">
      <c r="A45" s="341" t="s">
        <v>1025</v>
      </c>
      <c r="B45" s="342"/>
      <c r="C45" s="343"/>
      <c r="D45" s="569"/>
      <c r="E45" s="565">
        <v>1</v>
      </c>
      <c r="F45" s="392"/>
      <c r="G45" s="393">
        <v>1</v>
      </c>
      <c r="H45" s="563"/>
      <c r="I45" s="565">
        <v>1</v>
      </c>
      <c r="J45" s="392"/>
      <c r="K45" s="394">
        <v>1</v>
      </c>
    </row>
    <row r="46" spans="1:11" x14ac:dyDescent="0.25">
      <c r="A46" s="341" t="s">
        <v>1026</v>
      </c>
      <c r="B46" s="342"/>
      <c r="C46" s="343"/>
      <c r="D46" s="569"/>
      <c r="E46" s="565"/>
      <c r="F46" s="392"/>
      <c r="G46" s="393"/>
      <c r="H46" s="563"/>
      <c r="I46" s="565">
        <v>2</v>
      </c>
      <c r="J46" s="392"/>
      <c r="K46" s="394">
        <v>2</v>
      </c>
    </row>
    <row r="47" spans="1:11" x14ac:dyDescent="0.25">
      <c r="A47" s="341" t="s">
        <v>1027</v>
      </c>
      <c r="B47" s="342"/>
      <c r="C47" s="343"/>
      <c r="D47" s="569"/>
      <c r="E47" s="565"/>
      <c r="F47" s="392"/>
      <c r="G47" s="393"/>
      <c r="H47" s="563"/>
      <c r="I47" s="565">
        <v>1</v>
      </c>
      <c r="J47" s="392"/>
      <c r="K47" s="394">
        <v>1</v>
      </c>
    </row>
    <row r="48" spans="1:11" x14ac:dyDescent="0.25">
      <c r="A48" s="535" t="s">
        <v>498</v>
      </c>
      <c r="B48" s="414"/>
      <c r="C48" s="415"/>
      <c r="D48" s="911">
        <f>SUM(D49:E54)</f>
        <v>1</v>
      </c>
      <c r="E48" s="912"/>
      <c r="F48" s="911">
        <f>SUM(F49:G54)</f>
        <v>1</v>
      </c>
      <c r="G48" s="1064"/>
      <c r="H48" s="1065">
        <f>SUM(H49:I54)</f>
        <v>8</v>
      </c>
      <c r="I48" s="912"/>
      <c r="J48" s="911">
        <f>SUM(J49:K54)</f>
        <v>8</v>
      </c>
      <c r="K48" s="1066"/>
    </row>
    <row r="49" spans="1:11" x14ac:dyDescent="0.25">
      <c r="A49" s="397" t="s">
        <v>854</v>
      </c>
      <c r="B49" s="404"/>
      <c r="C49" s="399"/>
      <c r="D49" s="577"/>
      <c r="E49" s="562">
        <v>1</v>
      </c>
      <c r="F49" s="405"/>
      <c r="G49" s="395">
        <v>1</v>
      </c>
      <c r="H49" s="568"/>
      <c r="I49" s="562">
        <v>1</v>
      </c>
      <c r="J49" s="405"/>
      <c r="K49" s="403">
        <v>1</v>
      </c>
    </row>
    <row r="50" spans="1:11" x14ac:dyDescent="0.25">
      <c r="A50" s="397" t="s">
        <v>855</v>
      </c>
      <c r="B50" s="404"/>
      <c r="C50" s="399"/>
      <c r="D50" s="577"/>
      <c r="E50" s="562"/>
      <c r="F50" s="405"/>
      <c r="G50" s="395"/>
      <c r="H50" s="568"/>
      <c r="I50" s="562">
        <v>1</v>
      </c>
      <c r="J50" s="405"/>
      <c r="K50" s="403">
        <v>1</v>
      </c>
    </row>
    <row r="51" spans="1:11" x14ac:dyDescent="0.25">
      <c r="A51" s="397" t="s">
        <v>861</v>
      </c>
      <c r="B51" s="404"/>
      <c r="C51" s="399"/>
      <c r="D51" s="577"/>
      <c r="E51" s="562"/>
      <c r="F51" s="405"/>
      <c r="G51" s="395"/>
      <c r="H51" s="568"/>
      <c r="I51" s="562">
        <v>1</v>
      </c>
      <c r="J51" s="405"/>
      <c r="K51" s="403">
        <v>1</v>
      </c>
    </row>
    <row r="52" spans="1:11" x14ac:dyDescent="0.25">
      <c r="A52" s="397" t="s">
        <v>862</v>
      </c>
      <c r="B52" s="404"/>
      <c r="C52" s="399"/>
      <c r="D52" s="577"/>
      <c r="E52" s="562"/>
      <c r="F52" s="405"/>
      <c r="G52" s="395"/>
      <c r="H52" s="568"/>
      <c r="I52" s="562">
        <v>2</v>
      </c>
      <c r="J52" s="405"/>
      <c r="K52" s="403">
        <v>2</v>
      </c>
    </row>
    <row r="53" spans="1:11" x14ac:dyDescent="0.25">
      <c r="A53" s="397" t="s">
        <v>924</v>
      </c>
      <c r="B53" s="404"/>
      <c r="C53" s="399"/>
      <c r="D53" s="577"/>
      <c r="E53" s="562"/>
      <c r="F53" s="405"/>
      <c r="G53" s="395"/>
      <c r="H53" s="568"/>
      <c r="I53" s="562">
        <v>1</v>
      </c>
      <c r="J53" s="405"/>
      <c r="K53" s="403">
        <v>1</v>
      </c>
    </row>
    <row r="54" spans="1:11" x14ac:dyDescent="0.25">
      <c r="A54" s="341" t="s">
        <v>925</v>
      </c>
      <c r="B54" s="342"/>
      <c r="C54" s="343"/>
      <c r="D54" s="569"/>
      <c r="E54" s="565"/>
      <c r="F54" s="392"/>
      <c r="G54" s="393"/>
      <c r="H54" s="563"/>
      <c r="I54" s="565">
        <v>2</v>
      </c>
      <c r="J54" s="392"/>
      <c r="K54" s="402">
        <v>2</v>
      </c>
    </row>
    <row r="55" spans="1:11" ht="15.65" x14ac:dyDescent="0.3">
      <c r="H55" s="406"/>
      <c r="I55" s="407"/>
      <c r="J55" s="407"/>
    </row>
    <row r="56" spans="1:11" ht="15.65" x14ac:dyDescent="0.3">
      <c r="G56" s="406"/>
      <c r="H56" s="406"/>
      <c r="I56" s="407"/>
      <c r="J56" s="407"/>
    </row>
    <row r="57" spans="1:11" ht="13.65" customHeight="1" x14ac:dyDescent="0.3">
      <c r="A57" s="54" t="s">
        <v>789</v>
      </c>
      <c r="G57" s="406"/>
      <c r="H57" s="406"/>
      <c r="I57" s="407"/>
      <c r="J57" s="407"/>
    </row>
    <row r="58" spans="1:11" x14ac:dyDescent="0.25">
      <c r="A58" s="54" t="s">
        <v>1028</v>
      </c>
    </row>
    <row r="60" spans="1:11" x14ac:dyDescent="0.25">
      <c r="A60" s="54" t="s">
        <v>1029</v>
      </c>
    </row>
  </sheetData>
  <mergeCells count="29">
    <mergeCell ref="D15:E15"/>
    <mergeCell ref="F15:G15"/>
    <mergeCell ref="H15:I15"/>
    <mergeCell ref="J15:K15"/>
    <mergeCell ref="D7:E7"/>
    <mergeCell ref="F7:G7"/>
    <mergeCell ref="H7:I7"/>
    <mergeCell ref="J7:K7"/>
    <mergeCell ref="A3:C5"/>
    <mergeCell ref="D6:E6"/>
    <mergeCell ref="F6:G6"/>
    <mergeCell ref="H6:I6"/>
    <mergeCell ref="J6:K6"/>
    <mergeCell ref="H24:I24"/>
    <mergeCell ref="D48:E48"/>
    <mergeCell ref="F48:G48"/>
    <mergeCell ref="H48:I48"/>
    <mergeCell ref="J48:K48"/>
    <mergeCell ref="D35:E35"/>
    <mergeCell ref="F35:G35"/>
    <mergeCell ref="H35:I35"/>
    <mergeCell ref="J35:K35"/>
    <mergeCell ref="D40:E40"/>
    <mergeCell ref="F40:G40"/>
    <mergeCell ref="H40:I40"/>
    <mergeCell ref="J40:K40"/>
    <mergeCell ref="J24:K24"/>
    <mergeCell ref="D24:E24"/>
    <mergeCell ref="F24:G24"/>
  </mergeCells>
  <printOptions horizontalCentered="1"/>
  <pageMargins left="0.74803149606299213" right="0.47244094488188981" top="0.47244094488188981" bottom="0.27559055118110237" header="0.23622047244094491" footer="0.19685039370078741"/>
  <pageSetup paperSize="9" scale="83" orientation="portrait" r:id="rId1"/>
  <headerFooter>
    <oddHeader>&amp;C32</oddHead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L37"/>
  <sheetViews>
    <sheetView workbookViewId="0">
      <selection activeCell="V23" sqref="V23"/>
    </sheetView>
  </sheetViews>
  <sheetFormatPr defaultColWidth="9.109375" defaultRowHeight="12.55" x14ac:dyDescent="0.2"/>
  <cols>
    <col min="1" max="16384" width="9.109375" style="19"/>
  </cols>
  <sheetData>
    <row r="1" spans="1:12" s="2" customFormat="1" ht="15.05" customHeight="1" x14ac:dyDescent="0.2">
      <c r="A1" s="3" t="s">
        <v>347</v>
      </c>
      <c r="B1" s="15" t="s">
        <v>646</v>
      </c>
      <c r="C1" s="3"/>
      <c r="D1" s="3"/>
      <c r="E1" s="3"/>
      <c r="F1" s="3"/>
      <c r="G1" s="3"/>
      <c r="H1" s="3"/>
      <c r="I1" s="3"/>
      <c r="J1" s="3"/>
      <c r="K1" s="3"/>
      <c r="L1" s="46"/>
    </row>
    <row r="2" spans="1:12" s="2" customFormat="1" ht="15.05" customHeight="1" x14ac:dyDescent="0.2">
      <c r="A2" s="14"/>
    </row>
    <row r="3" spans="1:12" s="2" customFormat="1" ht="18" customHeight="1" x14ac:dyDescent="0.25">
      <c r="A3" s="1077" t="s">
        <v>295</v>
      </c>
      <c r="B3" s="1078"/>
      <c r="C3" s="1079"/>
      <c r="D3" s="1086" t="s">
        <v>680</v>
      </c>
      <c r="E3" s="1087"/>
      <c r="F3" s="1087"/>
      <c r="G3" s="1088"/>
      <c r="H3" s="1089" t="s">
        <v>681</v>
      </c>
      <c r="I3" s="1090"/>
      <c r="J3" s="1090"/>
      <c r="K3" s="1091"/>
    </row>
    <row r="4" spans="1:12" s="2" customFormat="1" ht="17.25" customHeight="1" x14ac:dyDescent="0.25">
      <c r="A4" s="1080"/>
      <c r="B4" s="1081"/>
      <c r="C4" s="1082"/>
      <c r="D4" s="4" t="s">
        <v>46</v>
      </c>
      <c r="E4" s="5"/>
      <c r="F4" s="4" t="s">
        <v>46</v>
      </c>
      <c r="G4" s="6"/>
      <c r="H4" s="7" t="s">
        <v>46</v>
      </c>
      <c r="I4" s="5"/>
      <c r="J4" s="4" t="s">
        <v>47</v>
      </c>
      <c r="K4" s="5"/>
    </row>
    <row r="5" spans="1:12" s="2" customFormat="1" ht="17.25" customHeight="1" thickBot="1" x14ac:dyDescent="0.3">
      <c r="A5" s="1083"/>
      <c r="B5" s="1084"/>
      <c r="C5" s="1085"/>
      <c r="D5" s="8" t="s">
        <v>599</v>
      </c>
      <c r="E5" s="9"/>
      <c r="F5" s="8" t="s">
        <v>296</v>
      </c>
      <c r="G5" s="10"/>
      <c r="H5" s="11" t="s">
        <v>599</v>
      </c>
      <c r="I5" s="9"/>
      <c r="J5" s="8" t="s">
        <v>296</v>
      </c>
      <c r="K5" s="9"/>
    </row>
    <row r="6" spans="1:12" s="2" customFormat="1" ht="18" customHeight="1" thickTop="1" thickBot="1" x14ac:dyDescent="0.3">
      <c r="A6" s="30" t="s">
        <v>19</v>
      </c>
      <c r="B6" s="20"/>
      <c r="C6" s="21"/>
      <c r="D6" s="1092">
        <v>13</v>
      </c>
      <c r="E6" s="1093"/>
      <c r="F6" s="1092">
        <v>13</v>
      </c>
      <c r="G6" s="1094"/>
      <c r="H6" s="1095">
        <v>39</v>
      </c>
      <c r="I6" s="1093"/>
      <c r="J6" s="1092">
        <v>39</v>
      </c>
      <c r="K6" s="1093"/>
    </row>
    <row r="7" spans="1:12" ht="18" customHeight="1" thickTop="1" x14ac:dyDescent="0.2">
      <c r="A7" s="33" t="s">
        <v>503</v>
      </c>
      <c r="B7" s="25"/>
      <c r="C7" s="26"/>
      <c r="D7" s="1096"/>
      <c r="E7" s="1097"/>
      <c r="F7" s="1096"/>
      <c r="G7" s="1098"/>
      <c r="H7" s="1099">
        <v>1</v>
      </c>
      <c r="I7" s="1097"/>
      <c r="J7" s="1096">
        <v>1</v>
      </c>
      <c r="K7" s="1097"/>
    </row>
    <row r="8" spans="1:12" ht="15.05" customHeight="1" x14ac:dyDescent="0.2">
      <c r="A8" s="31" t="s">
        <v>673</v>
      </c>
      <c r="B8" s="16"/>
      <c r="C8" s="13"/>
      <c r="D8" s="22"/>
      <c r="E8" s="23"/>
      <c r="F8" s="17"/>
      <c r="G8" s="18"/>
      <c r="H8" s="24"/>
      <c r="I8" s="23">
        <v>1</v>
      </c>
      <c r="J8" s="17"/>
      <c r="K8" s="32">
        <v>1</v>
      </c>
    </row>
    <row r="9" spans="1:12" ht="18" customHeight="1" x14ac:dyDescent="0.2">
      <c r="A9" s="33" t="s">
        <v>502</v>
      </c>
      <c r="B9" s="25"/>
      <c r="C9" s="26"/>
      <c r="D9" s="1096"/>
      <c r="E9" s="1097"/>
      <c r="F9" s="1096"/>
      <c r="G9" s="1098"/>
      <c r="H9" s="1099">
        <v>2</v>
      </c>
      <c r="I9" s="1097"/>
      <c r="J9" s="1096">
        <v>2</v>
      </c>
      <c r="K9" s="1097"/>
    </row>
    <row r="10" spans="1:12" ht="15.05" customHeight="1" x14ac:dyDescent="0.2">
      <c r="A10" s="31" t="s">
        <v>678</v>
      </c>
      <c r="B10" s="16"/>
      <c r="C10" s="13"/>
      <c r="D10" s="22"/>
      <c r="E10" s="23"/>
      <c r="F10" s="17"/>
      <c r="G10" s="18"/>
      <c r="H10" s="24"/>
      <c r="I10" s="23">
        <v>1</v>
      </c>
      <c r="J10" s="17"/>
      <c r="K10" s="32">
        <v>1</v>
      </c>
    </row>
    <row r="11" spans="1:12" ht="15.05" customHeight="1" x14ac:dyDescent="0.2">
      <c r="A11" s="31" t="s">
        <v>682</v>
      </c>
      <c r="B11" s="16"/>
      <c r="C11" s="13"/>
      <c r="D11" s="22"/>
      <c r="E11" s="23"/>
      <c r="F11" s="17"/>
      <c r="G11" s="18"/>
      <c r="H11" s="24"/>
      <c r="I11" s="23">
        <v>1</v>
      </c>
      <c r="J11" s="17"/>
      <c r="K11" s="32">
        <v>1</v>
      </c>
    </row>
    <row r="12" spans="1:12" ht="18" customHeight="1" x14ac:dyDescent="0.2">
      <c r="A12" s="33" t="s">
        <v>497</v>
      </c>
      <c r="B12" s="25"/>
      <c r="C12" s="26"/>
      <c r="D12" s="1096"/>
      <c r="E12" s="1097"/>
      <c r="F12" s="1096"/>
      <c r="G12" s="1098"/>
      <c r="H12" s="1099"/>
      <c r="I12" s="1097"/>
      <c r="J12" s="1096"/>
      <c r="K12" s="1097"/>
    </row>
    <row r="13" spans="1:12" ht="15.05" customHeight="1" x14ac:dyDescent="0.2">
      <c r="A13" s="31"/>
      <c r="B13" s="16"/>
      <c r="C13" s="13"/>
      <c r="D13" s="22"/>
      <c r="E13" s="23"/>
      <c r="F13" s="17"/>
      <c r="G13" s="18"/>
      <c r="H13" s="24"/>
      <c r="I13" s="23"/>
      <c r="J13" s="17"/>
      <c r="K13" s="32"/>
    </row>
    <row r="14" spans="1:12" ht="18" customHeight="1" x14ac:dyDescent="0.2">
      <c r="A14" s="33" t="s">
        <v>467</v>
      </c>
      <c r="B14" s="25"/>
      <c r="C14" s="26"/>
      <c r="D14" s="1096"/>
      <c r="E14" s="1097"/>
      <c r="F14" s="1096"/>
      <c r="G14" s="1098"/>
      <c r="H14" s="1099">
        <v>3</v>
      </c>
      <c r="I14" s="1097"/>
      <c r="J14" s="1096">
        <v>3</v>
      </c>
      <c r="K14" s="1097"/>
    </row>
    <row r="15" spans="1:12" ht="15.05" customHeight="1" x14ac:dyDescent="0.2">
      <c r="A15" s="31" t="s">
        <v>674</v>
      </c>
      <c r="B15" s="16"/>
      <c r="C15" s="13"/>
      <c r="D15" s="22"/>
      <c r="E15" s="23"/>
      <c r="F15" s="17"/>
      <c r="G15" s="18"/>
      <c r="H15" s="24"/>
      <c r="I15" s="23">
        <v>2</v>
      </c>
      <c r="J15" s="17"/>
      <c r="K15" s="32">
        <v>2</v>
      </c>
    </row>
    <row r="16" spans="1:12" ht="15.05" customHeight="1" x14ac:dyDescent="0.2">
      <c r="A16" s="31" t="s">
        <v>675</v>
      </c>
      <c r="B16" s="16"/>
      <c r="C16" s="13"/>
      <c r="D16" s="22"/>
      <c r="E16" s="23"/>
      <c r="F16" s="17"/>
      <c r="G16" s="18"/>
      <c r="H16" s="24"/>
      <c r="I16" s="23">
        <v>1</v>
      </c>
      <c r="J16" s="17"/>
      <c r="K16" s="32">
        <v>1</v>
      </c>
    </row>
    <row r="17" spans="1:11" ht="18" customHeight="1" x14ac:dyDescent="0.2">
      <c r="A17" s="33" t="s">
        <v>498</v>
      </c>
      <c r="B17" s="25"/>
      <c r="C17" s="26"/>
      <c r="D17" s="1096">
        <v>2</v>
      </c>
      <c r="E17" s="1097"/>
      <c r="F17" s="1096">
        <v>2</v>
      </c>
      <c r="G17" s="1098"/>
      <c r="H17" s="1099">
        <v>4</v>
      </c>
      <c r="I17" s="1097"/>
      <c r="J17" s="1096">
        <v>4</v>
      </c>
      <c r="K17" s="1097"/>
    </row>
    <row r="18" spans="1:11" ht="15.05" customHeight="1" x14ac:dyDescent="0.2">
      <c r="A18" s="31" t="s">
        <v>661</v>
      </c>
      <c r="B18" s="16"/>
      <c r="C18" s="13"/>
      <c r="D18" s="22"/>
      <c r="E18" s="23">
        <v>1</v>
      </c>
      <c r="F18" s="17"/>
      <c r="G18" s="18">
        <v>1</v>
      </c>
      <c r="H18" s="24"/>
      <c r="I18" s="23">
        <v>2</v>
      </c>
      <c r="J18" s="17"/>
      <c r="K18" s="35">
        <v>2</v>
      </c>
    </row>
    <row r="19" spans="1:11" ht="15.05" customHeight="1" x14ac:dyDescent="0.2">
      <c r="A19" s="31" t="s">
        <v>683</v>
      </c>
      <c r="B19" s="16"/>
      <c r="C19" s="13"/>
      <c r="D19" s="22"/>
      <c r="E19" s="23">
        <v>1</v>
      </c>
      <c r="F19" s="17"/>
      <c r="G19" s="18">
        <v>1</v>
      </c>
      <c r="H19" s="24"/>
      <c r="I19" s="23">
        <v>1</v>
      </c>
      <c r="J19" s="17"/>
      <c r="K19" s="35">
        <v>1</v>
      </c>
    </row>
    <row r="20" spans="1:11" ht="15.05" customHeight="1" x14ac:dyDescent="0.2">
      <c r="A20" s="31" t="s">
        <v>684</v>
      </c>
      <c r="B20" s="16"/>
      <c r="C20" s="13"/>
      <c r="D20" s="22"/>
      <c r="E20" s="23"/>
      <c r="F20" s="17"/>
      <c r="G20" s="18"/>
      <c r="H20" s="24"/>
      <c r="I20" s="23">
        <v>1</v>
      </c>
      <c r="J20" s="17"/>
      <c r="K20" s="35">
        <v>1</v>
      </c>
    </row>
    <row r="21" spans="1:11" ht="18" customHeight="1" x14ac:dyDescent="0.2">
      <c r="A21" s="33" t="s">
        <v>407</v>
      </c>
      <c r="B21" s="25"/>
      <c r="C21" s="26"/>
      <c r="D21" s="1096">
        <v>1</v>
      </c>
      <c r="E21" s="1097"/>
      <c r="F21" s="1096">
        <v>1</v>
      </c>
      <c r="G21" s="1098"/>
      <c r="H21" s="1099">
        <v>4</v>
      </c>
      <c r="I21" s="1097"/>
      <c r="J21" s="1096">
        <v>4</v>
      </c>
      <c r="K21" s="1097"/>
    </row>
    <row r="22" spans="1:11" ht="15.05" customHeight="1" x14ac:dyDescent="0.2">
      <c r="A22" s="31" t="s">
        <v>679</v>
      </c>
      <c r="B22" s="16"/>
      <c r="C22" s="13"/>
      <c r="D22" s="22"/>
      <c r="E22" s="23"/>
      <c r="F22" s="17"/>
      <c r="G22" s="18"/>
      <c r="H22" s="24"/>
      <c r="I22" s="23">
        <v>2</v>
      </c>
      <c r="J22" s="17"/>
      <c r="K22" s="32">
        <v>2</v>
      </c>
    </row>
    <row r="23" spans="1:11" ht="15.05" customHeight="1" x14ac:dyDescent="0.2">
      <c r="A23" s="31" t="s">
        <v>685</v>
      </c>
      <c r="B23" s="16"/>
      <c r="C23" s="13"/>
      <c r="D23" s="22"/>
      <c r="E23" s="23">
        <v>1</v>
      </c>
      <c r="F23" s="17"/>
      <c r="G23" s="18">
        <v>1</v>
      </c>
      <c r="H23" s="24"/>
      <c r="I23" s="23">
        <v>1</v>
      </c>
      <c r="J23" s="17"/>
      <c r="K23" s="32">
        <v>1</v>
      </c>
    </row>
    <row r="24" spans="1:11" ht="15.05" customHeight="1" x14ac:dyDescent="0.2">
      <c r="A24" s="53" t="s">
        <v>686</v>
      </c>
      <c r="B24" s="36"/>
      <c r="C24" s="34"/>
      <c r="D24" s="28"/>
      <c r="E24" s="27"/>
      <c r="F24" s="36"/>
      <c r="G24" s="52"/>
      <c r="H24" s="29"/>
      <c r="I24" s="27">
        <v>1</v>
      </c>
      <c r="J24" s="36"/>
      <c r="K24" s="34">
        <v>1</v>
      </c>
    </row>
    <row r="26" spans="1:11" ht="15.85" customHeight="1" x14ac:dyDescent="0.2">
      <c r="A26" s="46" t="s">
        <v>645</v>
      </c>
    </row>
    <row r="28" spans="1:11" s="2" customFormat="1" ht="15.05" x14ac:dyDescent="0.25">
      <c r="H28" s="43"/>
      <c r="I28" s="44"/>
      <c r="J28" s="44"/>
    </row>
    <row r="29" spans="1:11" s="2" customFormat="1" ht="15.05" x14ac:dyDescent="0.25">
      <c r="G29" s="45"/>
      <c r="H29" s="43"/>
      <c r="I29" s="44"/>
      <c r="J29" s="44"/>
    </row>
    <row r="30" spans="1:11" s="2" customFormat="1" ht="15.05" x14ac:dyDescent="0.25">
      <c r="G30" s="44"/>
      <c r="H30" s="41"/>
      <c r="I30" s="44"/>
      <c r="J30" s="44"/>
    </row>
    <row r="31" spans="1:11" s="2" customFormat="1" ht="13.65" customHeight="1" x14ac:dyDescent="0.25">
      <c r="G31" s="44"/>
      <c r="H31" s="44"/>
      <c r="I31" s="44"/>
      <c r="J31" s="44"/>
    </row>
    <row r="32" spans="1:11" s="2" customFormat="1" ht="15.05" x14ac:dyDescent="0.25">
      <c r="G32" s="43"/>
      <c r="H32" s="43"/>
      <c r="I32" s="44"/>
      <c r="J32" s="44"/>
    </row>
    <row r="33" spans="1:7" s="2" customFormat="1" ht="15.05" x14ac:dyDescent="0.25">
      <c r="A33" s="2" t="s">
        <v>601</v>
      </c>
      <c r="G33" s="42"/>
    </row>
    <row r="34" spans="1:7" s="2" customFormat="1" ht="15.05" x14ac:dyDescent="0.25">
      <c r="A34" s="2" t="s">
        <v>653</v>
      </c>
      <c r="G34" s="42"/>
    </row>
    <row r="35" spans="1:7" s="2" customFormat="1" ht="15.05" x14ac:dyDescent="0.25">
      <c r="A35" s="2" t="s">
        <v>630</v>
      </c>
      <c r="G35" s="42"/>
    </row>
    <row r="36" spans="1:7" s="2" customFormat="1" ht="9.1" customHeight="1" x14ac:dyDescent="0.25">
      <c r="G36" s="42"/>
    </row>
    <row r="37" spans="1:7" s="2" customFormat="1" x14ac:dyDescent="0.2">
      <c r="A37" s="2" t="s">
        <v>687</v>
      </c>
    </row>
  </sheetData>
  <mergeCells count="31">
    <mergeCell ref="D17:E17"/>
    <mergeCell ref="F17:G17"/>
    <mergeCell ref="H17:I17"/>
    <mergeCell ref="J17:K17"/>
    <mergeCell ref="D21:E21"/>
    <mergeCell ref="F21:G21"/>
    <mergeCell ref="H21:I21"/>
    <mergeCell ref="J21:K21"/>
    <mergeCell ref="D12:E12"/>
    <mergeCell ref="F12:G12"/>
    <mergeCell ref="H12:I12"/>
    <mergeCell ref="J12:K12"/>
    <mergeCell ref="D14:E14"/>
    <mergeCell ref="F14:G14"/>
    <mergeCell ref="H14:I14"/>
    <mergeCell ref="J14:K14"/>
    <mergeCell ref="D7:E7"/>
    <mergeCell ref="F7:G7"/>
    <mergeCell ref="H7:I7"/>
    <mergeCell ref="J7:K7"/>
    <mergeCell ref="D9:E9"/>
    <mergeCell ref="F9:G9"/>
    <mergeCell ref="H9:I9"/>
    <mergeCell ref="J9:K9"/>
    <mergeCell ref="A3:C5"/>
    <mergeCell ref="D3:G3"/>
    <mergeCell ref="H3:K3"/>
    <mergeCell ref="D6:E6"/>
    <mergeCell ref="F6:G6"/>
    <mergeCell ref="H6:I6"/>
    <mergeCell ref="J6:K6"/>
  </mergeCells>
  <pageMargins left="0.43307086614173229" right="0.39370078740157483" top="0.74803149606299213" bottom="0.74803149606299213" header="0.31496062992125984" footer="0.31496062992125984"/>
  <pageSetup paperSize="9" scale="96" orientation="portrait" horizontalDpi="4294967295" verticalDpi="4294967295" r:id="rId1"/>
  <headerFooter>
    <oddHeader>&amp;C33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3"/>
  <sheetViews>
    <sheetView zoomScaleNormal="100" workbookViewId="0">
      <selection activeCell="K9" sqref="K9"/>
    </sheetView>
  </sheetViews>
  <sheetFormatPr defaultColWidth="9.109375" defaultRowHeight="13.15" x14ac:dyDescent="0.25"/>
  <cols>
    <col min="1" max="5" width="9.109375" style="54"/>
    <col min="6" max="9" width="10.77734375" style="54" customWidth="1"/>
    <col min="10" max="10" width="13" style="54" customWidth="1"/>
    <col min="11" max="16384" width="9.109375" style="54"/>
  </cols>
  <sheetData>
    <row r="1" spans="1:9" ht="15.85" customHeight="1" x14ac:dyDescent="0.3">
      <c r="A1" s="62" t="s">
        <v>510</v>
      </c>
      <c r="B1" s="62" t="s">
        <v>990</v>
      </c>
    </row>
    <row r="2" spans="1:9" ht="16.45" customHeight="1" x14ac:dyDescent="0.25"/>
    <row r="3" spans="1:9" ht="15.05" customHeight="1" x14ac:dyDescent="0.25">
      <c r="A3" s="425" t="s">
        <v>24</v>
      </c>
      <c r="B3" s="409"/>
      <c r="C3" s="409"/>
      <c r="D3" s="409"/>
      <c r="E3" s="409"/>
      <c r="F3" s="427" t="s">
        <v>25</v>
      </c>
      <c r="G3" s="427" t="s">
        <v>26</v>
      </c>
      <c r="H3" s="427" t="s">
        <v>22</v>
      </c>
      <c r="I3" s="862" t="s">
        <v>23</v>
      </c>
    </row>
    <row r="4" spans="1:9" ht="15.05" customHeight="1" x14ac:dyDescent="0.25">
      <c r="A4" s="419"/>
      <c r="B4" s="411"/>
      <c r="C4" s="411"/>
      <c r="D4" s="411"/>
      <c r="E4" s="411"/>
      <c r="F4" s="558"/>
      <c r="G4" s="558" t="s">
        <v>27</v>
      </c>
      <c r="H4" s="558"/>
      <c r="I4" s="428"/>
    </row>
    <row r="5" spans="1:9" ht="15.05" customHeight="1" x14ac:dyDescent="0.25">
      <c r="A5" s="607" t="s">
        <v>28</v>
      </c>
      <c r="B5" s="411"/>
      <c r="C5" s="411"/>
      <c r="D5" s="411"/>
      <c r="E5" s="411"/>
      <c r="F5" s="429">
        <v>75126</v>
      </c>
      <c r="G5" s="429">
        <v>8865</v>
      </c>
      <c r="H5" s="429">
        <v>65182</v>
      </c>
      <c r="I5" s="430">
        <v>1079</v>
      </c>
    </row>
    <row r="6" spans="1:9" ht="15.05" customHeight="1" x14ac:dyDescent="0.25">
      <c r="A6" s="426" t="s">
        <v>30</v>
      </c>
      <c r="B6" s="417"/>
      <c r="C6" s="417"/>
      <c r="D6" s="417"/>
      <c r="E6" s="417"/>
      <c r="F6" s="608">
        <v>7755</v>
      </c>
      <c r="G6" s="72">
        <v>859</v>
      </c>
      <c r="H6" s="72">
        <v>6763</v>
      </c>
      <c r="I6" s="73">
        <v>133</v>
      </c>
    </row>
    <row r="7" spans="1:9" ht="15.05" customHeight="1" x14ac:dyDescent="0.25">
      <c r="A7" s="416" t="s">
        <v>32</v>
      </c>
      <c r="B7" s="417"/>
      <c r="C7" s="417"/>
      <c r="D7" s="417"/>
      <c r="E7" s="417"/>
      <c r="F7" s="608">
        <v>7600</v>
      </c>
      <c r="G7" s="72">
        <v>931</v>
      </c>
      <c r="H7" s="72">
        <v>6577</v>
      </c>
      <c r="I7" s="73">
        <v>92</v>
      </c>
    </row>
    <row r="8" spans="1:9" ht="15.05" customHeight="1" x14ac:dyDescent="0.25">
      <c r="A8" s="416" t="s">
        <v>33</v>
      </c>
      <c r="B8" s="417"/>
      <c r="C8" s="417"/>
      <c r="D8" s="417"/>
      <c r="E8" s="417"/>
      <c r="F8" s="608">
        <v>7722</v>
      </c>
      <c r="G8" s="72">
        <v>900</v>
      </c>
      <c r="H8" s="72">
        <v>6708</v>
      </c>
      <c r="I8" s="73">
        <v>114</v>
      </c>
    </row>
    <row r="9" spans="1:9" ht="15.05" customHeight="1" x14ac:dyDescent="0.25">
      <c r="A9" s="416" t="s">
        <v>34</v>
      </c>
      <c r="B9" s="417"/>
      <c r="C9" s="417"/>
      <c r="D9" s="417"/>
      <c r="E9" s="417"/>
      <c r="F9" s="608">
        <v>4878</v>
      </c>
      <c r="G9" s="72">
        <v>583</v>
      </c>
      <c r="H9" s="72">
        <v>4220</v>
      </c>
      <c r="I9" s="73">
        <v>75</v>
      </c>
    </row>
    <row r="10" spans="1:9" ht="15.05" customHeight="1" x14ac:dyDescent="0.25">
      <c r="A10" s="416" t="s">
        <v>35</v>
      </c>
      <c r="B10" s="417"/>
      <c r="C10" s="417"/>
      <c r="D10" s="417"/>
      <c r="E10" s="417"/>
      <c r="F10" s="608">
        <v>5809</v>
      </c>
      <c r="G10" s="72">
        <v>840</v>
      </c>
      <c r="H10" s="72">
        <v>4885</v>
      </c>
      <c r="I10" s="73">
        <v>84</v>
      </c>
    </row>
    <row r="11" spans="1:9" ht="15.05" customHeight="1" x14ac:dyDescent="0.25">
      <c r="A11" s="416" t="s">
        <v>36</v>
      </c>
      <c r="B11" s="417"/>
      <c r="C11" s="417"/>
      <c r="D11" s="417"/>
      <c r="E11" s="417"/>
      <c r="F11" s="608">
        <v>7010</v>
      </c>
      <c r="G11" s="72">
        <v>929</v>
      </c>
      <c r="H11" s="72">
        <v>5991</v>
      </c>
      <c r="I11" s="73">
        <v>90</v>
      </c>
    </row>
    <row r="12" spans="1:9" ht="15.05" customHeight="1" x14ac:dyDescent="0.25">
      <c r="A12" s="416" t="s">
        <v>37</v>
      </c>
      <c r="B12" s="417"/>
      <c r="C12" s="417"/>
      <c r="D12" s="417"/>
      <c r="E12" s="417"/>
      <c r="F12" s="608">
        <v>7229</v>
      </c>
      <c r="G12" s="72">
        <v>567</v>
      </c>
      <c r="H12" s="72">
        <v>6552</v>
      </c>
      <c r="I12" s="73">
        <v>110</v>
      </c>
    </row>
    <row r="13" spans="1:9" ht="15.05" customHeight="1" x14ac:dyDescent="0.25">
      <c r="A13" s="416" t="s">
        <v>38</v>
      </c>
      <c r="B13" s="417"/>
      <c r="C13" s="417"/>
      <c r="D13" s="417"/>
      <c r="E13" s="417"/>
      <c r="F13" s="608">
        <v>7878</v>
      </c>
      <c r="G13" s="72">
        <v>644</v>
      </c>
      <c r="H13" s="72">
        <v>7118</v>
      </c>
      <c r="I13" s="73">
        <v>116</v>
      </c>
    </row>
    <row r="14" spans="1:9" ht="15.05" customHeight="1" x14ac:dyDescent="0.25">
      <c r="A14" s="416" t="s">
        <v>39</v>
      </c>
      <c r="B14" s="417"/>
      <c r="C14" s="417"/>
      <c r="D14" s="417"/>
      <c r="E14" s="417"/>
      <c r="F14" s="608">
        <v>7555</v>
      </c>
      <c r="G14" s="72">
        <v>814</v>
      </c>
      <c r="H14" s="72">
        <v>6642</v>
      </c>
      <c r="I14" s="73">
        <v>99</v>
      </c>
    </row>
    <row r="15" spans="1:9" ht="15.05" customHeight="1" x14ac:dyDescent="0.25">
      <c r="A15" s="416" t="s">
        <v>40</v>
      </c>
      <c r="B15" s="417"/>
      <c r="C15" s="417"/>
      <c r="D15" s="417"/>
      <c r="E15" s="417"/>
      <c r="F15" s="608">
        <v>5217</v>
      </c>
      <c r="G15" s="72">
        <v>507</v>
      </c>
      <c r="H15" s="72">
        <v>4636</v>
      </c>
      <c r="I15" s="73">
        <v>74</v>
      </c>
    </row>
    <row r="16" spans="1:9" ht="15.05" customHeight="1" x14ac:dyDescent="0.25">
      <c r="A16" s="609" t="s">
        <v>42</v>
      </c>
      <c r="B16" s="411"/>
      <c r="C16" s="411"/>
      <c r="D16" s="411"/>
      <c r="E16" s="411"/>
      <c r="F16" s="610">
        <v>6473</v>
      </c>
      <c r="G16" s="74">
        <v>1291</v>
      </c>
      <c r="H16" s="74">
        <v>5090</v>
      </c>
      <c r="I16" s="75">
        <v>92</v>
      </c>
    </row>
    <row r="18" spans="1:2" ht="15.05" x14ac:dyDescent="0.3">
      <c r="A18" s="70" t="s">
        <v>989</v>
      </c>
      <c r="B18" s="76"/>
    </row>
    <row r="19" spans="1:2" ht="15.05" customHeight="1" x14ac:dyDescent="0.25"/>
    <row r="20" spans="1:2" ht="18" customHeight="1" x14ac:dyDescent="0.25"/>
    <row r="21" spans="1:2" ht="18" customHeight="1" x14ac:dyDescent="0.25"/>
    <row r="22" spans="1:2" ht="15.05" customHeight="1" x14ac:dyDescent="0.25"/>
    <row r="23" spans="1:2" ht="18" customHeight="1" x14ac:dyDescent="0.25"/>
    <row r="24" spans="1:2" ht="15.05" customHeight="1" x14ac:dyDescent="0.25"/>
    <row r="25" spans="1:2" ht="18" customHeight="1" x14ac:dyDescent="0.25"/>
    <row r="26" spans="1:2" ht="15.05" customHeight="1" x14ac:dyDescent="0.25"/>
    <row r="27" spans="1:2" ht="18" customHeight="1" x14ac:dyDescent="0.25"/>
    <row r="28" spans="1:2" ht="15.05" customHeight="1" x14ac:dyDescent="0.25"/>
    <row r="29" spans="1:2" ht="18" customHeight="1" x14ac:dyDescent="0.25"/>
    <row r="30" spans="1:2" ht="18" customHeight="1" x14ac:dyDescent="0.25"/>
    <row r="54" spans="4:4" x14ac:dyDescent="0.25">
      <c r="D54" s="77"/>
    </row>
    <row r="83" spans="3:4" x14ac:dyDescent="0.25">
      <c r="C83" s="78"/>
      <c r="D83" s="77"/>
    </row>
  </sheetData>
  <phoneticPr fontId="2" type="noConversion"/>
  <printOptions horizontalCentered="1"/>
  <pageMargins left="0.9055118110236221" right="0.27559055118110237" top="0.59055118110236227" bottom="0.6692913385826772" header="0.31496062992125984" footer="0.51181102362204722"/>
  <pageSetup paperSize="9" scale="85" orientation="portrait" r:id="rId1"/>
  <headerFooter alignWithMargins="0">
    <oddHeader>&amp;C2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9"/>
  <sheetViews>
    <sheetView zoomScaleNormal="100" workbookViewId="0">
      <selection activeCell="P12" sqref="P12"/>
    </sheetView>
  </sheetViews>
  <sheetFormatPr defaultColWidth="9.109375" defaultRowHeight="5.65" customHeight="1" x14ac:dyDescent="0.25"/>
  <cols>
    <col min="1" max="1" width="24.6640625" style="54" customWidth="1"/>
    <col min="2" max="2" width="7.77734375" style="54" customWidth="1"/>
    <col min="3" max="3" width="10.77734375" style="54" customWidth="1"/>
    <col min="4" max="4" width="9.77734375" style="54" customWidth="1"/>
    <col min="5" max="5" width="10.6640625" style="54" customWidth="1"/>
    <col min="6" max="6" width="9.77734375" style="54" customWidth="1"/>
    <col min="7" max="7" width="12.77734375" style="54" customWidth="1"/>
    <col min="8" max="8" width="10" style="54" customWidth="1"/>
    <col min="9" max="9" width="10.6640625" style="54" customWidth="1"/>
    <col min="10" max="10" width="9.33203125" style="54" customWidth="1"/>
    <col min="11" max="11" width="8.77734375" style="54" customWidth="1"/>
    <col min="12" max="12" width="9.6640625" style="54" customWidth="1"/>
    <col min="13" max="15" width="9.77734375" style="54" customWidth="1"/>
    <col min="16" max="16384" width="9.109375" style="54"/>
  </cols>
  <sheetData>
    <row r="1" spans="1:13" ht="13.15" x14ac:dyDescent="0.25">
      <c r="A1" s="79" t="s">
        <v>1031</v>
      </c>
      <c r="B1" s="80"/>
      <c r="C1" s="80"/>
    </row>
    <row r="2" spans="1:13" ht="13.15" x14ac:dyDescent="0.25">
      <c r="A2" s="81" t="s">
        <v>1032</v>
      </c>
      <c r="B2" s="80"/>
      <c r="C2" s="80"/>
    </row>
    <row r="3" spans="1:13" ht="13.15" x14ac:dyDescent="0.25">
      <c r="A3" s="81" t="s">
        <v>624</v>
      </c>
      <c r="I3" s="67"/>
      <c r="J3" s="67"/>
      <c r="K3" s="67"/>
      <c r="L3" s="67"/>
      <c r="M3" s="67"/>
    </row>
    <row r="4" spans="1:13" ht="12.7" customHeight="1" x14ac:dyDescent="0.25">
      <c r="A4" s="431" t="s">
        <v>44</v>
      </c>
      <c r="B4" s="887" t="s">
        <v>45</v>
      </c>
      <c r="C4" s="887" t="s">
        <v>461</v>
      </c>
      <c r="D4" s="887" t="s">
        <v>46</v>
      </c>
      <c r="E4" s="909" t="s">
        <v>611</v>
      </c>
      <c r="F4" s="910"/>
      <c r="G4" s="906" t="s">
        <v>511</v>
      </c>
      <c r="H4" s="887" t="s">
        <v>47</v>
      </c>
      <c r="I4" s="433" t="s">
        <v>299</v>
      </c>
      <c r="J4" s="414"/>
      <c r="K4" s="414"/>
      <c r="L4" s="414"/>
      <c r="M4" s="415"/>
    </row>
    <row r="5" spans="1:13" ht="13.15" x14ac:dyDescent="0.25">
      <c r="A5" s="434"/>
      <c r="B5" s="886" t="s">
        <v>49</v>
      </c>
      <c r="C5" s="436" t="s">
        <v>462</v>
      </c>
      <c r="D5" s="886" t="s">
        <v>50</v>
      </c>
      <c r="E5" s="437"/>
      <c r="F5" s="437"/>
      <c r="G5" s="907"/>
      <c r="H5" s="886" t="s">
        <v>50</v>
      </c>
      <c r="I5" s="438" t="s">
        <v>51</v>
      </c>
      <c r="J5" s="438" t="s">
        <v>52</v>
      </c>
      <c r="K5" s="888" t="s">
        <v>300</v>
      </c>
      <c r="L5" s="889"/>
      <c r="M5" s="885" t="s">
        <v>53</v>
      </c>
    </row>
    <row r="6" spans="1:13" ht="13.15" x14ac:dyDescent="0.25">
      <c r="A6" s="434"/>
      <c r="B6" s="437"/>
      <c r="C6" s="440" t="s">
        <v>2</v>
      </c>
      <c r="D6" s="886" t="s">
        <v>54</v>
      </c>
      <c r="E6" s="886" t="s">
        <v>55</v>
      </c>
      <c r="F6" s="886" t="s">
        <v>22</v>
      </c>
      <c r="G6" s="907"/>
      <c r="H6" s="886" t="s">
        <v>56</v>
      </c>
      <c r="I6" s="438" t="s">
        <v>57</v>
      </c>
      <c r="J6" s="438"/>
      <c r="K6" s="427" t="s">
        <v>28</v>
      </c>
      <c r="L6" s="441" t="s">
        <v>301</v>
      </c>
      <c r="M6" s="885" t="s">
        <v>58</v>
      </c>
    </row>
    <row r="7" spans="1:13" ht="13.15" x14ac:dyDescent="0.25">
      <c r="A7" s="434"/>
      <c r="B7" s="437"/>
      <c r="C7" s="442" t="s">
        <v>472</v>
      </c>
      <c r="D7" s="886" t="s">
        <v>59</v>
      </c>
      <c r="E7" s="886" t="s">
        <v>27</v>
      </c>
      <c r="F7" s="886" t="s">
        <v>23</v>
      </c>
      <c r="G7" s="908"/>
      <c r="H7" s="886" t="s">
        <v>512</v>
      </c>
      <c r="I7" s="558" t="s">
        <v>60</v>
      </c>
      <c r="J7" s="558"/>
      <c r="K7" s="558"/>
      <c r="L7" s="443" t="s">
        <v>302</v>
      </c>
      <c r="M7" s="428" t="s">
        <v>61</v>
      </c>
    </row>
    <row r="8" spans="1:13" ht="13.15" x14ac:dyDescent="0.25">
      <c r="A8" s="884">
        <v>1</v>
      </c>
      <c r="B8" s="883">
        <v>2</v>
      </c>
      <c r="C8" s="558">
        <v>3</v>
      </c>
      <c r="D8" s="883">
        <v>4</v>
      </c>
      <c r="E8" s="883">
        <v>5</v>
      </c>
      <c r="F8" s="883">
        <v>6</v>
      </c>
      <c r="G8" s="883">
        <v>7</v>
      </c>
      <c r="H8" s="883">
        <v>8</v>
      </c>
      <c r="I8" s="558">
        <v>9</v>
      </c>
      <c r="J8" s="558">
        <v>10</v>
      </c>
      <c r="K8" s="558">
        <v>11</v>
      </c>
      <c r="L8" s="558">
        <v>12</v>
      </c>
      <c r="M8" s="428">
        <v>13</v>
      </c>
    </row>
    <row r="9" spans="1:13" ht="16.45" customHeight="1" x14ac:dyDescent="0.25">
      <c r="A9" s="82" t="s">
        <v>28</v>
      </c>
      <c r="B9" s="83">
        <v>86185</v>
      </c>
      <c r="C9" s="83">
        <v>1795</v>
      </c>
      <c r="D9" s="74">
        <v>75126</v>
      </c>
      <c r="E9" s="84">
        <v>8865</v>
      </c>
      <c r="F9" s="83">
        <v>66261</v>
      </c>
      <c r="G9" s="84">
        <v>80</v>
      </c>
      <c r="H9" s="84">
        <v>75046</v>
      </c>
      <c r="I9" s="85">
        <v>6455</v>
      </c>
      <c r="J9" s="85">
        <v>7488</v>
      </c>
      <c r="K9" s="85">
        <v>6475</v>
      </c>
      <c r="L9" s="74">
        <v>1189</v>
      </c>
      <c r="M9" s="86">
        <v>8546</v>
      </c>
    </row>
    <row r="10" spans="1:13" ht="13.15" x14ac:dyDescent="0.25">
      <c r="A10" s="890" t="s">
        <v>65</v>
      </c>
      <c r="B10" s="611">
        <f>SUM(B11:B34)</f>
        <v>8979</v>
      </c>
      <c r="C10" s="611">
        <f t="shared" ref="C10" si="0">SUM(C11:C34)</f>
        <v>232</v>
      </c>
      <c r="D10" s="611">
        <f>SUM(D11:D34)</f>
        <v>7755</v>
      </c>
      <c r="E10" s="611">
        <f>SUM(E11:E34)</f>
        <v>859</v>
      </c>
      <c r="F10" s="611">
        <f>SUM(F11:F34)</f>
        <v>6896</v>
      </c>
      <c r="G10" s="611">
        <f t="shared" ref="G10:L10" si="1">SUM(G11:G34)</f>
        <v>8</v>
      </c>
      <c r="H10" s="611">
        <f t="shared" si="1"/>
        <v>7747</v>
      </c>
      <c r="I10" s="611">
        <f t="shared" si="1"/>
        <v>768</v>
      </c>
      <c r="J10" s="611">
        <f t="shared" si="1"/>
        <v>786</v>
      </c>
      <c r="K10" s="611">
        <f t="shared" si="1"/>
        <v>716</v>
      </c>
      <c r="L10" s="611">
        <f t="shared" si="1"/>
        <v>189</v>
      </c>
      <c r="M10" s="611">
        <f>SUM(M11:M34)</f>
        <v>898</v>
      </c>
    </row>
    <row r="11" spans="1:13" ht="14.25" customHeight="1" x14ac:dyDescent="0.25">
      <c r="A11" s="445" t="s">
        <v>66</v>
      </c>
      <c r="B11" s="72">
        <v>444</v>
      </c>
      <c r="C11" s="72"/>
      <c r="D11" s="72">
        <f t="shared" ref="D11:D34" si="2">SUM(E11:F11)</f>
        <v>395</v>
      </c>
      <c r="E11" s="72">
        <v>119</v>
      </c>
      <c r="F11" s="72">
        <v>276</v>
      </c>
      <c r="G11" s="72">
        <v>1</v>
      </c>
      <c r="H11" s="72">
        <f>+D11-G11</f>
        <v>394</v>
      </c>
      <c r="I11" s="72">
        <v>140</v>
      </c>
      <c r="J11" s="72">
        <v>161</v>
      </c>
      <c r="K11" s="72">
        <v>159</v>
      </c>
      <c r="L11" s="72">
        <v>42</v>
      </c>
      <c r="M11" s="73">
        <v>165</v>
      </c>
    </row>
    <row r="12" spans="1:13" ht="14.25" customHeight="1" x14ac:dyDescent="0.25">
      <c r="A12" s="612" t="s">
        <v>67</v>
      </c>
      <c r="B12" s="72">
        <v>70</v>
      </c>
      <c r="C12" s="72"/>
      <c r="D12" s="72">
        <f t="shared" si="2"/>
        <v>36</v>
      </c>
      <c r="E12" s="72">
        <v>8</v>
      </c>
      <c r="F12" s="72">
        <v>28</v>
      </c>
      <c r="G12" s="72">
        <v>0</v>
      </c>
      <c r="H12" s="72">
        <f t="shared" ref="H12:H52" si="3">+D12-G12</f>
        <v>36</v>
      </c>
      <c r="I12" s="613"/>
      <c r="J12" s="613"/>
      <c r="K12" s="613"/>
      <c r="L12" s="613"/>
      <c r="M12" s="614"/>
    </row>
    <row r="13" spans="1:13" ht="14.25" customHeight="1" x14ac:dyDescent="0.25">
      <c r="A13" s="612" t="s">
        <v>68</v>
      </c>
      <c r="B13" s="72">
        <v>130</v>
      </c>
      <c r="C13" s="72"/>
      <c r="D13" s="72">
        <f t="shared" si="2"/>
        <v>112</v>
      </c>
      <c r="E13" s="72">
        <v>0</v>
      </c>
      <c r="F13" s="72">
        <v>112</v>
      </c>
      <c r="G13" s="72">
        <v>0</v>
      </c>
      <c r="H13" s="72">
        <f t="shared" si="3"/>
        <v>112</v>
      </c>
      <c r="I13" s="613"/>
      <c r="J13" s="613"/>
      <c r="K13" s="613"/>
      <c r="L13" s="613"/>
      <c r="M13" s="614"/>
    </row>
    <row r="14" spans="1:13" ht="14.25" customHeight="1" x14ac:dyDescent="0.25">
      <c r="A14" s="612" t="s">
        <v>73</v>
      </c>
      <c r="B14" s="72">
        <v>254</v>
      </c>
      <c r="C14" s="72"/>
      <c r="D14" s="72">
        <f>SUM(E14:F14)</f>
        <v>0</v>
      </c>
      <c r="E14" s="72">
        <v>0</v>
      </c>
      <c r="F14" s="72">
        <v>0</v>
      </c>
      <c r="G14" s="72">
        <v>0</v>
      </c>
      <c r="H14" s="72">
        <f>+D14-G14</f>
        <v>0</v>
      </c>
      <c r="I14" s="613"/>
      <c r="J14" s="613"/>
      <c r="K14" s="613"/>
      <c r="L14" s="613"/>
      <c r="M14" s="614"/>
    </row>
    <row r="15" spans="1:13" ht="14.25" customHeight="1" x14ac:dyDescent="0.25">
      <c r="A15" s="615" t="s">
        <v>815</v>
      </c>
      <c r="B15" s="72">
        <v>608</v>
      </c>
      <c r="C15" s="72"/>
      <c r="D15" s="72">
        <f t="shared" ref="D15" si="4">SUM(E15:F15)</f>
        <v>576</v>
      </c>
      <c r="E15" s="72">
        <v>54</v>
      </c>
      <c r="F15" s="72">
        <v>522</v>
      </c>
      <c r="G15" s="72">
        <v>0</v>
      </c>
      <c r="H15" s="72">
        <f t="shared" ref="H15" si="5">+D15-G15</f>
        <v>576</v>
      </c>
      <c r="I15" s="616"/>
      <c r="J15" s="616"/>
      <c r="K15" s="616"/>
      <c r="L15" s="616"/>
      <c r="M15" s="617"/>
    </row>
    <row r="16" spans="1:13" ht="14.25" customHeight="1" x14ac:dyDescent="0.25">
      <c r="A16" s="445" t="s">
        <v>76</v>
      </c>
      <c r="B16" s="72">
        <v>1006</v>
      </c>
      <c r="C16" s="72"/>
      <c r="D16" s="72">
        <f>SUM(E16:F16)</f>
        <v>960</v>
      </c>
      <c r="E16" s="72">
        <v>426</v>
      </c>
      <c r="F16" s="72">
        <v>534</v>
      </c>
      <c r="G16" s="72">
        <v>3</v>
      </c>
      <c r="H16" s="72">
        <f>+D16-G16</f>
        <v>957</v>
      </c>
      <c r="I16" s="72">
        <v>129</v>
      </c>
      <c r="J16" s="72">
        <v>208</v>
      </c>
      <c r="K16" s="72">
        <v>165</v>
      </c>
      <c r="L16" s="72">
        <v>40</v>
      </c>
      <c r="M16" s="73">
        <v>205</v>
      </c>
    </row>
    <row r="17" spans="1:13" ht="14.25" customHeight="1" x14ac:dyDescent="0.25">
      <c r="A17" s="612" t="s">
        <v>67</v>
      </c>
      <c r="B17" s="72">
        <v>79</v>
      </c>
      <c r="C17" s="72">
        <v>20</v>
      </c>
      <c r="D17" s="72">
        <f>SUM(E17:F17)</f>
        <v>48</v>
      </c>
      <c r="E17" s="72">
        <v>8</v>
      </c>
      <c r="F17" s="72">
        <v>40</v>
      </c>
      <c r="G17" s="72">
        <v>0</v>
      </c>
      <c r="H17" s="72">
        <f>+D17-G17</f>
        <v>48</v>
      </c>
      <c r="I17" s="613"/>
      <c r="J17" s="613"/>
      <c r="K17" s="613"/>
      <c r="L17" s="613"/>
      <c r="M17" s="614"/>
    </row>
    <row r="18" spans="1:13" ht="14.25" customHeight="1" x14ac:dyDescent="0.25">
      <c r="A18" s="612" t="s">
        <v>817</v>
      </c>
      <c r="B18" s="72">
        <v>625</v>
      </c>
      <c r="C18" s="72"/>
      <c r="D18" s="72">
        <f t="shared" ref="D18" si="6">SUM(E18:F18)</f>
        <v>556</v>
      </c>
      <c r="E18" s="72">
        <v>0</v>
      </c>
      <c r="F18" s="72">
        <v>556</v>
      </c>
      <c r="G18" s="72">
        <v>0</v>
      </c>
      <c r="H18" s="72">
        <f t="shared" ref="H18" si="7">+D18-G18</f>
        <v>556</v>
      </c>
      <c r="I18" s="616"/>
      <c r="J18" s="616"/>
      <c r="K18" s="616"/>
      <c r="L18" s="616"/>
      <c r="M18" s="617"/>
    </row>
    <row r="19" spans="1:13" ht="14.25" customHeight="1" x14ac:dyDescent="0.25">
      <c r="A19" s="446" t="s">
        <v>78</v>
      </c>
      <c r="B19" s="72">
        <v>360</v>
      </c>
      <c r="C19" s="72"/>
      <c r="D19" s="72">
        <f>SUM(E19:F19)</f>
        <v>322</v>
      </c>
      <c r="E19" s="72">
        <v>41</v>
      </c>
      <c r="F19" s="72">
        <v>281</v>
      </c>
      <c r="G19" s="72">
        <v>0</v>
      </c>
      <c r="H19" s="72">
        <f>+D19-G19</f>
        <v>322</v>
      </c>
      <c r="I19" s="72">
        <v>17</v>
      </c>
      <c r="J19" s="72">
        <v>60</v>
      </c>
      <c r="K19" s="72">
        <v>44</v>
      </c>
      <c r="L19" s="72">
        <v>6</v>
      </c>
      <c r="M19" s="73">
        <v>38</v>
      </c>
    </row>
    <row r="20" spans="1:13" ht="14.25" customHeight="1" x14ac:dyDescent="0.25">
      <c r="A20" s="446" t="s">
        <v>77</v>
      </c>
      <c r="B20" s="72">
        <v>389</v>
      </c>
      <c r="C20" s="72"/>
      <c r="D20" s="72">
        <f>SUM(E20:F20)</f>
        <v>337</v>
      </c>
      <c r="E20" s="72">
        <v>54</v>
      </c>
      <c r="F20" s="72">
        <v>283</v>
      </c>
      <c r="G20" s="72">
        <v>3</v>
      </c>
      <c r="H20" s="72">
        <f>+D20-G20</f>
        <v>334</v>
      </c>
      <c r="I20" s="72">
        <v>15</v>
      </c>
      <c r="J20" s="72">
        <v>103</v>
      </c>
      <c r="K20" s="72">
        <v>66</v>
      </c>
      <c r="L20" s="72">
        <v>8</v>
      </c>
      <c r="M20" s="73">
        <v>62</v>
      </c>
    </row>
    <row r="21" spans="1:13" ht="14.25" customHeight="1" x14ac:dyDescent="0.25">
      <c r="A21" s="612" t="s">
        <v>298</v>
      </c>
      <c r="B21" s="72">
        <v>32</v>
      </c>
      <c r="C21" s="72"/>
      <c r="D21" s="72">
        <f>SUM(E21:F21)</f>
        <v>31</v>
      </c>
      <c r="E21" s="72">
        <v>0</v>
      </c>
      <c r="F21" s="72">
        <v>31</v>
      </c>
      <c r="G21" s="72">
        <v>0</v>
      </c>
      <c r="H21" s="72">
        <f>+D21-G21</f>
        <v>31</v>
      </c>
      <c r="I21" s="613"/>
      <c r="J21" s="613"/>
      <c r="K21" s="613"/>
      <c r="L21" s="613"/>
      <c r="M21" s="614"/>
    </row>
    <row r="22" spans="1:13" ht="14.25" customHeight="1" x14ac:dyDescent="0.25">
      <c r="A22" s="445" t="s">
        <v>339</v>
      </c>
      <c r="B22" s="72">
        <v>1268</v>
      </c>
      <c r="C22" s="72">
        <v>60</v>
      </c>
      <c r="D22" s="72">
        <f t="shared" si="2"/>
        <v>1131</v>
      </c>
      <c r="E22" s="72">
        <v>15</v>
      </c>
      <c r="F22" s="72">
        <v>1116</v>
      </c>
      <c r="G22" s="72">
        <v>0</v>
      </c>
      <c r="H22" s="72">
        <f t="shared" si="3"/>
        <v>1131</v>
      </c>
      <c r="I22" s="72">
        <v>160</v>
      </c>
      <c r="J22" s="72">
        <v>102</v>
      </c>
      <c r="K22" s="72">
        <v>104</v>
      </c>
      <c r="L22" s="72">
        <v>30</v>
      </c>
      <c r="M22" s="73">
        <v>141</v>
      </c>
    </row>
    <row r="23" spans="1:13" ht="14.25" customHeight="1" x14ac:dyDescent="0.25">
      <c r="A23" s="612" t="s">
        <v>3</v>
      </c>
      <c r="B23" s="72">
        <v>38</v>
      </c>
      <c r="C23" s="72"/>
      <c r="D23" s="72">
        <f t="shared" si="2"/>
        <v>23</v>
      </c>
      <c r="E23" s="72">
        <v>2</v>
      </c>
      <c r="F23" s="72">
        <v>21</v>
      </c>
      <c r="G23" s="72">
        <v>0</v>
      </c>
      <c r="H23" s="72">
        <f t="shared" si="3"/>
        <v>23</v>
      </c>
      <c r="I23" s="613"/>
      <c r="J23" s="613"/>
      <c r="K23" s="613"/>
      <c r="L23" s="613"/>
      <c r="M23" s="614"/>
    </row>
    <row r="24" spans="1:13" ht="14.25" customHeight="1" x14ac:dyDescent="0.25">
      <c r="A24" s="612" t="s">
        <v>473</v>
      </c>
      <c r="B24" s="72">
        <v>19</v>
      </c>
      <c r="C24" s="72"/>
      <c r="D24" s="72">
        <f t="shared" si="2"/>
        <v>8</v>
      </c>
      <c r="E24" s="72">
        <v>0</v>
      </c>
      <c r="F24" s="72">
        <v>8</v>
      </c>
      <c r="G24" s="72">
        <v>0</v>
      </c>
      <c r="H24" s="72">
        <f t="shared" si="3"/>
        <v>8</v>
      </c>
      <c r="I24" s="613"/>
      <c r="J24" s="613"/>
      <c r="K24" s="613"/>
      <c r="L24" s="613"/>
      <c r="M24" s="614"/>
    </row>
    <row r="25" spans="1:13" ht="14.25" customHeight="1" x14ac:dyDescent="0.25">
      <c r="A25" s="615" t="s">
        <v>816</v>
      </c>
      <c r="B25" s="72">
        <v>335</v>
      </c>
      <c r="C25" s="72"/>
      <c r="D25" s="72">
        <f t="shared" si="2"/>
        <v>315</v>
      </c>
      <c r="E25" s="72">
        <v>34</v>
      </c>
      <c r="F25" s="72">
        <v>281</v>
      </c>
      <c r="G25" s="72">
        <v>0</v>
      </c>
      <c r="H25" s="72">
        <f t="shared" si="3"/>
        <v>315</v>
      </c>
      <c r="I25" s="616"/>
      <c r="J25" s="616"/>
      <c r="K25" s="616"/>
      <c r="L25" s="616"/>
      <c r="M25" s="617"/>
    </row>
    <row r="26" spans="1:13" ht="14.25" customHeight="1" x14ac:dyDescent="0.25">
      <c r="A26" s="445" t="s">
        <v>688</v>
      </c>
      <c r="B26" s="72">
        <v>346</v>
      </c>
      <c r="C26" s="72"/>
      <c r="D26" s="72">
        <f t="shared" si="2"/>
        <v>322</v>
      </c>
      <c r="E26" s="72">
        <v>0</v>
      </c>
      <c r="F26" s="72">
        <v>322</v>
      </c>
      <c r="G26" s="72">
        <v>0</v>
      </c>
      <c r="H26" s="72">
        <f>+D26-G26</f>
        <v>322</v>
      </c>
      <c r="I26" s="72">
        <v>50</v>
      </c>
      <c r="J26" s="72">
        <v>68</v>
      </c>
      <c r="K26" s="72">
        <v>59</v>
      </c>
      <c r="L26" s="72">
        <v>14</v>
      </c>
      <c r="M26" s="73">
        <v>56</v>
      </c>
    </row>
    <row r="27" spans="1:13" ht="14.25" customHeight="1" x14ac:dyDescent="0.25">
      <c r="A27" s="618" t="s">
        <v>741</v>
      </c>
      <c r="B27" s="72">
        <v>151</v>
      </c>
      <c r="C27" s="72"/>
      <c r="D27" s="72">
        <f t="shared" si="2"/>
        <v>135</v>
      </c>
      <c r="E27" s="72">
        <v>39</v>
      </c>
      <c r="F27" s="72">
        <v>96</v>
      </c>
      <c r="G27" s="72">
        <v>0</v>
      </c>
      <c r="H27" s="72">
        <f>+D27-G27</f>
        <v>135</v>
      </c>
      <c r="I27" s="616"/>
      <c r="J27" s="616"/>
      <c r="K27" s="616"/>
      <c r="L27" s="616"/>
      <c r="M27" s="617"/>
    </row>
    <row r="28" spans="1:13" ht="14.25" customHeight="1" x14ac:dyDescent="0.25">
      <c r="A28" s="446" t="s">
        <v>70</v>
      </c>
      <c r="B28" s="72">
        <v>580</v>
      </c>
      <c r="C28" s="72"/>
      <c r="D28" s="72">
        <f t="shared" si="2"/>
        <v>552</v>
      </c>
      <c r="E28" s="72">
        <v>0</v>
      </c>
      <c r="F28" s="72">
        <v>552</v>
      </c>
      <c r="G28" s="72">
        <v>1</v>
      </c>
      <c r="H28" s="72">
        <f t="shared" si="3"/>
        <v>551</v>
      </c>
      <c r="I28" s="72">
        <v>58</v>
      </c>
      <c r="J28" s="72">
        <v>37</v>
      </c>
      <c r="K28" s="72">
        <v>35</v>
      </c>
      <c r="L28" s="72">
        <v>16</v>
      </c>
      <c r="M28" s="73">
        <v>65</v>
      </c>
    </row>
    <row r="29" spans="1:13" ht="14.25" customHeight="1" x14ac:dyDescent="0.25">
      <c r="A29" s="798" t="s">
        <v>654</v>
      </c>
      <c r="B29" s="72">
        <v>129</v>
      </c>
      <c r="C29" s="72">
        <v>129</v>
      </c>
      <c r="D29" s="72">
        <f t="shared" si="2"/>
        <v>0</v>
      </c>
      <c r="E29" s="72">
        <v>0</v>
      </c>
      <c r="F29" s="72">
        <v>0</v>
      </c>
      <c r="G29" s="72">
        <v>0</v>
      </c>
      <c r="H29" s="72">
        <f t="shared" si="3"/>
        <v>0</v>
      </c>
      <c r="I29" s="613"/>
      <c r="J29" s="613"/>
      <c r="K29" s="613"/>
      <c r="L29" s="613"/>
      <c r="M29" s="614"/>
    </row>
    <row r="30" spans="1:13" ht="14.25" customHeight="1" x14ac:dyDescent="0.25">
      <c r="A30" s="798" t="s">
        <v>69</v>
      </c>
      <c r="B30" s="72">
        <v>38</v>
      </c>
      <c r="C30" s="72"/>
      <c r="D30" s="72">
        <f t="shared" si="2"/>
        <v>31</v>
      </c>
      <c r="E30" s="72">
        <v>0</v>
      </c>
      <c r="F30" s="72">
        <v>31</v>
      </c>
      <c r="G30" s="72">
        <v>0</v>
      </c>
      <c r="H30" s="72">
        <f t="shared" si="3"/>
        <v>31</v>
      </c>
      <c r="I30" s="613"/>
      <c r="J30" s="613"/>
      <c r="K30" s="613"/>
      <c r="L30" s="613"/>
      <c r="M30" s="614"/>
    </row>
    <row r="31" spans="1:13" ht="14.25" customHeight="1" x14ac:dyDescent="0.25">
      <c r="A31" s="618" t="s">
        <v>742</v>
      </c>
      <c r="B31" s="72">
        <v>132</v>
      </c>
      <c r="C31" s="72"/>
      <c r="D31" s="72">
        <f t="shared" si="2"/>
        <v>112</v>
      </c>
      <c r="E31" s="72">
        <v>18</v>
      </c>
      <c r="F31" s="72">
        <v>94</v>
      </c>
      <c r="G31" s="72">
        <v>0</v>
      </c>
      <c r="H31" s="72">
        <f t="shared" si="3"/>
        <v>112</v>
      </c>
      <c r="I31" s="613"/>
      <c r="J31" s="613"/>
      <c r="K31" s="613"/>
      <c r="L31" s="613"/>
      <c r="M31" s="614"/>
    </row>
    <row r="32" spans="1:13" ht="14.25" customHeight="1" x14ac:dyDescent="0.25">
      <c r="A32" s="446" t="s">
        <v>79</v>
      </c>
      <c r="B32" s="72">
        <v>669</v>
      </c>
      <c r="C32" s="72"/>
      <c r="D32" s="72">
        <f t="shared" si="2"/>
        <v>574</v>
      </c>
      <c r="E32" s="72">
        <v>0</v>
      </c>
      <c r="F32" s="72">
        <v>574</v>
      </c>
      <c r="G32" s="72">
        <v>0</v>
      </c>
      <c r="H32" s="72">
        <f>+D32-G32</f>
        <v>574</v>
      </c>
      <c r="I32" s="72">
        <v>96</v>
      </c>
      <c r="J32" s="72">
        <v>0</v>
      </c>
      <c r="K32" s="72">
        <v>28</v>
      </c>
      <c r="L32" s="72">
        <v>6</v>
      </c>
      <c r="M32" s="73">
        <v>92</v>
      </c>
    </row>
    <row r="33" spans="1:13" ht="14.25" customHeight="1" x14ac:dyDescent="0.25">
      <c r="A33" s="447" t="s">
        <v>80</v>
      </c>
      <c r="B33" s="68">
        <v>1025</v>
      </c>
      <c r="C33" s="72">
        <v>23</v>
      </c>
      <c r="D33" s="72">
        <f>SUM(E33:F33)</f>
        <v>959</v>
      </c>
      <c r="E33" s="72">
        <v>0</v>
      </c>
      <c r="F33" s="72">
        <v>959</v>
      </c>
      <c r="G33" s="72">
        <v>0</v>
      </c>
      <c r="H33" s="72">
        <f>+D33-G33</f>
        <v>959</v>
      </c>
      <c r="I33" s="72">
        <v>103</v>
      </c>
      <c r="J33" s="72">
        <v>47</v>
      </c>
      <c r="K33" s="72">
        <v>56</v>
      </c>
      <c r="L33" s="72">
        <v>27</v>
      </c>
      <c r="M33" s="73">
        <v>74</v>
      </c>
    </row>
    <row r="34" spans="1:13" ht="14.25" customHeight="1" x14ac:dyDescent="0.25">
      <c r="A34" s="618" t="s">
        <v>818</v>
      </c>
      <c r="B34" s="72">
        <v>252</v>
      </c>
      <c r="C34" s="72"/>
      <c r="D34" s="72">
        <f t="shared" si="2"/>
        <v>220</v>
      </c>
      <c r="E34" s="72">
        <v>41</v>
      </c>
      <c r="F34" s="72">
        <v>179</v>
      </c>
      <c r="G34" s="72">
        <v>0</v>
      </c>
      <c r="H34" s="72">
        <f>+D34-G34</f>
        <v>220</v>
      </c>
      <c r="I34" s="616"/>
      <c r="J34" s="616"/>
      <c r="K34" s="616"/>
      <c r="L34" s="616"/>
      <c r="M34" s="617" t="s">
        <v>11</v>
      </c>
    </row>
    <row r="35" spans="1:13" ht="13.15" x14ac:dyDescent="0.25">
      <c r="A35" s="622" t="s">
        <v>81</v>
      </c>
      <c r="B35" s="611">
        <f>SUM(B36:B55)</f>
        <v>8434</v>
      </c>
      <c r="C35" s="611">
        <f t="shared" ref="C35:M35" si="8">SUM(C36:C55)</f>
        <v>29</v>
      </c>
      <c r="D35" s="611">
        <f t="shared" si="8"/>
        <v>7600</v>
      </c>
      <c r="E35" s="611">
        <f t="shared" si="8"/>
        <v>931</v>
      </c>
      <c r="F35" s="611">
        <f t="shared" si="8"/>
        <v>6669</v>
      </c>
      <c r="G35" s="611">
        <f t="shared" si="8"/>
        <v>14</v>
      </c>
      <c r="H35" s="611">
        <f t="shared" si="8"/>
        <v>7586</v>
      </c>
      <c r="I35" s="611">
        <f t="shared" si="8"/>
        <v>571</v>
      </c>
      <c r="J35" s="611">
        <f t="shared" si="8"/>
        <v>823</v>
      </c>
      <c r="K35" s="611">
        <f t="shared" si="8"/>
        <v>667</v>
      </c>
      <c r="L35" s="611">
        <f t="shared" si="8"/>
        <v>109</v>
      </c>
      <c r="M35" s="611">
        <f t="shared" si="8"/>
        <v>836</v>
      </c>
    </row>
    <row r="36" spans="1:13" ht="14.25" customHeight="1" x14ac:dyDescent="0.25">
      <c r="A36" s="619" t="s">
        <v>82</v>
      </c>
      <c r="B36" s="72">
        <v>357</v>
      </c>
      <c r="C36" s="72">
        <v>5</v>
      </c>
      <c r="D36" s="72">
        <f t="shared" ref="D36:D52" si="9">SUM(E36:F36)</f>
        <v>330</v>
      </c>
      <c r="E36" s="72">
        <v>49</v>
      </c>
      <c r="F36" s="72">
        <v>281</v>
      </c>
      <c r="G36" s="72">
        <v>6</v>
      </c>
      <c r="H36" s="72">
        <f t="shared" si="3"/>
        <v>324</v>
      </c>
      <c r="I36" s="72">
        <v>66</v>
      </c>
      <c r="J36" s="72">
        <v>102</v>
      </c>
      <c r="K36" s="72">
        <v>61</v>
      </c>
      <c r="L36" s="72">
        <v>11</v>
      </c>
      <c r="M36" s="73">
        <v>112</v>
      </c>
    </row>
    <row r="37" spans="1:13" ht="14.25" customHeight="1" x14ac:dyDescent="0.25">
      <c r="A37" s="612" t="s">
        <v>67</v>
      </c>
      <c r="B37" s="72">
        <v>35</v>
      </c>
      <c r="C37" s="72"/>
      <c r="D37" s="72">
        <f t="shared" si="9"/>
        <v>22</v>
      </c>
      <c r="E37" s="72">
        <v>3</v>
      </c>
      <c r="F37" s="72">
        <v>19</v>
      </c>
      <c r="G37" s="72">
        <v>0</v>
      </c>
      <c r="H37" s="72">
        <f t="shared" si="3"/>
        <v>22</v>
      </c>
      <c r="I37" s="613"/>
      <c r="J37" s="613"/>
      <c r="K37" s="613"/>
      <c r="L37" s="613"/>
      <c r="M37" s="614"/>
    </row>
    <row r="38" spans="1:13" ht="14.25" customHeight="1" x14ac:dyDescent="0.25">
      <c r="A38" s="798" t="s">
        <v>819</v>
      </c>
      <c r="B38" s="72">
        <v>622</v>
      </c>
      <c r="C38" s="72"/>
      <c r="D38" s="73">
        <f t="shared" si="9"/>
        <v>585</v>
      </c>
      <c r="E38" s="72">
        <v>0</v>
      </c>
      <c r="F38" s="72">
        <v>585</v>
      </c>
      <c r="G38" s="72">
        <v>0</v>
      </c>
      <c r="H38" s="73">
        <f t="shared" si="3"/>
        <v>585</v>
      </c>
      <c r="I38" s="616"/>
      <c r="J38" s="616"/>
      <c r="K38" s="616"/>
      <c r="L38" s="616"/>
      <c r="M38" s="617"/>
    </row>
    <row r="39" spans="1:13" ht="14.25" customHeight="1" x14ac:dyDescent="0.25">
      <c r="A39" s="446" t="s">
        <v>83</v>
      </c>
      <c r="B39" s="72">
        <v>246</v>
      </c>
      <c r="C39" s="72"/>
      <c r="D39" s="72">
        <f t="shared" si="9"/>
        <v>226</v>
      </c>
      <c r="E39" s="72">
        <v>77</v>
      </c>
      <c r="F39" s="72">
        <v>149</v>
      </c>
      <c r="G39" s="72">
        <v>0</v>
      </c>
      <c r="H39" s="72">
        <f t="shared" si="3"/>
        <v>226</v>
      </c>
      <c r="I39" s="72">
        <v>14</v>
      </c>
      <c r="J39" s="72">
        <v>63</v>
      </c>
      <c r="K39" s="72">
        <v>39</v>
      </c>
      <c r="L39" s="72">
        <v>3</v>
      </c>
      <c r="M39" s="73">
        <v>43</v>
      </c>
    </row>
    <row r="40" spans="1:13" ht="14.25" customHeight="1" x14ac:dyDescent="0.25">
      <c r="A40" s="612" t="s">
        <v>84</v>
      </c>
      <c r="B40" s="72">
        <v>105</v>
      </c>
      <c r="C40" s="72"/>
      <c r="D40" s="72">
        <f t="shared" si="9"/>
        <v>105</v>
      </c>
      <c r="E40" s="72">
        <v>0</v>
      </c>
      <c r="F40" s="72">
        <v>105</v>
      </c>
      <c r="G40" s="72">
        <v>0</v>
      </c>
      <c r="H40" s="72">
        <f t="shared" si="3"/>
        <v>105</v>
      </c>
      <c r="I40" s="613"/>
      <c r="J40" s="613"/>
      <c r="K40" s="613"/>
      <c r="L40" s="613"/>
      <c r="M40" s="614"/>
    </row>
    <row r="41" spans="1:13" ht="14.25" customHeight="1" x14ac:dyDescent="0.25">
      <c r="A41" s="446" t="s">
        <v>85</v>
      </c>
      <c r="B41" s="72">
        <v>408</v>
      </c>
      <c r="C41" s="72"/>
      <c r="D41" s="72">
        <f t="shared" si="9"/>
        <v>354</v>
      </c>
      <c r="E41" s="72">
        <v>104</v>
      </c>
      <c r="F41" s="72">
        <v>250</v>
      </c>
      <c r="G41" s="72">
        <v>0</v>
      </c>
      <c r="H41" s="72">
        <f t="shared" si="3"/>
        <v>354</v>
      </c>
      <c r="I41" s="72">
        <v>17</v>
      </c>
      <c r="J41" s="72">
        <v>55</v>
      </c>
      <c r="K41" s="72">
        <v>51</v>
      </c>
      <c r="L41" s="72">
        <v>7</v>
      </c>
      <c r="M41" s="73">
        <v>44</v>
      </c>
    </row>
    <row r="42" spans="1:13" ht="14.25" customHeight="1" x14ac:dyDescent="0.25">
      <c r="A42" s="445" t="s">
        <v>86</v>
      </c>
      <c r="B42" s="72">
        <v>433</v>
      </c>
      <c r="C42" s="72"/>
      <c r="D42" s="72">
        <f t="shared" si="9"/>
        <v>380</v>
      </c>
      <c r="E42" s="72">
        <v>109</v>
      </c>
      <c r="F42" s="72">
        <v>271</v>
      </c>
      <c r="G42" s="72">
        <v>1</v>
      </c>
      <c r="H42" s="72">
        <f t="shared" si="3"/>
        <v>379</v>
      </c>
      <c r="I42" s="72">
        <v>37</v>
      </c>
      <c r="J42" s="72">
        <v>108</v>
      </c>
      <c r="K42" s="72">
        <v>88</v>
      </c>
      <c r="L42" s="72">
        <v>15</v>
      </c>
      <c r="M42" s="73">
        <v>54</v>
      </c>
    </row>
    <row r="43" spans="1:13" ht="14.25" customHeight="1" x14ac:dyDescent="0.25">
      <c r="A43" s="446" t="s">
        <v>87</v>
      </c>
      <c r="B43" s="72">
        <v>418</v>
      </c>
      <c r="C43" s="72"/>
      <c r="D43" s="72">
        <f t="shared" si="9"/>
        <v>359</v>
      </c>
      <c r="E43" s="72">
        <v>149</v>
      </c>
      <c r="F43" s="72">
        <v>210</v>
      </c>
      <c r="G43" s="72">
        <v>0</v>
      </c>
      <c r="H43" s="72">
        <f t="shared" si="3"/>
        <v>359</v>
      </c>
      <c r="I43" s="72">
        <v>42</v>
      </c>
      <c r="J43" s="72">
        <v>70</v>
      </c>
      <c r="K43" s="72">
        <v>65</v>
      </c>
      <c r="L43" s="72">
        <v>16</v>
      </c>
      <c r="M43" s="73">
        <v>43</v>
      </c>
    </row>
    <row r="44" spans="1:13" ht="14.25" customHeight="1" x14ac:dyDescent="0.25">
      <c r="A44" s="446" t="s">
        <v>88</v>
      </c>
      <c r="B44" s="72">
        <v>352</v>
      </c>
      <c r="C44" s="72"/>
      <c r="D44" s="72">
        <f t="shared" si="9"/>
        <v>321</v>
      </c>
      <c r="E44" s="72">
        <v>43</v>
      </c>
      <c r="F44" s="72">
        <v>278</v>
      </c>
      <c r="G44" s="72">
        <v>1</v>
      </c>
      <c r="H44" s="72">
        <f t="shared" si="3"/>
        <v>320</v>
      </c>
      <c r="I44" s="72">
        <v>23</v>
      </c>
      <c r="J44" s="72">
        <v>47</v>
      </c>
      <c r="K44" s="72">
        <v>35</v>
      </c>
      <c r="L44" s="72">
        <v>5</v>
      </c>
      <c r="M44" s="73">
        <v>41</v>
      </c>
    </row>
    <row r="45" spans="1:13" ht="14.25" customHeight="1" x14ac:dyDescent="0.25">
      <c r="A45" s="445" t="s">
        <v>89</v>
      </c>
      <c r="B45" s="72">
        <v>425</v>
      </c>
      <c r="C45" s="72"/>
      <c r="D45" s="72">
        <f t="shared" si="9"/>
        <v>393</v>
      </c>
      <c r="E45" s="72">
        <v>67</v>
      </c>
      <c r="F45" s="72">
        <v>326</v>
      </c>
      <c r="G45" s="72">
        <v>0</v>
      </c>
      <c r="H45" s="72">
        <f t="shared" si="3"/>
        <v>393</v>
      </c>
      <c r="I45" s="72">
        <v>24</v>
      </c>
      <c r="J45" s="72">
        <v>84</v>
      </c>
      <c r="K45" s="72">
        <v>54</v>
      </c>
      <c r="L45" s="72">
        <v>11</v>
      </c>
      <c r="M45" s="73">
        <v>57</v>
      </c>
    </row>
    <row r="46" spans="1:13" ht="14.25" customHeight="1" x14ac:dyDescent="0.25">
      <c r="A46" s="619" t="s">
        <v>90</v>
      </c>
      <c r="B46" s="72">
        <v>402</v>
      </c>
      <c r="C46" s="72"/>
      <c r="D46" s="72">
        <f t="shared" si="9"/>
        <v>378</v>
      </c>
      <c r="E46" s="72">
        <v>44</v>
      </c>
      <c r="F46" s="72">
        <v>334</v>
      </c>
      <c r="G46" s="72">
        <v>0</v>
      </c>
      <c r="H46" s="72">
        <f t="shared" si="3"/>
        <v>378</v>
      </c>
      <c r="I46" s="72">
        <v>31</v>
      </c>
      <c r="J46" s="72">
        <v>144</v>
      </c>
      <c r="K46" s="72">
        <v>101</v>
      </c>
      <c r="L46" s="72">
        <v>4</v>
      </c>
      <c r="M46" s="73">
        <v>68</v>
      </c>
    </row>
    <row r="47" spans="1:13" ht="14.25" customHeight="1" x14ac:dyDescent="0.25">
      <c r="A47" s="618" t="s">
        <v>744</v>
      </c>
      <c r="B47" s="72">
        <v>252</v>
      </c>
      <c r="C47" s="72"/>
      <c r="D47" s="72">
        <f t="shared" si="9"/>
        <v>237</v>
      </c>
      <c r="E47" s="72">
        <v>73</v>
      </c>
      <c r="F47" s="72">
        <v>164</v>
      </c>
      <c r="G47" s="72">
        <v>0</v>
      </c>
      <c r="H47" s="72">
        <f t="shared" si="3"/>
        <v>237</v>
      </c>
      <c r="I47" s="616"/>
      <c r="J47" s="616"/>
      <c r="K47" s="616"/>
      <c r="L47" s="616"/>
      <c r="M47" s="617"/>
    </row>
    <row r="48" spans="1:13" ht="14.25" customHeight="1" x14ac:dyDescent="0.25">
      <c r="A48" s="446" t="s">
        <v>138</v>
      </c>
      <c r="B48" s="72">
        <v>289</v>
      </c>
      <c r="C48" s="72"/>
      <c r="D48" s="72">
        <f>SUM(E48:F48)</f>
        <v>260</v>
      </c>
      <c r="E48" s="72">
        <v>0</v>
      </c>
      <c r="F48" s="72">
        <v>260</v>
      </c>
      <c r="G48" s="72">
        <v>1</v>
      </c>
      <c r="H48" s="72">
        <f>+D48-G48</f>
        <v>259</v>
      </c>
      <c r="I48" s="72">
        <v>29</v>
      </c>
      <c r="J48" s="72">
        <v>0</v>
      </c>
      <c r="K48" s="72">
        <v>12</v>
      </c>
      <c r="L48" s="72">
        <v>4</v>
      </c>
      <c r="M48" s="73">
        <v>27</v>
      </c>
    </row>
    <row r="49" spans="1:13" ht="14.25" customHeight="1" x14ac:dyDescent="0.25">
      <c r="A49" s="446" t="s">
        <v>91</v>
      </c>
      <c r="B49" s="72">
        <v>405</v>
      </c>
      <c r="C49" s="72"/>
      <c r="D49" s="72">
        <f t="shared" si="9"/>
        <v>371</v>
      </c>
      <c r="E49" s="72">
        <v>30</v>
      </c>
      <c r="F49" s="72">
        <v>341</v>
      </c>
      <c r="G49" s="72">
        <v>0</v>
      </c>
      <c r="H49" s="72">
        <f t="shared" si="3"/>
        <v>371</v>
      </c>
      <c r="I49" s="72">
        <v>56</v>
      </c>
      <c r="J49" s="72">
        <v>38</v>
      </c>
      <c r="K49" s="72">
        <v>33</v>
      </c>
      <c r="L49" s="72">
        <v>5</v>
      </c>
      <c r="M49" s="73">
        <v>43</v>
      </c>
    </row>
    <row r="50" spans="1:13" ht="14.25" customHeight="1" x14ac:dyDescent="0.25">
      <c r="A50" s="618" t="s">
        <v>755</v>
      </c>
      <c r="B50" s="72">
        <v>226</v>
      </c>
      <c r="C50" s="72"/>
      <c r="D50" s="72">
        <f t="shared" si="9"/>
        <v>208</v>
      </c>
      <c r="E50" s="72">
        <v>20</v>
      </c>
      <c r="F50" s="72">
        <v>188</v>
      </c>
      <c r="G50" s="72">
        <v>0</v>
      </c>
      <c r="H50" s="72">
        <f t="shared" si="3"/>
        <v>208</v>
      </c>
      <c r="I50" s="616"/>
      <c r="J50" s="616"/>
      <c r="K50" s="616"/>
      <c r="L50" s="616"/>
      <c r="M50" s="617"/>
    </row>
    <row r="51" spans="1:13" ht="14.25" customHeight="1" x14ac:dyDescent="0.25">
      <c r="A51" s="446" t="s">
        <v>92</v>
      </c>
      <c r="B51" s="72">
        <v>887</v>
      </c>
      <c r="C51" s="72"/>
      <c r="D51" s="72">
        <f t="shared" si="9"/>
        <v>727</v>
      </c>
      <c r="E51" s="72">
        <v>0</v>
      </c>
      <c r="F51" s="72">
        <v>727</v>
      </c>
      <c r="G51" s="72">
        <v>3</v>
      </c>
      <c r="H51" s="72">
        <f t="shared" si="3"/>
        <v>724</v>
      </c>
      <c r="I51" s="72">
        <v>64</v>
      </c>
      <c r="J51" s="72">
        <v>0</v>
      </c>
      <c r="K51" s="72">
        <v>41</v>
      </c>
      <c r="L51" s="72">
        <v>4</v>
      </c>
      <c r="M51" s="73">
        <v>90</v>
      </c>
    </row>
    <row r="52" spans="1:13" ht="14.25" customHeight="1" x14ac:dyDescent="0.25">
      <c r="A52" s="445" t="s">
        <v>93</v>
      </c>
      <c r="B52" s="72">
        <v>810</v>
      </c>
      <c r="C52" s="72">
        <v>24</v>
      </c>
      <c r="D52" s="72">
        <f t="shared" si="9"/>
        <v>708</v>
      </c>
      <c r="E52" s="72">
        <v>131</v>
      </c>
      <c r="F52" s="72">
        <v>577</v>
      </c>
      <c r="G52" s="72">
        <v>0</v>
      </c>
      <c r="H52" s="72">
        <f t="shared" si="3"/>
        <v>708</v>
      </c>
      <c r="I52" s="72">
        <v>26</v>
      </c>
      <c r="J52" s="72">
        <v>77</v>
      </c>
      <c r="K52" s="72">
        <v>37</v>
      </c>
      <c r="L52" s="72">
        <v>5</v>
      </c>
      <c r="M52" s="73">
        <v>80</v>
      </c>
    </row>
    <row r="53" spans="1:13" ht="14.25" customHeight="1" x14ac:dyDescent="0.25">
      <c r="A53" s="446" t="s">
        <v>341</v>
      </c>
      <c r="B53" s="72">
        <v>1032</v>
      </c>
      <c r="C53" s="72"/>
      <c r="D53" s="72">
        <f>SUM(E53:F53)</f>
        <v>958</v>
      </c>
      <c r="E53" s="72">
        <v>0</v>
      </c>
      <c r="F53" s="72">
        <v>958</v>
      </c>
      <c r="G53" s="72">
        <v>2</v>
      </c>
      <c r="H53" s="72">
        <f>+D53-G53</f>
        <v>956</v>
      </c>
      <c r="I53" s="72">
        <v>142</v>
      </c>
      <c r="J53" s="72">
        <v>35</v>
      </c>
      <c r="K53" s="72">
        <v>50</v>
      </c>
      <c r="L53" s="72">
        <v>19</v>
      </c>
      <c r="M53" s="73">
        <v>134</v>
      </c>
    </row>
    <row r="54" spans="1:13" ht="14.25" customHeight="1" x14ac:dyDescent="0.25">
      <c r="A54" s="615" t="s">
        <v>825</v>
      </c>
      <c r="B54" s="72">
        <v>605</v>
      </c>
      <c r="C54" s="72"/>
      <c r="D54" s="72">
        <f>SUM(E54:F54)</f>
        <v>579</v>
      </c>
      <c r="E54" s="72">
        <v>32</v>
      </c>
      <c r="F54" s="72">
        <v>547</v>
      </c>
      <c r="G54" s="72">
        <v>0</v>
      </c>
      <c r="H54" s="73">
        <f>+D54-G54</f>
        <v>579</v>
      </c>
      <c r="I54" s="616"/>
      <c r="J54" s="616"/>
      <c r="K54" s="616"/>
      <c r="L54" s="616"/>
      <c r="M54" s="617"/>
    </row>
    <row r="55" spans="1:13" ht="14.25" customHeight="1" x14ac:dyDescent="0.25">
      <c r="A55" s="799" t="s">
        <v>747</v>
      </c>
      <c r="B55" s="74">
        <v>125</v>
      </c>
      <c r="C55" s="74"/>
      <c r="D55" s="74">
        <f>SUM(E55:F55)</f>
        <v>99</v>
      </c>
      <c r="E55" s="74">
        <v>0</v>
      </c>
      <c r="F55" s="74">
        <v>99</v>
      </c>
      <c r="G55" s="74">
        <v>0</v>
      </c>
      <c r="H55" s="75">
        <f>+D55-G55</f>
        <v>99</v>
      </c>
      <c r="I55" s="620"/>
      <c r="J55" s="620"/>
      <c r="K55" s="620"/>
      <c r="L55" s="620"/>
      <c r="M55" s="621"/>
    </row>
    <row r="56" spans="1:13" ht="13.15" x14ac:dyDescent="0.25">
      <c r="A56" s="8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</row>
    <row r="57" spans="1:13" ht="13.15" x14ac:dyDescent="0.25">
      <c r="A57" s="54" t="s">
        <v>355</v>
      </c>
    </row>
    <row r="58" spans="1:13" ht="13.15" x14ac:dyDescent="0.25">
      <c r="A58" s="88" t="s">
        <v>471</v>
      </c>
    </row>
    <row r="59" spans="1:13" ht="13.15" x14ac:dyDescent="0.25">
      <c r="A59" s="54" t="s">
        <v>513</v>
      </c>
    </row>
    <row r="60" spans="1:13" ht="13.15" x14ac:dyDescent="0.25">
      <c r="A60" s="54" t="s">
        <v>0</v>
      </c>
    </row>
    <row r="61" spans="1:13" ht="13.15" x14ac:dyDescent="0.25">
      <c r="A61" s="80" t="s">
        <v>514</v>
      </c>
    </row>
    <row r="62" spans="1:13" ht="14.25" customHeight="1" x14ac:dyDescent="0.25"/>
    <row r="63" spans="1:13" ht="14.25" customHeight="1" x14ac:dyDescent="0.25"/>
    <row r="64" spans="1:13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</sheetData>
  <mergeCells count="2">
    <mergeCell ref="G4:G7"/>
    <mergeCell ref="E4:F4"/>
  </mergeCells>
  <phoneticPr fontId="2" type="noConversion"/>
  <printOptions horizontalCentered="1"/>
  <pageMargins left="0.19685039370078741" right="0.35433070866141736" top="0.51181102362204722" bottom="0.39370078740157483" header="0.27559055118110237" footer="0.39370078740157483"/>
  <pageSetup scale="70" orientation="portrait" r:id="rId1"/>
  <headerFooter alignWithMargins="0">
    <oddHeader>&amp;C&amp;11 3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62"/>
  <sheetViews>
    <sheetView topLeftCell="A7" zoomScaleNormal="100" workbookViewId="0">
      <selection activeCell="N7" sqref="N7"/>
    </sheetView>
  </sheetViews>
  <sheetFormatPr defaultColWidth="9.109375" defaultRowHeight="13.15" x14ac:dyDescent="0.25"/>
  <cols>
    <col min="1" max="1" width="24.6640625" style="54" customWidth="1"/>
    <col min="2" max="2" width="7.77734375" style="54" customWidth="1"/>
    <col min="3" max="3" width="10.77734375" style="54" customWidth="1"/>
    <col min="4" max="4" width="9.77734375" style="54" customWidth="1"/>
    <col min="5" max="5" width="10.6640625" style="54" customWidth="1"/>
    <col min="6" max="6" width="9.77734375" style="54" customWidth="1"/>
    <col min="7" max="7" width="12.88671875" style="54" customWidth="1"/>
    <col min="8" max="8" width="10" style="54" customWidth="1"/>
    <col min="9" max="9" width="10.6640625" style="54" customWidth="1"/>
    <col min="10" max="10" width="9.33203125" style="54" customWidth="1"/>
    <col min="11" max="11" width="8.77734375" style="54" customWidth="1"/>
    <col min="12" max="12" width="9.88671875" style="54" customWidth="1"/>
    <col min="13" max="13" width="9.77734375" style="54" customWidth="1"/>
    <col min="14" max="16384" width="9.109375" style="54"/>
  </cols>
  <sheetData>
    <row r="1" spans="1:13" x14ac:dyDescent="0.25">
      <c r="A1" s="79" t="s">
        <v>1031</v>
      </c>
      <c r="B1" s="80"/>
      <c r="C1" s="80"/>
    </row>
    <row r="2" spans="1:13" x14ac:dyDescent="0.25">
      <c r="A2" s="81" t="s">
        <v>1032</v>
      </c>
      <c r="B2" s="80"/>
      <c r="C2" s="80"/>
    </row>
    <row r="3" spans="1:13" x14ac:dyDescent="0.25">
      <c r="A3" s="81"/>
      <c r="I3" s="67"/>
      <c r="J3" s="67"/>
      <c r="K3" s="67"/>
      <c r="L3" s="67"/>
      <c r="M3" s="67"/>
    </row>
    <row r="4" spans="1:13" ht="12.7" customHeight="1" x14ac:dyDescent="0.25">
      <c r="A4" s="431" t="s">
        <v>44</v>
      </c>
      <c r="B4" s="432" t="s">
        <v>45</v>
      </c>
      <c r="C4" s="432" t="s">
        <v>461</v>
      </c>
      <c r="D4" s="432" t="s">
        <v>46</v>
      </c>
      <c r="E4" s="909" t="s">
        <v>611</v>
      </c>
      <c r="F4" s="910"/>
      <c r="G4" s="906" t="s">
        <v>511</v>
      </c>
      <c r="H4" s="432" t="s">
        <v>47</v>
      </c>
      <c r="I4" s="433" t="s">
        <v>299</v>
      </c>
      <c r="J4" s="414"/>
      <c r="K4" s="414"/>
      <c r="L4" s="414"/>
      <c r="M4" s="415"/>
    </row>
    <row r="5" spans="1:13" x14ac:dyDescent="0.25">
      <c r="A5" s="434"/>
      <c r="B5" s="435" t="s">
        <v>49</v>
      </c>
      <c r="C5" s="436" t="s">
        <v>462</v>
      </c>
      <c r="D5" s="435" t="s">
        <v>50</v>
      </c>
      <c r="E5" s="437"/>
      <c r="F5" s="437"/>
      <c r="G5" s="907"/>
      <c r="H5" s="435" t="s">
        <v>50</v>
      </c>
      <c r="I5" s="438" t="s">
        <v>51</v>
      </c>
      <c r="J5" s="438" t="s">
        <v>52</v>
      </c>
      <c r="K5" s="911" t="s">
        <v>300</v>
      </c>
      <c r="L5" s="912"/>
      <c r="M5" s="439" t="s">
        <v>53</v>
      </c>
    </row>
    <row r="6" spans="1:13" x14ac:dyDescent="0.25">
      <c r="A6" s="434"/>
      <c r="B6" s="437"/>
      <c r="C6" s="440" t="s">
        <v>2</v>
      </c>
      <c r="D6" s="435" t="s">
        <v>54</v>
      </c>
      <c r="E6" s="435" t="s">
        <v>55</v>
      </c>
      <c r="F6" s="435" t="s">
        <v>22</v>
      </c>
      <c r="G6" s="907"/>
      <c r="H6" s="435" t="s">
        <v>56</v>
      </c>
      <c r="I6" s="438" t="s">
        <v>57</v>
      </c>
      <c r="J6" s="438"/>
      <c r="K6" s="427" t="s">
        <v>28</v>
      </c>
      <c r="L6" s="441" t="s">
        <v>301</v>
      </c>
      <c r="M6" s="439" t="s">
        <v>58</v>
      </c>
    </row>
    <row r="7" spans="1:13" x14ac:dyDescent="0.25">
      <c r="A7" s="434"/>
      <c r="B7" s="437"/>
      <c r="C7" s="442" t="s">
        <v>472</v>
      </c>
      <c r="D7" s="435" t="s">
        <v>59</v>
      </c>
      <c r="E7" s="435" t="s">
        <v>27</v>
      </c>
      <c r="F7" s="435" t="s">
        <v>23</v>
      </c>
      <c r="G7" s="908"/>
      <c r="H7" s="435" t="s">
        <v>512</v>
      </c>
      <c r="I7" s="424" t="s">
        <v>60</v>
      </c>
      <c r="J7" s="424"/>
      <c r="K7" s="424"/>
      <c r="L7" s="443" t="s">
        <v>302</v>
      </c>
      <c r="M7" s="428" t="s">
        <v>61</v>
      </c>
    </row>
    <row r="8" spans="1:13" x14ac:dyDescent="0.25">
      <c r="A8" s="585">
        <v>1</v>
      </c>
      <c r="B8" s="444">
        <v>2</v>
      </c>
      <c r="C8" s="424">
        <v>3</v>
      </c>
      <c r="D8" s="444">
        <v>4</v>
      </c>
      <c r="E8" s="444">
        <v>5</v>
      </c>
      <c r="F8" s="444">
        <v>6</v>
      </c>
      <c r="G8" s="444">
        <v>7</v>
      </c>
      <c r="H8" s="444">
        <v>8</v>
      </c>
      <c r="I8" s="424">
        <v>9</v>
      </c>
      <c r="J8" s="424">
        <v>10</v>
      </c>
      <c r="K8" s="424">
        <v>11</v>
      </c>
      <c r="L8" s="424">
        <v>12</v>
      </c>
      <c r="M8" s="428">
        <v>13</v>
      </c>
    </row>
    <row r="9" spans="1:13" x14ac:dyDescent="0.25">
      <c r="A9" s="622" t="s">
        <v>95</v>
      </c>
      <c r="B9" s="611">
        <f t="shared" ref="B9:M9" si="0">SUM(B10:B29)</f>
        <v>8961</v>
      </c>
      <c r="C9" s="611">
        <f t="shared" si="0"/>
        <v>164</v>
      </c>
      <c r="D9" s="611">
        <f t="shared" si="0"/>
        <v>7722</v>
      </c>
      <c r="E9" s="611">
        <f t="shared" si="0"/>
        <v>900</v>
      </c>
      <c r="F9" s="611">
        <f t="shared" si="0"/>
        <v>6822</v>
      </c>
      <c r="G9" s="611">
        <f t="shared" si="0"/>
        <v>3</v>
      </c>
      <c r="H9" s="611">
        <f t="shared" si="0"/>
        <v>7719</v>
      </c>
      <c r="I9" s="611">
        <f t="shared" si="0"/>
        <v>642</v>
      </c>
      <c r="J9" s="611">
        <f t="shared" si="0"/>
        <v>670</v>
      </c>
      <c r="K9" s="611">
        <f t="shared" si="0"/>
        <v>584</v>
      </c>
      <c r="L9" s="611">
        <f t="shared" si="0"/>
        <v>130</v>
      </c>
      <c r="M9" s="611">
        <f t="shared" si="0"/>
        <v>818</v>
      </c>
    </row>
    <row r="10" spans="1:13" ht="14.25" customHeight="1" x14ac:dyDescent="0.25">
      <c r="A10" s="445" t="s">
        <v>96</v>
      </c>
      <c r="B10" s="72">
        <v>342</v>
      </c>
      <c r="C10" s="72"/>
      <c r="D10" s="72">
        <f t="shared" ref="D10:D29" si="1">SUM(E10:F10)</f>
        <v>329</v>
      </c>
      <c r="E10" s="72">
        <v>90</v>
      </c>
      <c r="F10" s="72">
        <v>239</v>
      </c>
      <c r="G10" s="72">
        <v>0</v>
      </c>
      <c r="H10" s="72">
        <f t="shared" ref="H10:H55" si="2">+D10-G10</f>
        <v>329</v>
      </c>
      <c r="I10" s="72">
        <v>108</v>
      </c>
      <c r="J10" s="72">
        <v>83</v>
      </c>
      <c r="K10" s="72">
        <v>104</v>
      </c>
      <c r="L10" s="68">
        <v>22</v>
      </c>
      <c r="M10" s="623">
        <v>156</v>
      </c>
    </row>
    <row r="11" spans="1:13" ht="14.25" customHeight="1" x14ac:dyDescent="0.25">
      <c r="A11" s="798" t="s">
        <v>1</v>
      </c>
      <c r="B11" s="72">
        <v>572</v>
      </c>
      <c r="C11" s="72"/>
      <c r="D11" s="72">
        <f t="shared" si="1"/>
        <v>248</v>
      </c>
      <c r="E11" s="72">
        <v>0</v>
      </c>
      <c r="F11" s="72">
        <v>248</v>
      </c>
      <c r="G11" s="72">
        <v>0</v>
      </c>
      <c r="H11" s="72">
        <f t="shared" si="2"/>
        <v>248</v>
      </c>
      <c r="I11" s="616"/>
      <c r="J11" s="616"/>
      <c r="K11" s="616"/>
      <c r="L11" s="616"/>
      <c r="M11" s="617"/>
    </row>
    <row r="12" spans="1:13" ht="14.25" customHeight="1" x14ac:dyDescent="0.25">
      <c r="A12" s="798" t="s">
        <v>820</v>
      </c>
      <c r="B12" s="624">
        <v>471</v>
      </c>
      <c r="C12" s="624"/>
      <c r="D12" s="624">
        <f t="shared" si="1"/>
        <v>421</v>
      </c>
      <c r="E12" s="624">
        <v>0</v>
      </c>
      <c r="F12" s="624">
        <v>421</v>
      </c>
      <c r="G12" s="624">
        <v>0</v>
      </c>
      <c r="H12" s="624">
        <f t="shared" si="2"/>
        <v>421</v>
      </c>
      <c r="I12" s="625"/>
      <c r="J12" s="625"/>
      <c r="K12" s="625"/>
      <c r="L12" s="625"/>
      <c r="M12" s="626"/>
    </row>
    <row r="13" spans="1:13" ht="14.25" customHeight="1" x14ac:dyDescent="0.25">
      <c r="A13" s="446" t="s">
        <v>97</v>
      </c>
      <c r="B13" s="72">
        <v>205</v>
      </c>
      <c r="C13" s="72"/>
      <c r="D13" s="72">
        <f t="shared" si="1"/>
        <v>195</v>
      </c>
      <c r="E13" s="72">
        <v>65</v>
      </c>
      <c r="F13" s="72">
        <v>130</v>
      </c>
      <c r="G13" s="72">
        <v>1</v>
      </c>
      <c r="H13" s="72">
        <f t="shared" si="2"/>
        <v>194</v>
      </c>
      <c r="I13" s="72">
        <v>33</v>
      </c>
      <c r="J13" s="72">
        <v>48</v>
      </c>
      <c r="K13" s="72">
        <v>27</v>
      </c>
      <c r="L13" s="68">
        <v>5</v>
      </c>
      <c r="M13" s="623">
        <v>74</v>
      </c>
    </row>
    <row r="14" spans="1:13" ht="14.25" customHeight="1" x14ac:dyDescent="0.25">
      <c r="A14" s="612" t="s">
        <v>98</v>
      </c>
      <c r="B14" s="72">
        <v>437</v>
      </c>
      <c r="C14" s="72"/>
      <c r="D14" s="72">
        <f t="shared" si="1"/>
        <v>378</v>
      </c>
      <c r="E14" s="72">
        <v>0</v>
      </c>
      <c r="F14" s="72">
        <v>378</v>
      </c>
      <c r="G14" s="72">
        <v>0</v>
      </c>
      <c r="H14" s="72">
        <f t="shared" si="2"/>
        <v>378</v>
      </c>
      <c r="I14" s="613"/>
      <c r="J14" s="613"/>
      <c r="K14" s="613"/>
      <c r="L14" s="613"/>
      <c r="M14" s="614"/>
    </row>
    <row r="15" spans="1:13" ht="14.25" customHeight="1" x14ac:dyDescent="0.25">
      <c r="A15" s="445" t="s">
        <v>162</v>
      </c>
      <c r="B15" s="72">
        <v>500</v>
      </c>
      <c r="C15" s="72"/>
      <c r="D15" s="72">
        <f>SUM(E15:F15)</f>
        <v>488</v>
      </c>
      <c r="E15" s="72">
        <v>239</v>
      </c>
      <c r="F15" s="72">
        <v>249</v>
      </c>
      <c r="G15" s="72">
        <v>0</v>
      </c>
      <c r="H15" s="72">
        <f>+D15-G15</f>
        <v>488</v>
      </c>
      <c r="I15" s="72">
        <v>48</v>
      </c>
      <c r="J15" s="72">
        <v>205</v>
      </c>
      <c r="K15" s="72">
        <v>132</v>
      </c>
      <c r="L15" s="72">
        <v>22</v>
      </c>
      <c r="M15" s="73">
        <v>119</v>
      </c>
    </row>
    <row r="16" spans="1:13" ht="14.25" customHeight="1" x14ac:dyDescent="0.25">
      <c r="A16" s="612" t="s">
        <v>67</v>
      </c>
      <c r="B16" s="72">
        <v>112</v>
      </c>
      <c r="C16" s="72"/>
      <c r="D16" s="72">
        <f>SUM(E16:F16)</f>
        <v>85</v>
      </c>
      <c r="E16" s="72">
        <v>55</v>
      </c>
      <c r="F16" s="72">
        <v>30</v>
      </c>
      <c r="G16" s="72">
        <v>0</v>
      </c>
      <c r="H16" s="72">
        <f>+D16-G16</f>
        <v>85</v>
      </c>
      <c r="I16" s="613"/>
      <c r="J16" s="613"/>
      <c r="K16" s="613"/>
      <c r="L16" s="613"/>
      <c r="M16" s="614"/>
    </row>
    <row r="17" spans="1:13" ht="14.25" customHeight="1" x14ac:dyDescent="0.25">
      <c r="A17" s="618" t="s">
        <v>828</v>
      </c>
      <c r="B17" s="72">
        <v>516</v>
      </c>
      <c r="C17" s="72"/>
      <c r="D17" s="72">
        <f t="shared" ref="D17" si="3">SUM(E17:F17)</f>
        <v>477</v>
      </c>
      <c r="E17" s="72">
        <v>86</v>
      </c>
      <c r="F17" s="72">
        <v>391</v>
      </c>
      <c r="G17" s="72">
        <v>0</v>
      </c>
      <c r="H17" s="73">
        <f t="shared" ref="H17" si="4">+D17-G17</f>
        <v>477</v>
      </c>
      <c r="I17" s="616"/>
      <c r="J17" s="616"/>
      <c r="K17" s="616"/>
      <c r="L17" s="616"/>
      <c r="M17" s="617"/>
    </row>
    <row r="18" spans="1:13" ht="14.25" customHeight="1" x14ac:dyDescent="0.25">
      <c r="A18" s="446" t="s">
        <v>99</v>
      </c>
      <c r="B18" s="72">
        <v>1465</v>
      </c>
      <c r="C18" s="72">
        <v>164</v>
      </c>
      <c r="D18" s="72">
        <f t="shared" si="1"/>
        <v>1238</v>
      </c>
      <c r="E18" s="72">
        <v>28</v>
      </c>
      <c r="F18" s="72">
        <v>1210</v>
      </c>
      <c r="G18" s="72">
        <v>0</v>
      </c>
      <c r="H18" s="72">
        <f t="shared" si="2"/>
        <v>1238</v>
      </c>
      <c r="I18" s="72">
        <v>131</v>
      </c>
      <c r="J18" s="72">
        <v>73</v>
      </c>
      <c r="K18" s="72">
        <v>106</v>
      </c>
      <c r="L18" s="68">
        <v>37</v>
      </c>
      <c r="M18" s="623">
        <v>120</v>
      </c>
    </row>
    <row r="19" spans="1:13" ht="14.25" customHeight="1" x14ac:dyDescent="0.25">
      <c r="A19" s="612" t="s">
        <v>67</v>
      </c>
      <c r="B19" s="72">
        <v>72</v>
      </c>
      <c r="C19" s="72"/>
      <c r="D19" s="72">
        <f t="shared" si="1"/>
        <v>59</v>
      </c>
      <c r="E19" s="72">
        <v>0</v>
      </c>
      <c r="F19" s="72">
        <v>59</v>
      </c>
      <c r="G19" s="72">
        <v>0</v>
      </c>
      <c r="H19" s="72">
        <f t="shared" si="2"/>
        <v>59</v>
      </c>
      <c r="I19" s="613"/>
      <c r="J19" s="613"/>
      <c r="K19" s="613"/>
      <c r="L19" s="613"/>
      <c r="M19" s="614"/>
    </row>
    <row r="20" spans="1:13" ht="14.25" customHeight="1" x14ac:dyDescent="0.25">
      <c r="A20" s="798" t="s">
        <v>745</v>
      </c>
      <c r="B20" s="72">
        <v>219</v>
      </c>
      <c r="C20" s="72"/>
      <c r="D20" s="72">
        <f t="shared" si="1"/>
        <v>207</v>
      </c>
      <c r="E20" s="72">
        <v>0</v>
      </c>
      <c r="F20" s="72">
        <v>207</v>
      </c>
      <c r="G20" s="72">
        <v>0</v>
      </c>
      <c r="H20" s="72">
        <f t="shared" si="2"/>
        <v>207</v>
      </c>
      <c r="I20" s="613"/>
      <c r="J20" s="613"/>
      <c r="K20" s="613"/>
      <c r="L20" s="613"/>
      <c r="M20" s="614"/>
    </row>
    <row r="21" spans="1:13" ht="14.25" customHeight="1" x14ac:dyDescent="0.25">
      <c r="A21" s="618" t="s">
        <v>746</v>
      </c>
      <c r="B21" s="72">
        <v>154</v>
      </c>
      <c r="C21" s="72"/>
      <c r="D21" s="72">
        <f t="shared" si="1"/>
        <v>145</v>
      </c>
      <c r="E21" s="72">
        <v>41</v>
      </c>
      <c r="F21" s="72">
        <v>104</v>
      </c>
      <c r="G21" s="72">
        <v>0</v>
      </c>
      <c r="H21" s="72">
        <f t="shared" si="2"/>
        <v>145</v>
      </c>
      <c r="I21" s="613"/>
      <c r="J21" s="613"/>
      <c r="K21" s="613"/>
      <c r="L21" s="613"/>
      <c r="M21" s="614"/>
    </row>
    <row r="22" spans="1:13" ht="14.25" customHeight="1" x14ac:dyDescent="0.25">
      <c r="A22" s="446" t="s">
        <v>163</v>
      </c>
      <c r="B22" s="72">
        <v>1034</v>
      </c>
      <c r="C22" s="72"/>
      <c r="D22" s="72">
        <f>SUM(E22:F22)</f>
        <v>955</v>
      </c>
      <c r="E22" s="72">
        <v>127</v>
      </c>
      <c r="F22" s="72">
        <v>828</v>
      </c>
      <c r="G22" s="72">
        <v>0</v>
      </c>
      <c r="H22" s="72">
        <f>+D22-G22</f>
        <v>955</v>
      </c>
      <c r="I22" s="72">
        <v>99</v>
      </c>
      <c r="J22" s="72">
        <v>72</v>
      </c>
      <c r="K22" s="72">
        <v>67</v>
      </c>
      <c r="L22" s="72">
        <v>11</v>
      </c>
      <c r="M22" s="73">
        <v>91</v>
      </c>
    </row>
    <row r="23" spans="1:13" ht="14.25" customHeight="1" x14ac:dyDescent="0.25">
      <c r="A23" s="446" t="s">
        <v>164</v>
      </c>
      <c r="B23" s="72">
        <v>607</v>
      </c>
      <c r="C23" s="72"/>
      <c r="D23" s="72">
        <f>SUM(E23:F23)</f>
        <v>513</v>
      </c>
      <c r="E23" s="72">
        <v>73</v>
      </c>
      <c r="F23" s="72">
        <v>440</v>
      </c>
      <c r="G23" s="72">
        <v>1</v>
      </c>
      <c r="H23" s="72">
        <f>+D23-G23</f>
        <v>512</v>
      </c>
      <c r="I23" s="72">
        <v>74</v>
      </c>
      <c r="J23" s="72">
        <v>91</v>
      </c>
      <c r="K23" s="72">
        <v>65</v>
      </c>
      <c r="L23" s="72">
        <v>10</v>
      </c>
      <c r="M23" s="73">
        <v>116</v>
      </c>
    </row>
    <row r="24" spans="1:13" ht="14.25" customHeight="1" x14ac:dyDescent="0.25">
      <c r="A24" s="612" t="s">
        <v>165</v>
      </c>
      <c r="B24" s="72">
        <v>321</v>
      </c>
      <c r="C24" s="72"/>
      <c r="D24" s="72">
        <f>SUM(E24:F24)</f>
        <v>301</v>
      </c>
      <c r="E24" s="72">
        <v>0</v>
      </c>
      <c r="F24" s="72">
        <v>301</v>
      </c>
      <c r="G24" s="72">
        <v>0</v>
      </c>
      <c r="H24" s="72">
        <f>+D24-G24</f>
        <v>301</v>
      </c>
      <c r="I24" s="613"/>
      <c r="J24" s="613"/>
      <c r="K24" s="613"/>
      <c r="L24" s="613"/>
      <c r="M24" s="614"/>
    </row>
    <row r="25" spans="1:13" ht="14.25" customHeight="1" x14ac:dyDescent="0.25">
      <c r="A25" s="446" t="s">
        <v>166</v>
      </c>
      <c r="B25" s="72">
        <v>857</v>
      </c>
      <c r="C25" s="72"/>
      <c r="D25" s="72">
        <f>SUM(E25:F25)</f>
        <v>790</v>
      </c>
      <c r="E25" s="72">
        <v>65</v>
      </c>
      <c r="F25" s="72">
        <v>725</v>
      </c>
      <c r="G25" s="72">
        <v>1</v>
      </c>
      <c r="H25" s="72">
        <f>+D25-G25</f>
        <v>789</v>
      </c>
      <c r="I25" s="72">
        <v>56</v>
      </c>
      <c r="J25" s="72">
        <v>51</v>
      </c>
      <c r="K25" s="72">
        <v>22</v>
      </c>
      <c r="L25" s="72">
        <v>7</v>
      </c>
      <c r="M25" s="73">
        <v>77</v>
      </c>
    </row>
    <row r="26" spans="1:13" ht="14.25" customHeight="1" x14ac:dyDescent="0.25">
      <c r="A26" s="798" t="s">
        <v>405</v>
      </c>
      <c r="B26" s="72">
        <v>296</v>
      </c>
      <c r="C26" s="72"/>
      <c r="D26" s="72">
        <f>SUM(E26:F26)</f>
        <v>164</v>
      </c>
      <c r="E26" s="72">
        <v>0</v>
      </c>
      <c r="F26" s="72">
        <v>164</v>
      </c>
      <c r="G26" s="72">
        <v>0</v>
      </c>
      <c r="H26" s="72">
        <f>+D26-G26</f>
        <v>164</v>
      </c>
      <c r="I26" s="613"/>
      <c r="J26" s="613"/>
      <c r="K26" s="613"/>
      <c r="L26" s="613"/>
      <c r="M26" s="614"/>
    </row>
    <row r="27" spans="1:13" ht="14.25" customHeight="1" x14ac:dyDescent="0.25">
      <c r="A27" s="446" t="s">
        <v>100</v>
      </c>
      <c r="B27" s="72">
        <v>184</v>
      </c>
      <c r="C27" s="72"/>
      <c r="D27" s="72">
        <f t="shared" si="1"/>
        <v>160</v>
      </c>
      <c r="E27" s="72">
        <v>0</v>
      </c>
      <c r="F27" s="72">
        <v>160</v>
      </c>
      <c r="G27" s="72">
        <v>0</v>
      </c>
      <c r="H27" s="72">
        <f t="shared" si="2"/>
        <v>160</v>
      </c>
      <c r="I27" s="72">
        <v>45</v>
      </c>
      <c r="J27" s="72">
        <v>0</v>
      </c>
      <c r="K27" s="72">
        <v>13</v>
      </c>
      <c r="L27" s="68">
        <v>3</v>
      </c>
      <c r="M27" s="623">
        <v>29</v>
      </c>
    </row>
    <row r="28" spans="1:13" ht="14.25" customHeight="1" x14ac:dyDescent="0.25">
      <c r="A28" s="612" t="s">
        <v>101</v>
      </c>
      <c r="B28" s="72">
        <v>90</v>
      </c>
      <c r="C28" s="72"/>
      <c r="D28" s="72">
        <f t="shared" si="1"/>
        <v>80</v>
      </c>
      <c r="E28" s="72">
        <v>0</v>
      </c>
      <c r="F28" s="72">
        <v>80</v>
      </c>
      <c r="G28" s="72">
        <v>0</v>
      </c>
      <c r="H28" s="72">
        <f t="shared" si="2"/>
        <v>80</v>
      </c>
      <c r="I28" s="613"/>
      <c r="J28" s="613"/>
      <c r="K28" s="613"/>
      <c r="L28" s="613"/>
      <c r="M28" s="614"/>
    </row>
    <row r="29" spans="1:13" ht="14.25" customHeight="1" x14ac:dyDescent="0.25">
      <c r="A29" s="448" t="s">
        <v>493</v>
      </c>
      <c r="B29" s="74">
        <v>507</v>
      </c>
      <c r="C29" s="74"/>
      <c r="D29" s="74">
        <f t="shared" si="1"/>
        <v>489</v>
      </c>
      <c r="E29" s="74">
        <v>31</v>
      </c>
      <c r="F29" s="74">
        <v>458</v>
      </c>
      <c r="G29" s="74">
        <v>0</v>
      </c>
      <c r="H29" s="75">
        <f t="shared" si="2"/>
        <v>489</v>
      </c>
      <c r="I29" s="74">
        <v>48</v>
      </c>
      <c r="J29" s="74">
        <v>47</v>
      </c>
      <c r="K29" s="74">
        <v>48</v>
      </c>
      <c r="L29" s="64">
        <v>13</v>
      </c>
      <c r="M29" s="89">
        <v>36</v>
      </c>
    </row>
    <row r="30" spans="1:13" x14ac:dyDescent="0.25">
      <c r="A30" s="430" t="s">
        <v>102</v>
      </c>
      <c r="B30" s="429">
        <f>SUM(B31:B41)</f>
        <v>5464</v>
      </c>
      <c r="C30" s="429">
        <f t="shared" ref="C30:M30" si="5">SUM(C31:C41)</f>
        <v>42</v>
      </c>
      <c r="D30" s="429">
        <f t="shared" si="5"/>
        <v>4878</v>
      </c>
      <c r="E30" s="429">
        <f t="shared" si="5"/>
        <v>583</v>
      </c>
      <c r="F30" s="429">
        <f t="shared" si="5"/>
        <v>4295</v>
      </c>
      <c r="G30" s="429">
        <f t="shared" si="5"/>
        <v>3</v>
      </c>
      <c r="H30" s="429">
        <f t="shared" si="5"/>
        <v>4875</v>
      </c>
      <c r="I30" s="429">
        <f t="shared" si="5"/>
        <v>400</v>
      </c>
      <c r="J30" s="429">
        <f t="shared" si="5"/>
        <v>565</v>
      </c>
      <c r="K30" s="429">
        <f t="shared" si="5"/>
        <v>390</v>
      </c>
      <c r="L30" s="429">
        <f t="shared" si="5"/>
        <v>76</v>
      </c>
      <c r="M30" s="429">
        <f t="shared" si="5"/>
        <v>623</v>
      </c>
    </row>
    <row r="31" spans="1:13" ht="14.25" customHeight="1" x14ac:dyDescent="0.25">
      <c r="A31" s="445" t="s">
        <v>104</v>
      </c>
      <c r="B31" s="72">
        <v>621</v>
      </c>
      <c r="C31" s="72"/>
      <c r="D31" s="72">
        <f>SUM(E31:F31)</f>
        <v>548</v>
      </c>
      <c r="E31" s="72">
        <v>216</v>
      </c>
      <c r="F31" s="72">
        <v>332</v>
      </c>
      <c r="G31" s="72">
        <v>0</v>
      </c>
      <c r="H31" s="72">
        <f t="shared" si="2"/>
        <v>548</v>
      </c>
      <c r="I31" s="72">
        <v>62</v>
      </c>
      <c r="J31" s="72">
        <v>237</v>
      </c>
      <c r="K31" s="72">
        <v>132</v>
      </c>
      <c r="L31" s="72">
        <v>21</v>
      </c>
      <c r="M31" s="73">
        <v>178</v>
      </c>
    </row>
    <row r="32" spans="1:13" ht="14.25" customHeight="1" x14ac:dyDescent="0.25">
      <c r="A32" s="612" t="s">
        <v>67</v>
      </c>
      <c r="B32" s="72">
        <v>77</v>
      </c>
      <c r="C32" s="72"/>
      <c r="D32" s="72">
        <f>SUM(E32:F32)</f>
        <v>59</v>
      </c>
      <c r="E32" s="72">
        <v>34</v>
      </c>
      <c r="F32" s="72">
        <v>25</v>
      </c>
      <c r="G32" s="72">
        <v>0</v>
      </c>
      <c r="H32" s="72">
        <f t="shared" si="2"/>
        <v>59</v>
      </c>
      <c r="I32" s="613"/>
      <c r="J32" s="613"/>
      <c r="K32" s="613"/>
      <c r="L32" s="613"/>
      <c r="M32" s="614"/>
    </row>
    <row r="33" spans="1:13" ht="14.25" customHeight="1" x14ac:dyDescent="0.25">
      <c r="A33" s="798" t="s">
        <v>821</v>
      </c>
      <c r="B33" s="72">
        <v>322</v>
      </c>
      <c r="C33" s="72">
        <v>30</v>
      </c>
      <c r="D33" s="72">
        <f>SUM(E33:F33)</f>
        <v>259</v>
      </c>
      <c r="E33" s="72">
        <v>0</v>
      </c>
      <c r="F33" s="72">
        <v>259</v>
      </c>
      <c r="G33" s="72">
        <v>0</v>
      </c>
      <c r="H33" s="72">
        <f t="shared" si="2"/>
        <v>259</v>
      </c>
      <c r="I33" s="616"/>
      <c r="J33" s="616"/>
      <c r="K33" s="616"/>
      <c r="L33" s="616"/>
      <c r="M33" s="617"/>
    </row>
    <row r="34" spans="1:13" ht="14.25" customHeight="1" x14ac:dyDescent="0.25">
      <c r="A34" s="446" t="s">
        <v>105</v>
      </c>
      <c r="B34" s="72">
        <v>451</v>
      </c>
      <c r="C34" s="72">
        <v>7</v>
      </c>
      <c r="D34" s="72">
        <f t="shared" ref="D34:D38" si="6">SUM(E34:F34)</f>
        <v>401</v>
      </c>
      <c r="E34" s="72">
        <v>69</v>
      </c>
      <c r="F34" s="72">
        <v>332</v>
      </c>
      <c r="G34" s="72">
        <v>0</v>
      </c>
      <c r="H34" s="72">
        <f t="shared" si="2"/>
        <v>401</v>
      </c>
      <c r="I34" s="72">
        <v>27</v>
      </c>
      <c r="J34" s="72">
        <v>67</v>
      </c>
      <c r="K34" s="72">
        <v>40</v>
      </c>
      <c r="L34" s="72">
        <v>7</v>
      </c>
      <c r="M34" s="73">
        <v>53</v>
      </c>
    </row>
    <row r="35" spans="1:13" ht="14.25" customHeight="1" x14ac:dyDescent="0.25">
      <c r="A35" s="446" t="s">
        <v>106</v>
      </c>
      <c r="B35" s="72">
        <v>632</v>
      </c>
      <c r="C35" s="72"/>
      <c r="D35" s="72">
        <f t="shared" si="6"/>
        <v>576</v>
      </c>
      <c r="E35" s="72">
        <v>61</v>
      </c>
      <c r="F35" s="72">
        <v>515</v>
      </c>
      <c r="G35" s="72">
        <v>0</v>
      </c>
      <c r="H35" s="72">
        <f t="shared" si="2"/>
        <v>576</v>
      </c>
      <c r="I35" s="72">
        <v>33</v>
      </c>
      <c r="J35" s="72">
        <v>36</v>
      </c>
      <c r="K35" s="72">
        <v>39</v>
      </c>
      <c r="L35" s="72">
        <v>9</v>
      </c>
      <c r="M35" s="73">
        <v>32</v>
      </c>
    </row>
    <row r="36" spans="1:13" ht="14.25" customHeight="1" x14ac:dyDescent="0.25">
      <c r="A36" s="446" t="s">
        <v>108</v>
      </c>
      <c r="B36" s="72">
        <v>1037</v>
      </c>
      <c r="C36" s="72"/>
      <c r="D36" s="72">
        <f t="shared" si="6"/>
        <v>967</v>
      </c>
      <c r="E36" s="72">
        <v>98</v>
      </c>
      <c r="F36" s="72">
        <v>869</v>
      </c>
      <c r="G36" s="72">
        <v>1</v>
      </c>
      <c r="H36" s="72">
        <f t="shared" si="2"/>
        <v>966</v>
      </c>
      <c r="I36" s="72">
        <v>128</v>
      </c>
      <c r="J36" s="72">
        <v>56</v>
      </c>
      <c r="K36" s="72">
        <v>59</v>
      </c>
      <c r="L36" s="72">
        <v>20</v>
      </c>
      <c r="M36" s="73">
        <v>128</v>
      </c>
    </row>
    <row r="37" spans="1:13" ht="14.25" customHeight="1" x14ac:dyDescent="0.25">
      <c r="A37" s="798" t="s">
        <v>822</v>
      </c>
      <c r="B37" s="72">
        <v>376</v>
      </c>
      <c r="C37" s="72"/>
      <c r="D37" s="72">
        <f t="shared" si="6"/>
        <v>303</v>
      </c>
      <c r="E37" s="72">
        <v>11</v>
      </c>
      <c r="F37" s="72">
        <v>292</v>
      </c>
      <c r="G37" s="72">
        <v>0</v>
      </c>
      <c r="H37" s="72">
        <f t="shared" si="2"/>
        <v>303</v>
      </c>
      <c r="I37" s="616"/>
      <c r="J37" s="616"/>
      <c r="K37" s="616"/>
      <c r="L37" s="616"/>
      <c r="M37" s="617"/>
    </row>
    <row r="38" spans="1:13" ht="14.25" customHeight="1" x14ac:dyDescent="0.25">
      <c r="A38" s="445" t="s">
        <v>109</v>
      </c>
      <c r="B38" s="72">
        <v>324</v>
      </c>
      <c r="C38" s="72">
        <v>5</v>
      </c>
      <c r="D38" s="72">
        <f t="shared" si="6"/>
        <v>275</v>
      </c>
      <c r="E38" s="72">
        <v>0</v>
      </c>
      <c r="F38" s="72">
        <v>275</v>
      </c>
      <c r="G38" s="72">
        <v>0</v>
      </c>
      <c r="H38" s="72">
        <f t="shared" si="2"/>
        <v>275</v>
      </c>
      <c r="I38" s="72">
        <v>43</v>
      </c>
      <c r="J38" s="72">
        <v>0</v>
      </c>
      <c r="K38" s="72">
        <v>11</v>
      </c>
      <c r="L38" s="72">
        <v>5</v>
      </c>
      <c r="M38" s="73">
        <v>38</v>
      </c>
    </row>
    <row r="39" spans="1:13" ht="14.25" customHeight="1" x14ac:dyDescent="0.25">
      <c r="A39" s="446" t="s">
        <v>110</v>
      </c>
      <c r="B39" s="72">
        <v>311</v>
      </c>
      <c r="C39" s="72"/>
      <c r="D39" s="72">
        <f>SUM(E39:F39)</f>
        <v>293</v>
      </c>
      <c r="E39" s="72">
        <v>55</v>
      </c>
      <c r="F39" s="72">
        <v>238</v>
      </c>
      <c r="G39" s="72">
        <v>0</v>
      </c>
      <c r="H39" s="73">
        <f>+D39-G39</f>
        <v>293</v>
      </c>
      <c r="I39" s="72">
        <v>8</v>
      </c>
      <c r="J39" s="72">
        <v>85</v>
      </c>
      <c r="K39" s="72">
        <v>55</v>
      </c>
      <c r="L39" s="72">
        <v>4</v>
      </c>
      <c r="M39" s="73">
        <v>37</v>
      </c>
    </row>
    <row r="40" spans="1:13" ht="14.25" customHeight="1" x14ac:dyDescent="0.25">
      <c r="A40" s="446" t="s">
        <v>94</v>
      </c>
      <c r="B40" s="72">
        <v>1038</v>
      </c>
      <c r="C40" s="72"/>
      <c r="D40" s="72">
        <f>SUM(E40:F40)</f>
        <v>926</v>
      </c>
      <c r="E40" s="72">
        <v>39</v>
      </c>
      <c r="F40" s="72">
        <v>887</v>
      </c>
      <c r="G40" s="72">
        <v>2</v>
      </c>
      <c r="H40" s="72">
        <f>+D40-G40</f>
        <v>924</v>
      </c>
      <c r="I40" s="72">
        <v>99</v>
      </c>
      <c r="J40" s="72">
        <v>84</v>
      </c>
      <c r="K40" s="72">
        <v>54</v>
      </c>
      <c r="L40" s="72">
        <v>10</v>
      </c>
      <c r="M40" s="73">
        <v>157</v>
      </c>
    </row>
    <row r="41" spans="1:13" ht="14.25" customHeight="1" x14ac:dyDescent="0.25">
      <c r="A41" s="627" t="s">
        <v>711</v>
      </c>
      <c r="B41" s="74">
        <v>275</v>
      </c>
      <c r="C41" s="74"/>
      <c r="D41" s="74">
        <f t="shared" ref="D41" si="7">SUM(E41:F41)</f>
        <v>271</v>
      </c>
      <c r="E41" s="74">
        <v>0</v>
      </c>
      <c r="F41" s="74">
        <v>271</v>
      </c>
      <c r="G41" s="74">
        <v>0</v>
      </c>
      <c r="H41" s="74">
        <f t="shared" ref="H41" si="8">+D41-G41</f>
        <v>271</v>
      </c>
      <c r="I41" s="628"/>
      <c r="J41" s="628"/>
      <c r="K41" s="628"/>
      <c r="L41" s="628"/>
      <c r="M41" s="629"/>
    </row>
    <row r="42" spans="1:13" x14ac:dyDescent="0.25">
      <c r="A42" s="430" t="s">
        <v>111</v>
      </c>
      <c r="B42" s="429">
        <f>SUM(B43:B57)</f>
        <v>6722</v>
      </c>
      <c r="C42" s="429">
        <f t="shared" ref="C42:M42" si="9">SUM(C43:C57)</f>
        <v>310</v>
      </c>
      <c r="D42" s="429">
        <f t="shared" si="9"/>
        <v>5809</v>
      </c>
      <c r="E42" s="429">
        <f t="shared" si="9"/>
        <v>840</v>
      </c>
      <c r="F42" s="429">
        <f t="shared" si="9"/>
        <v>4969</v>
      </c>
      <c r="G42" s="429">
        <f t="shared" si="9"/>
        <v>4</v>
      </c>
      <c r="H42" s="429">
        <f t="shared" si="9"/>
        <v>5805</v>
      </c>
      <c r="I42" s="429">
        <f t="shared" si="9"/>
        <v>555</v>
      </c>
      <c r="J42" s="429">
        <f t="shared" si="9"/>
        <v>597</v>
      </c>
      <c r="K42" s="429">
        <f t="shared" si="9"/>
        <v>524</v>
      </c>
      <c r="L42" s="429">
        <f t="shared" si="9"/>
        <v>62</v>
      </c>
      <c r="M42" s="429">
        <f t="shared" si="9"/>
        <v>651</v>
      </c>
    </row>
    <row r="43" spans="1:13" ht="14.25" customHeight="1" x14ac:dyDescent="0.25">
      <c r="A43" s="445" t="s">
        <v>112</v>
      </c>
      <c r="B43" s="72">
        <v>275</v>
      </c>
      <c r="C43" s="72"/>
      <c r="D43" s="72">
        <f t="shared" ref="D43:D55" si="10">SUM(E43:F43)</f>
        <v>269</v>
      </c>
      <c r="E43" s="72">
        <v>0</v>
      </c>
      <c r="F43" s="72">
        <v>269</v>
      </c>
      <c r="G43" s="72">
        <v>0</v>
      </c>
      <c r="H43" s="72">
        <f t="shared" si="2"/>
        <v>269</v>
      </c>
      <c r="I43" s="72">
        <v>60</v>
      </c>
      <c r="J43" s="72">
        <v>0</v>
      </c>
      <c r="K43" s="72">
        <v>28</v>
      </c>
      <c r="L43" s="72">
        <v>0</v>
      </c>
      <c r="M43" s="73">
        <v>26</v>
      </c>
    </row>
    <row r="44" spans="1:13" ht="14.25" customHeight="1" x14ac:dyDescent="0.25">
      <c r="A44" s="447" t="s">
        <v>113</v>
      </c>
      <c r="B44" s="72">
        <v>1037</v>
      </c>
      <c r="C44" s="72"/>
      <c r="D44" s="72">
        <f t="shared" si="10"/>
        <v>953</v>
      </c>
      <c r="E44" s="72">
        <v>412</v>
      </c>
      <c r="F44" s="72">
        <v>541</v>
      </c>
      <c r="G44" s="72">
        <v>0</v>
      </c>
      <c r="H44" s="72">
        <f t="shared" si="2"/>
        <v>953</v>
      </c>
      <c r="I44" s="72">
        <v>35</v>
      </c>
      <c r="J44" s="72">
        <v>220</v>
      </c>
      <c r="K44" s="72">
        <v>126</v>
      </c>
      <c r="L44" s="72">
        <v>15</v>
      </c>
      <c r="M44" s="73">
        <v>131</v>
      </c>
    </row>
    <row r="45" spans="1:13" ht="14.25" customHeight="1" x14ac:dyDescent="0.25">
      <c r="A45" s="446" t="s">
        <v>169</v>
      </c>
      <c r="B45" s="72">
        <v>962</v>
      </c>
      <c r="C45" s="72"/>
      <c r="D45" s="72">
        <f>SUM(E45:F45)</f>
        <v>853</v>
      </c>
      <c r="E45" s="72">
        <v>130</v>
      </c>
      <c r="F45" s="72">
        <v>723</v>
      </c>
      <c r="G45" s="72">
        <v>2</v>
      </c>
      <c r="H45" s="72">
        <f>+D45-G45</f>
        <v>851</v>
      </c>
      <c r="I45" s="72">
        <v>122</v>
      </c>
      <c r="J45" s="72">
        <v>102</v>
      </c>
      <c r="K45" s="72">
        <v>133</v>
      </c>
      <c r="L45" s="72">
        <v>14</v>
      </c>
      <c r="M45" s="73">
        <v>81</v>
      </c>
    </row>
    <row r="46" spans="1:13" ht="14.25" customHeight="1" x14ac:dyDescent="0.25">
      <c r="A46" s="798" t="s">
        <v>67</v>
      </c>
      <c r="B46" s="72">
        <v>54</v>
      </c>
      <c r="C46" s="72"/>
      <c r="D46" s="72">
        <f>SUM(E46:F46)</f>
        <v>42</v>
      </c>
      <c r="E46" s="72">
        <v>21</v>
      </c>
      <c r="F46" s="72">
        <v>21</v>
      </c>
      <c r="G46" s="72">
        <v>0</v>
      </c>
      <c r="H46" s="72">
        <f>+D46-G46</f>
        <v>42</v>
      </c>
      <c r="I46" s="613"/>
      <c r="J46" s="613"/>
      <c r="K46" s="613"/>
      <c r="L46" s="613"/>
      <c r="M46" s="614"/>
    </row>
    <row r="47" spans="1:13" ht="14.25" customHeight="1" x14ac:dyDescent="0.25">
      <c r="A47" s="612" t="s">
        <v>170</v>
      </c>
      <c r="B47" s="72">
        <v>65</v>
      </c>
      <c r="C47" s="72"/>
      <c r="D47" s="72">
        <f>SUM(E47:F47)</f>
        <v>65</v>
      </c>
      <c r="E47" s="72">
        <v>0</v>
      </c>
      <c r="F47" s="72">
        <v>65</v>
      </c>
      <c r="G47" s="72">
        <v>0</v>
      </c>
      <c r="H47" s="72">
        <f>+D47-G47</f>
        <v>65</v>
      </c>
      <c r="I47" s="613"/>
      <c r="J47" s="613"/>
      <c r="K47" s="613"/>
      <c r="L47" s="613"/>
      <c r="M47" s="614"/>
    </row>
    <row r="48" spans="1:13" ht="14.25" customHeight="1" x14ac:dyDescent="0.25">
      <c r="A48" s="446" t="s">
        <v>114</v>
      </c>
      <c r="B48" s="72">
        <v>270</v>
      </c>
      <c r="C48" s="72">
        <v>97</v>
      </c>
      <c r="D48" s="72">
        <f t="shared" si="10"/>
        <v>154</v>
      </c>
      <c r="E48" s="72">
        <v>0</v>
      </c>
      <c r="F48" s="72">
        <v>154</v>
      </c>
      <c r="G48" s="72">
        <v>0</v>
      </c>
      <c r="H48" s="72">
        <f t="shared" si="2"/>
        <v>154</v>
      </c>
      <c r="I48" s="72">
        <v>24</v>
      </c>
      <c r="J48" s="72">
        <v>0</v>
      </c>
      <c r="K48" s="72">
        <v>10</v>
      </c>
      <c r="L48" s="72">
        <v>1</v>
      </c>
      <c r="M48" s="73">
        <v>28</v>
      </c>
    </row>
    <row r="49" spans="1:13" ht="14.25" customHeight="1" x14ac:dyDescent="0.25">
      <c r="A49" s="612" t="s">
        <v>651</v>
      </c>
      <c r="B49" s="72">
        <v>125</v>
      </c>
      <c r="C49" s="72"/>
      <c r="D49" s="72">
        <f t="shared" si="10"/>
        <v>110</v>
      </c>
      <c r="E49" s="72">
        <v>0</v>
      </c>
      <c r="F49" s="72">
        <v>110</v>
      </c>
      <c r="G49" s="72">
        <v>0</v>
      </c>
      <c r="H49" s="72">
        <f>+D49-G49</f>
        <v>110</v>
      </c>
      <c r="I49" s="613"/>
      <c r="J49" s="613"/>
      <c r="K49" s="613"/>
      <c r="L49" s="613"/>
      <c r="M49" s="614"/>
    </row>
    <row r="50" spans="1:13" ht="14.25" customHeight="1" x14ac:dyDescent="0.25">
      <c r="A50" s="446" t="s">
        <v>115</v>
      </c>
      <c r="B50" s="72">
        <v>706</v>
      </c>
      <c r="C50" s="72">
        <v>213</v>
      </c>
      <c r="D50" s="72">
        <f t="shared" si="10"/>
        <v>456</v>
      </c>
      <c r="E50" s="72">
        <v>48</v>
      </c>
      <c r="F50" s="72">
        <v>408</v>
      </c>
      <c r="G50" s="72">
        <v>0</v>
      </c>
      <c r="H50" s="72">
        <f t="shared" si="2"/>
        <v>456</v>
      </c>
      <c r="I50" s="72">
        <v>36</v>
      </c>
      <c r="J50" s="72">
        <v>38</v>
      </c>
      <c r="K50" s="72">
        <v>31</v>
      </c>
      <c r="L50" s="72">
        <v>8</v>
      </c>
      <c r="M50" s="73">
        <v>38</v>
      </c>
    </row>
    <row r="51" spans="1:13" ht="14.25" customHeight="1" x14ac:dyDescent="0.25">
      <c r="A51" s="446" t="s">
        <v>116</v>
      </c>
      <c r="B51" s="72">
        <v>630</v>
      </c>
      <c r="C51" s="72"/>
      <c r="D51" s="72">
        <f t="shared" si="10"/>
        <v>552</v>
      </c>
      <c r="E51" s="72">
        <v>13</v>
      </c>
      <c r="F51" s="72">
        <v>539</v>
      </c>
      <c r="G51" s="72">
        <v>0</v>
      </c>
      <c r="H51" s="72">
        <f t="shared" si="2"/>
        <v>552</v>
      </c>
      <c r="I51" s="72">
        <v>79</v>
      </c>
      <c r="J51" s="72">
        <v>19</v>
      </c>
      <c r="K51" s="72">
        <v>34</v>
      </c>
      <c r="L51" s="72">
        <v>7</v>
      </c>
      <c r="M51" s="73">
        <v>74</v>
      </c>
    </row>
    <row r="52" spans="1:13" ht="14.25" customHeight="1" x14ac:dyDescent="0.25">
      <c r="A52" s="446" t="s">
        <v>492</v>
      </c>
      <c r="B52" s="72">
        <v>627</v>
      </c>
      <c r="C52" s="72"/>
      <c r="D52" s="72">
        <f t="shared" si="10"/>
        <v>572</v>
      </c>
      <c r="E52" s="72">
        <v>84</v>
      </c>
      <c r="F52" s="72">
        <v>488</v>
      </c>
      <c r="G52" s="72">
        <v>0</v>
      </c>
      <c r="H52" s="72">
        <f t="shared" si="2"/>
        <v>572</v>
      </c>
      <c r="I52" s="72">
        <v>26</v>
      </c>
      <c r="J52" s="72">
        <v>71</v>
      </c>
      <c r="K52" s="72">
        <v>44</v>
      </c>
      <c r="L52" s="72">
        <v>2</v>
      </c>
      <c r="M52" s="73">
        <v>59</v>
      </c>
    </row>
    <row r="53" spans="1:13" ht="14.25" customHeight="1" x14ac:dyDescent="0.25">
      <c r="A53" s="446" t="s">
        <v>117</v>
      </c>
      <c r="B53" s="72">
        <v>765</v>
      </c>
      <c r="C53" s="72"/>
      <c r="D53" s="72">
        <f t="shared" si="10"/>
        <v>699</v>
      </c>
      <c r="E53" s="72">
        <v>66</v>
      </c>
      <c r="F53" s="72">
        <v>633</v>
      </c>
      <c r="G53" s="72">
        <v>0</v>
      </c>
      <c r="H53" s="72">
        <f t="shared" si="2"/>
        <v>699</v>
      </c>
      <c r="I53" s="72">
        <v>23</v>
      </c>
      <c r="J53" s="72">
        <v>71</v>
      </c>
      <c r="K53" s="72">
        <v>44</v>
      </c>
      <c r="L53" s="72">
        <v>9</v>
      </c>
      <c r="M53" s="73">
        <v>60</v>
      </c>
    </row>
    <row r="54" spans="1:13" ht="14.25" customHeight="1" x14ac:dyDescent="0.25">
      <c r="A54" s="446" t="s">
        <v>118</v>
      </c>
      <c r="B54" s="72">
        <v>285</v>
      </c>
      <c r="C54" s="72"/>
      <c r="D54" s="72">
        <f t="shared" si="10"/>
        <v>229</v>
      </c>
      <c r="E54" s="72">
        <v>66</v>
      </c>
      <c r="F54" s="72">
        <v>163</v>
      </c>
      <c r="G54" s="72">
        <v>0</v>
      </c>
      <c r="H54" s="72">
        <f t="shared" si="2"/>
        <v>229</v>
      </c>
      <c r="I54" s="72">
        <v>58</v>
      </c>
      <c r="J54" s="72">
        <v>76</v>
      </c>
      <c r="K54" s="72">
        <v>54</v>
      </c>
      <c r="L54" s="72">
        <v>2</v>
      </c>
      <c r="M54" s="73">
        <v>97</v>
      </c>
    </row>
    <row r="55" spans="1:13" ht="14.25" customHeight="1" x14ac:dyDescent="0.25">
      <c r="A55" s="798" t="s">
        <v>430</v>
      </c>
      <c r="B55" s="72">
        <v>360</v>
      </c>
      <c r="C55" s="72"/>
      <c r="D55" s="72">
        <f t="shared" si="10"/>
        <v>315</v>
      </c>
      <c r="E55" s="72">
        <v>0</v>
      </c>
      <c r="F55" s="72">
        <v>315</v>
      </c>
      <c r="G55" s="72">
        <v>0</v>
      </c>
      <c r="H55" s="73">
        <f t="shared" si="2"/>
        <v>315</v>
      </c>
      <c r="I55" s="613"/>
      <c r="J55" s="613"/>
      <c r="K55" s="613"/>
      <c r="L55" s="613"/>
      <c r="M55" s="614"/>
    </row>
    <row r="56" spans="1:13" ht="14.25" customHeight="1" x14ac:dyDescent="0.25">
      <c r="A56" s="446" t="s">
        <v>297</v>
      </c>
      <c r="B56" s="72">
        <v>427</v>
      </c>
      <c r="C56" s="72"/>
      <c r="D56" s="72">
        <f>SUM(E56:F56)</f>
        <v>407</v>
      </c>
      <c r="E56" s="72">
        <v>0</v>
      </c>
      <c r="F56" s="72">
        <v>407</v>
      </c>
      <c r="G56" s="72">
        <v>2</v>
      </c>
      <c r="H56" s="72">
        <f>+D56-G56</f>
        <v>405</v>
      </c>
      <c r="I56" s="72">
        <v>92</v>
      </c>
      <c r="J56" s="72">
        <v>0</v>
      </c>
      <c r="K56" s="72">
        <v>20</v>
      </c>
      <c r="L56" s="72">
        <v>4</v>
      </c>
      <c r="M56" s="73">
        <v>57</v>
      </c>
    </row>
    <row r="57" spans="1:13" ht="14.25" customHeight="1" x14ac:dyDescent="0.25">
      <c r="A57" s="799" t="s">
        <v>174</v>
      </c>
      <c r="B57" s="74">
        <v>134</v>
      </c>
      <c r="C57" s="74"/>
      <c r="D57" s="74">
        <f>SUM(E57:F57)</f>
        <v>133</v>
      </c>
      <c r="E57" s="74">
        <v>0</v>
      </c>
      <c r="F57" s="74">
        <v>133</v>
      </c>
      <c r="G57" s="74">
        <v>0</v>
      </c>
      <c r="H57" s="75">
        <f>+D57-G57</f>
        <v>133</v>
      </c>
      <c r="I57" s="628"/>
      <c r="J57" s="628"/>
      <c r="K57" s="628"/>
      <c r="L57" s="628"/>
      <c r="M57" s="629"/>
    </row>
    <row r="58" spans="1:13" x14ac:dyDescent="0.25">
      <c r="A58" s="54" t="s">
        <v>355</v>
      </c>
      <c r="M58" s="71"/>
    </row>
    <row r="59" spans="1:13" x14ac:dyDescent="0.25">
      <c r="A59" s="88" t="s">
        <v>471</v>
      </c>
    </row>
    <row r="60" spans="1:13" x14ac:dyDescent="0.25">
      <c r="A60" s="54" t="s">
        <v>513</v>
      </c>
    </row>
    <row r="61" spans="1:13" x14ac:dyDescent="0.25">
      <c r="A61" s="54" t="s">
        <v>0</v>
      </c>
    </row>
    <row r="62" spans="1:13" x14ac:dyDescent="0.25">
      <c r="A62" s="80" t="s">
        <v>514</v>
      </c>
    </row>
  </sheetData>
  <mergeCells count="3">
    <mergeCell ref="G4:G7"/>
    <mergeCell ref="E4:F4"/>
    <mergeCell ref="K5:L5"/>
  </mergeCells>
  <printOptions horizontalCentered="1"/>
  <pageMargins left="0.70866141732283472" right="0.47244094488188981" top="0.74803149606299213" bottom="0.74803149606299213" header="0.31496062992125984" footer="0.31496062992125984"/>
  <pageSetup paperSize="9" scale="63" orientation="portrait" r:id="rId1"/>
  <headerFooter>
    <oddHeader>&amp;C&amp;11 4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70"/>
  <sheetViews>
    <sheetView zoomScaleNormal="100" workbookViewId="0">
      <selection activeCell="O12" sqref="O12"/>
    </sheetView>
  </sheetViews>
  <sheetFormatPr defaultColWidth="9.109375" defaultRowHeight="13.15" x14ac:dyDescent="0.25"/>
  <cols>
    <col min="1" max="1" width="24.6640625" style="54" customWidth="1"/>
    <col min="2" max="2" width="7.77734375" style="54" customWidth="1"/>
    <col min="3" max="3" width="10.77734375" style="54" customWidth="1"/>
    <col min="4" max="4" width="9.77734375" style="54" customWidth="1"/>
    <col min="5" max="5" width="10.6640625" style="54" customWidth="1"/>
    <col min="6" max="6" width="9.77734375" style="54" customWidth="1"/>
    <col min="7" max="7" width="12.6640625" style="54" customWidth="1"/>
    <col min="8" max="8" width="10" style="54" customWidth="1"/>
    <col min="9" max="9" width="10.6640625" style="54" customWidth="1"/>
    <col min="10" max="10" width="9.33203125" style="54" customWidth="1"/>
    <col min="11" max="11" width="8.77734375" style="54" customWidth="1"/>
    <col min="12" max="12" width="10" style="54" customWidth="1"/>
    <col min="13" max="13" width="9.77734375" style="54" customWidth="1"/>
    <col min="14" max="16384" width="9.109375" style="54"/>
  </cols>
  <sheetData>
    <row r="1" spans="1:13" x14ac:dyDescent="0.25">
      <c r="A1" s="79" t="s">
        <v>1031</v>
      </c>
      <c r="B1" s="80"/>
      <c r="C1" s="80"/>
    </row>
    <row r="2" spans="1:13" x14ac:dyDescent="0.25">
      <c r="A2" s="81" t="s">
        <v>1032</v>
      </c>
      <c r="B2" s="80"/>
      <c r="C2" s="80"/>
    </row>
    <row r="3" spans="1:13" x14ac:dyDescent="0.25">
      <c r="A3" s="81"/>
      <c r="I3" s="67"/>
      <c r="J3" s="67"/>
      <c r="K3" s="67"/>
      <c r="L3" s="67"/>
      <c r="M3" s="67"/>
    </row>
    <row r="4" spans="1:13" x14ac:dyDescent="0.25">
      <c r="A4" s="431" t="s">
        <v>44</v>
      </c>
      <c r="B4" s="432" t="s">
        <v>45</v>
      </c>
      <c r="C4" s="432" t="s">
        <v>461</v>
      </c>
      <c r="D4" s="432" t="s">
        <v>46</v>
      </c>
      <c r="E4" s="909" t="s">
        <v>611</v>
      </c>
      <c r="F4" s="910"/>
      <c r="G4" s="906" t="s">
        <v>511</v>
      </c>
      <c r="H4" s="432" t="s">
        <v>47</v>
      </c>
      <c r="I4" s="433" t="s">
        <v>299</v>
      </c>
      <c r="J4" s="414"/>
      <c r="K4" s="414"/>
      <c r="L4" s="414"/>
      <c r="M4" s="415"/>
    </row>
    <row r="5" spans="1:13" x14ac:dyDescent="0.25">
      <c r="A5" s="434"/>
      <c r="B5" s="435" t="s">
        <v>49</v>
      </c>
      <c r="C5" s="436" t="s">
        <v>462</v>
      </c>
      <c r="D5" s="435" t="s">
        <v>50</v>
      </c>
      <c r="E5" s="437"/>
      <c r="F5" s="437"/>
      <c r="G5" s="907"/>
      <c r="H5" s="435" t="s">
        <v>50</v>
      </c>
      <c r="I5" s="438" t="s">
        <v>51</v>
      </c>
      <c r="J5" s="438" t="s">
        <v>52</v>
      </c>
      <c r="K5" s="911" t="s">
        <v>300</v>
      </c>
      <c r="L5" s="912"/>
      <c r="M5" s="439" t="s">
        <v>53</v>
      </c>
    </row>
    <row r="6" spans="1:13" x14ac:dyDescent="0.25">
      <c r="A6" s="434"/>
      <c r="B6" s="437"/>
      <c r="C6" s="440" t="s">
        <v>2</v>
      </c>
      <c r="D6" s="435" t="s">
        <v>54</v>
      </c>
      <c r="E6" s="435" t="s">
        <v>55</v>
      </c>
      <c r="F6" s="435" t="s">
        <v>22</v>
      </c>
      <c r="G6" s="907"/>
      <c r="H6" s="435" t="s">
        <v>56</v>
      </c>
      <c r="I6" s="438" t="s">
        <v>57</v>
      </c>
      <c r="J6" s="438"/>
      <c r="K6" s="427" t="s">
        <v>28</v>
      </c>
      <c r="L6" s="441" t="s">
        <v>301</v>
      </c>
      <c r="M6" s="439" t="s">
        <v>58</v>
      </c>
    </row>
    <row r="7" spans="1:13" x14ac:dyDescent="0.25">
      <c r="A7" s="434"/>
      <c r="B7" s="437"/>
      <c r="C7" s="442" t="s">
        <v>472</v>
      </c>
      <c r="D7" s="435" t="s">
        <v>59</v>
      </c>
      <c r="E7" s="435" t="s">
        <v>27</v>
      </c>
      <c r="F7" s="435" t="s">
        <v>23</v>
      </c>
      <c r="G7" s="908"/>
      <c r="H7" s="435" t="s">
        <v>512</v>
      </c>
      <c r="I7" s="424" t="s">
        <v>60</v>
      </c>
      <c r="J7" s="424"/>
      <c r="K7" s="424"/>
      <c r="L7" s="443" t="s">
        <v>302</v>
      </c>
      <c r="M7" s="428" t="s">
        <v>61</v>
      </c>
    </row>
    <row r="8" spans="1:13" x14ac:dyDescent="0.25">
      <c r="A8" s="421">
        <v>1</v>
      </c>
      <c r="B8" s="444">
        <v>2</v>
      </c>
      <c r="C8" s="424">
        <v>3</v>
      </c>
      <c r="D8" s="444">
        <v>4</v>
      </c>
      <c r="E8" s="444">
        <v>5</v>
      </c>
      <c r="F8" s="444">
        <v>6</v>
      </c>
      <c r="G8" s="444">
        <v>7</v>
      </c>
      <c r="H8" s="444">
        <v>8</v>
      </c>
      <c r="I8" s="424">
        <v>9</v>
      </c>
      <c r="J8" s="424">
        <v>10</v>
      </c>
      <c r="K8" s="424">
        <v>11</v>
      </c>
      <c r="L8" s="424">
        <v>12</v>
      </c>
      <c r="M8" s="428">
        <v>13</v>
      </c>
    </row>
    <row r="9" spans="1:13" x14ac:dyDescent="0.25">
      <c r="A9" s="891" t="s">
        <v>119</v>
      </c>
      <c r="B9" s="429">
        <f>SUM(B10:B25)</f>
        <v>8322</v>
      </c>
      <c r="C9" s="429">
        <f t="shared" ref="C9:M9" si="0">SUM(C10:C25)</f>
        <v>423</v>
      </c>
      <c r="D9" s="429">
        <f t="shared" si="0"/>
        <v>7010</v>
      </c>
      <c r="E9" s="429">
        <f t="shared" si="0"/>
        <v>929</v>
      </c>
      <c r="F9" s="429">
        <f t="shared" si="0"/>
        <v>6081</v>
      </c>
      <c r="G9" s="429">
        <f t="shared" si="0"/>
        <v>3</v>
      </c>
      <c r="H9" s="429">
        <f t="shared" si="0"/>
        <v>7007</v>
      </c>
      <c r="I9" s="429">
        <f t="shared" si="0"/>
        <v>631</v>
      </c>
      <c r="J9" s="429">
        <f t="shared" si="0"/>
        <v>630</v>
      </c>
      <c r="K9" s="429">
        <f t="shared" si="0"/>
        <v>658</v>
      </c>
      <c r="L9" s="429">
        <f t="shared" si="0"/>
        <v>108</v>
      </c>
      <c r="M9" s="429">
        <f t="shared" si="0"/>
        <v>758</v>
      </c>
    </row>
    <row r="10" spans="1:13" ht="14.25" customHeight="1" x14ac:dyDescent="0.25">
      <c r="A10" s="445" t="s">
        <v>120</v>
      </c>
      <c r="B10" s="72">
        <v>1056</v>
      </c>
      <c r="C10" s="72">
        <v>213</v>
      </c>
      <c r="D10" s="72">
        <f t="shared" ref="D10:D23" si="1">SUM(E10:F10)</f>
        <v>811</v>
      </c>
      <c r="E10" s="72">
        <v>306</v>
      </c>
      <c r="F10" s="72">
        <v>505</v>
      </c>
      <c r="G10" s="72">
        <v>0</v>
      </c>
      <c r="H10" s="72">
        <f t="shared" ref="H10:H64" si="2">+D10-G10</f>
        <v>811</v>
      </c>
      <c r="I10" s="72">
        <v>41</v>
      </c>
      <c r="J10" s="72">
        <v>177</v>
      </c>
      <c r="K10" s="72">
        <v>156</v>
      </c>
      <c r="L10" s="72">
        <v>18</v>
      </c>
      <c r="M10" s="73">
        <v>62</v>
      </c>
    </row>
    <row r="11" spans="1:13" ht="14.25" customHeight="1" x14ac:dyDescent="0.25">
      <c r="A11" s="446" t="s">
        <v>142</v>
      </c>
      <c r="B11" s="72">
        <v>267</v>
      </c>
      <c r="C11" s="72"/>
      <c r="D11" s="72">
        <f>SUM(E11:F11)</f>
        <v>229</v>
      </c>
      <c r="E11" s="72">
        <v>102</v>
      </c>
      <c r="F11" s="72">
        <v>127</v>
      </c>
      <c r="G11" s="72">
        <v>1</v>
      </c>
      <c r="H11" s="72">
        <f>+D11-G11</f>
        <v>228</v>
      </c>
      <c r="I11" s="72">
        <v>26</v>
      </c>
      <c r="J11" s="72">
        <v>102</v>
      </c>
      <c r="K11" s="72">
        <v>79</v>
      </c>
      <c r="L11" s="72">
        <v>5</v>
      </c>
      <c r="M11" s="73">
        <v>61</v>
      </c>
    </row>
    <row r="12" spans="1:13" ht="14.25" customHeight="1" x14ac:dyDescent="0.25">
      <c r="A12" s="798" t="s">
        <v>499</v>
      </c>
      <c r="B12" s="72">
        <v>80</v>
      </c>
      <c r="C12" s="72"/>
      <c r="D12" s="72">
        <f>SUM(E12:F12)</f>
        <v>77</v>
      </c>
      <c r="E12" s="72">
        <v>0</v>
      </c>
      <c r="F12" s="72">
        <v>77</v>
      </c>
      <c r="G12" s="72">
        <v>0</v>
      </c>
      <c r="H12" s="72">
        <f>+D12-G12</f>
        <v>77</v>
      </c>
      <c r="I12" s="613"/>
      <c r="J12" s="613"/>
      <c r="K12" s="613"/>
      <c r="L12" s="613"/>
      <c r="M12" s="614"/>
    </row>
    <row r="13" spans="1:13" ht="14.25" customHeight="1" x14ac:dyDescent="0.25">
      <c r="A13" s="446" t="s">
        <v>121</v>
      </c>
      <c r="B13" s="72">
        <v>703</v>
      </c>
      <c r="C13" s="72">
        <v>36</v>
      </c>
      <c r="D13" s="72">
        <f t="shared" si="1"/>
        <v>638</v>
      </c>
      <c r="E13" s="72">
        <v>159</v>
      </c>
      <c r="F13" s="72">
        <v>479</v>
      </c>
      <c r="G13" s="72">
        <v>0</v>
      </c>
      <c r="H13" s="72">
        <f t="shared" si="2"/>
        <v>638</v>
      </c>
      <c r="I13" s="72">
        <v>54</v>
      </c>
      <c r="J13" s="72">
        <v>103</v>
      </c>
      <c r="K13" s="72">
        <v>118</v>
      </c>
      <c r="L13" s="72">
        <v>3</v>
      </c>
      <c r="M13" s="73">
        <v>64</v>
      </c>
    </row>
    <row r="14" spans="1:13" ht="14.25" customHeight="1" x14ac:dyDescent="0.25">
      <c r="A14" s="612" t="s">
        <v>122</v>
      </c>
      <c r="B14" s="72">
        <v>71</v>
      </c>
      <c r="C14" s="72"/>
      <c r="D14" s="72">
        <f t="shared" si="1"/>
        <v>71</v>
      </c>
      <c r="E14" s="72">
        <v>0</v>
      </c>
      <c r="F14" s="72">
        <v>71</v>
      </c>
      <c r="G14" s="72">
        <v>0</v>
      </c>
      <c r="H14" s="72">
        <f t="shared" si="2"/>
        <v>71</v>
      </c>
      <c r="I14" s="613"/>
      <c r="J14" s="613"/>
      <c r="K14" s="613"/>
      <c r="L14" s="613"/>
      <c r="M14" s="614"/>
    </row>
    <row r="15" spans="1:13" ht="14.25" customHeight="1" x14ac:dyDescent="0.25">
      <c r="A15" s="612" t="s">
        <v>123</v>
      </c>
      <c r="B15" s="72">
        <v>30</v>
      </c>
      <c r="C15" s="72"/>
      <c r="D15" s="72">
        <f t="shared" si="1"/>
        <v>0</v>
      </c>
      <c r="E15" s="72">
        <v>0</v>
      </c>
      <c r="F15" s="72">
        <v>0</v>
      </c>
      <c r="G15" s="72">
        <v>0</v>
      </c>
      <c r="H15" s="72">
        <f t="shared" si="2"/>
        <v>0</v>
      </c>
      <c r="I15" s="613"/>
      <c r="J15" s="613"/>
      <c r="K15" s="613"/>
      <c r="L15" s="613"/>
      <c r="M15" s="614"/>
    </row>
    <row r="16" spans="1:13" ht="14.25" customHeight="1" x14ac:dyDescent="0.25">
      <c r="A16" s="446" t="s">
        <v>124</v>
      </c>
      <c r="B16" s="72">
        <v>884</v>
      </c>
      <c r="C16" s="72">
        <v>14</v>
      </c>
      <c r="D16" s="72">
        <f t="shared" si="1"/>
        <v>787</v>
      </c>
      <c r="E16" s="72">
        <v>0</v>
      </c>
      <c r="F16" s="72">
        <v>787</v>
      </c>
      <c r="G16" s="72">
        <v>1</v>
      </c>
      <c r="H16" s="72">
        <f t="shared" si="2"/>
        <v>786</v>
      </c>
      <c r="I16" s="72">
        <v>112</v>
      </c>
      <c r="J16" s="72">
        <v>0</v>
      </c>
      <c r="K16" s="72">
        <v>27</v>
      </c>
      <c r="L16" s="72">
        <v>8</v>
      </c>
      <c r="M16" s="73">
        <v>104</v>
      </c>
    </row>
    <row r="17" spans="1:13" ht="14.25" customHeight="1" x14ac:dyDescent="0.25">
      <c r="A17" s="446" t="s">
        <v>139</v>
      </c>
      <c r="B17" s="72">
        <v>425</v>
      </c>
      <c r="C17" s="72"/>
      <c r="D17" s="72">
        <f>SUM(E17:F17)</f>
        <v>372</v>
      </c>
      <c r="E17" s="72">
        <v>9</v>
      </c>
      <c r="F17" s="72">
        <v>363</v>
      </c>
      <c r="G17" s="72">
        <v>0</v>
      </c>
      <c r="H17" s="72">
        <f>+D17-G17</f>
        <v>372</v>
      </c>
      <c r="I17" s="72">
        <v>114</v>
      </c>
      <c r="J17" s="72">
        <v>17</v>
      </c>
      <c r="K17" s="72">
        <v>48</v>
      </c>
      <c r="L17" s="72">
        <v>25</v>
      </c>
      <c r="M17" s="73">
        <v>113</v>
      </c>
    </row>
    <row r="18" spans="1:13" ht="14.25" customHeight="1" x14ac:dyDescent="0.25">
      <c r="A18" s="798" t="s">
        <v>824</v>
      </c>
      <c r="B18" s="72">
        <v>624</v>
      </c>
      <c r="C18" s="72"/>
      <c r="D18" s="72">
        <f>SUM(E18:F18)</f>
        <v>566</v>
      </c>
      <c r="E18" s="72">
        <v>0</v>
      </c>
      <c r="F18" s="72">
        <v>566</v>
      </c>
      <c r="G18" s="72">
        <v>0</v>
      </c>
      <c r="H18" s="72">
        <f>+D18-G18</f>
        <v>566</v>
      </c>
      <c r="I18" s="616"/>
      <c r="J18" s="616"/>
      <c r="K18" s="616"/>
      <c r="L18" s="616"/>
      <c r="M18" s="617"/>
    </row>
    <row r="19" spans="1:13" ht="14.25" customHeight="1" x14ac:dyDescent="0.25">
      <c r="A19" s="446" t="s">
        <v>125</v>
      </c>
      <c r="B19" s="72">
        <v>713</v>
      </c>
      <c r="C19" s="72"/>
      <c r="D19" s="72">
        <f t="shared" si="1"/>
        <v>635</v>
      </c>
      <c r="E19" s="72">
        <v>62</v>
      </c>
      <c r="F19" s="72">
        <v>573</v>
      </c>
      <c r="G19" s="72">
        <v>1</v>
      </c>
      <c r="H19" s="72">
        <f t="shared" si="2"/>
        <v>634</v>
      </c>
      <c r="I19" s="72">
        <v>58</v>
      </c>
      <c r="J19" s="72">
        <v>53</v>
      </c>
      <c r="K19" s="72">
        <v>47</v>
      </c>
      <c r="L19" s="72">
        <v>10</v>
      </c>
      <c r="M19" s="73">
        <v>68</v>
      </c>
    </row>
    <row r="20" spans="1:13" ht="14.25" customHeight="1" x14ac:dyDescent="0.25">
      <c r="A20" s="446" t="s">
        <v>340</v>
      </c>
      <c r="B20" s="72">
        <v>813</v>
      </c>
      <c r="C20" s="72"/>
      <c r="D20" s="72">
        <f t="shared" si="1"/>
        <v>576</v>
      </c>
      <c r="E20" s="72">
        <v>51</v>
      </c>
      <c r="F20" s="72">
        <v>525</v>
      </c>
      <c r="G20" s="72">
        <v>0</v>
      </c>
      <c r="H20" s="72">
        <f t="shared" si="2"/>
        <v>576</v>
      </c>
      <c r="I20" s="72">
        <v>94</v>
      </c>
      <c r="J20" s="72">
        <v>40</v>
      </c>
      <c r="K20" s="72">
        <v>71</v>
      </c>
      <c r="L20" s="72">
        <v>7</v>
      </c>
      <c r="M20" s="73">
        <v>107</v>
      </c>
    </row>
    <row r="21" spans="1:13" ht="14.25" customHeight="1" x14ac:dyDescent="0.25">
      <c r="A21" s="618" t="s">
        <v>823</v>
      </c>
      <c r="B21" s="72">
        <v>177</v>
      </c>
      <c r="C21" s="72"/>
      <c r="D21" s="72">
        <f t="shared" si="1"/>
        <v>133</v>
      </c>
      <c r="E21" s="72">
        <v>0</v>
      </c>
      <c r="F21" s="72">
        <v>133</v>
      </c>
      <c r="G21" s="72">
        <v>0</v>
      </c>
      <c r="H21" s="72">
        <f t="shared" si="2"/>
        <v>133</v>
      </c>
      <c r="I21" s="616"/>
      <c r="J21" s="616"/>
      <c r="K21" s="616"/>
      <c r="L21" s="616"/>
      <c r="M21" s="617"/>
    </row>
    <row r="22" spans="1:13" ht="14.25" customHeight="1" x14ac:dyDescent="0.25">
      <c r="A22" s="612" t="s">
        <v>67</v>
      </c>
      <c r="B22" s="72">
        <v>123</v>
      </c>
      <c r="C22" s="68"/>
      <c r="D22" s="72">
        <f t="shared" si="1"/>
        <v>90</v>
      </c>
      <c r="E22" s="72">
        <v>44</v>
      </c>
      <c r="F22" s="72">
        <v>46</v>
      </c>
      <c r="G22" s="72">
        <v>0</v>
      </c>
      <c r="H22" s="72">
        <f t="shared" si="2"/>
        <v>90</v>
      </c>
      <c r="I22" s="613"/>
      <c r="J22" s="613"/>
      <c r="K22" s="613"/>
      <c r="L22" s="613"/>
      <c r="M22" s="614"/>
    </row>
    <row r="23" spans="1:13" ht="14.25" customHeight="1" x14ac:dyDescent="0.25">
      <c r="A23" s="446" t="s">
        <v>127</v>
      </c>
      <c r="B23" s="72">
        <v>760</v>
      </c>
      <c r="C23" s="72"/>
      <c r="D23" s="72">
        <f t="shared" si="1"/>
        <v>688</v>
      </c>
      <c r="E23" s="72">
        <v>104</v>
      </c>
      <c r="F23" s="72">
        <v>584</v>
      </c>
      <c r="G23" s="72">
        <v>0</v>
      </c>
      <c r="H23" s="72">
        <f t="shared" si="2"/>
        <v>688</v>
      </c>
      <c r="I23" s="72">
        <v>57</v>
      </c>
      <c r="J23" s="72">
        <v>52</v>
      </c>
      <c r="K23" s="72">
        <v>43</v>
      </c>
      <c r="L23" s="72">
        <v>10</v>
      </c>
      <c r="M23" s="73">
        <v>83</v>
      </c>
    </row>
    <row r="24" spans="1:13" ht="14.25" customHeight="1" x14ac:dyDescent="0.25">
      <c r="A24" s="612" t="s">
        <v>128</v>
      </c>
      <c r="B24" s="72">
        <v>126</v>
      </c>
      <c r="C24" s="72"/>
      <c r="D24" s="72">
        <f>SUM(E24:F24)</f>
        <v>112</v>
      </c>
      <c r="E24" s="72">
        <v>0</v>
      </c>
      <c r="F24" s="72">
        <v>112</v>
      </c>
      <c r="G24" s="72">
        <v>0</v>
      </c>
      <c r="H24" s="73">
        <f>+D24-G24</f>
        <v>112</v>
      </c>
      <c r="I24" s="613"/>
      <c r="J24" s="613"/>
      <c r="K24" s="613"/>
      <c r="L24" s="613"/>
      <c r="M24" s="614"/>
    </row>
    <row r="25" spans="1:13" ht="14.25" customHeight="1" x14ac:dyDescent="0.25">
      <c r="A25" s="448" t="s">
        <v>74</v>
      </c>
      <c r="B25" s="74">
        <v>1470</v>
      </c>
      <c r="C25" s="74">
        <v>160</v>
      </c>
      <c r="D25" s="74">
        <f>SUM(E25:F25)</f>
        <v>1225</v>
      </c>
      <c r="E25" s="74">
        <v>92</v>
      </c>
      <c r="F25" s="74">
        <v>1133</v>
      </c>
      <c r="G25" s="74">
        <v>0</v>
      </c>
      <c r="H25" s="75">
        <f>+D25-G25</f>
        <v>1225</v>
      </c>
      <c r="I25" s="74">
        <v>75</v>
      </c>
      <c r="J25" s="74">
        <v>86</v>
      </c>
      <c r="K25" s="74">
        <v>69</v>
      </c>
      <c r="L25" s="74">
        <v>22</v>
      </c>
      <c r="M25" s="75">
        <v>96</v>
      </c>
    </row>
    <row r="26" spans="1:13" x14ac:dyDescent="0.25">
      <c r="A26" s="430" t="s">
        <v>129</v>
      </c>
      <c r="B26" s="429">
        <f t="shared" ref="B26:M26" si="3">SUM(B27:B44)</f>
        <v>8721</v>
      </c>
      <c r="C26" s="429">
        <f t="shared" si="3"/>
        <v>444</v>
      </c>
      <c r="D26" s="429">
        <f t="shared" si="3"/>
        <v>7229</v>
      </c>
      <c r="E26" s="429">
        <f t="shared" si="3"/>
        <v>567</v>
      </c>
      <c r="F26" s="429">
        <f t="shared" si="3"/>
        <v>6662</v>
      </c>
      <c r="G26" s="429">
        <f t="shared" si="3"/>
        <v>6</v>
      </c>
      <c r="H26" s="430">
        <f t="shared" si="3"/>
        <v>7223</v>
      </c>
      <c r="I26" s="429">
        <f t="shared" si="3"/>
        <v>639</v>
      </c>
      <c r="J26" s="429">
        <f t="shared" si="3"/>
        <v>579</v>
      </c>
      <c r="K26" s="429">
        <f t="shared" si="3"/>
        <v>462</v>
      </c>
      <c r="L26" s="429">
        <f t="shared" si="3"/>
        <v>113</v>
      </c>
      <c r="M26" s="430">
        <f t="shared" si="3"/>
        <v>877</v>
      </c>
    </row>
    <row r="27" spans="1:13" ht="14.25" customHeight="1" x14ac:dyDescent="0.25">
      <c r="A27" s="445" t="s">
        <v>62</v>
      </c>
      <c r="B27" s="630">
        <v>691</v>
      </c>
      <c r="C27" s="72"/>
      <c r="D27" s="72">
        <f t="shared" ref="D27:D44" si="4">SUM(E27:F27)</f>
        <v>637</v>
      </c>
      <c r="E27" s="72">
        <v>157</v>
      </c>
      <c r="F27" s="72">
        <v>480</v>
      </c>
      <c r="G27" s="72">
        <v>2</v>
      </c>
      <c r="H27" s="72">
        <f t="shared" ref="H27:H32" si="5">+D27-G27</f>
        <v>635</v>
      </c>
      <c r="I27" s="72">
        <v>43</v>
      </c>
      <c r="J27" s="72">
        <v>126</v>
      </c>
      <c r="K27" s="72">
        <v>52</v>
      </c>
      <c r="L27" s="72">
        <v>12</v>
      </c>
      <c r="M27" s="73">
        <v>125</v>
      </c>
    </row>
    <row r="28" spans="1:13" ht="14.25" customHeight="1" x14ac:dyDescent="0.25">
      <c r="A28" s="612" t="s">
        <v>813</v>
      </c>
      <c r="B28" s="630">
        <v>296</v>
      </c>
      <c r="C28" s="72"/>
      <c r="D28" s="72">
        <f t="shared" si="4"/>
        <v>263</v>
      </c>
      <c r="E28" s="72">
        <v>0</v>
      </c>
      <c r="F28" s="72">
        <v>263</v>
      </c>
      <c r="G28" s="72">
        <v>0</v>
      </c>
      <c r="H28" s="72">
        <f t="shared" si="5"/>
        <v>263</v>
      </c>
      <c r="I28" s="616"/>
      <c r="J28" s="616"/>
      <c r="K28" s="616"/>
      <c r="L28" s="616"/>
      <c r="M28" s="617"/>
    </row>
    <row r="29" spans="1:13" ht="14.25" customHeight="1" x14ac:dyDescent="0.25">
      <c r="A29" s="619" t="s">
        <v>75</v>
      </c>
      <c r="B29" s="72">
        <v>287</v>
      </c>
      <c r="C29" s="72"/>
      <c r="D29" s="72">
        <f t="shared" si="4"/>
        <v>233</v>
      </c>
      <c r="E29" s="72">
        <v>38</v>
      </c>
      <c r="F29" s="72">
        <v>195</v>
      </c>
      <c r="G29" s="72">
        <v>2</v>
      </c>
      <c r="H29" s="72">
        <f t="shared" si="5"/>
        <v>231</v>
      </c>
      <c r="I29" s="72">
        <v>25</v>
      </c>
      <c r="J29" s="72">
        <v>32</v>
      </c>
      <c r="K29" s="72">
        <v>44</v>
      </c>
      <c r="L29" s="72">
        <v>8</v>
      </c>
      <c r="M29" s="73">
        <v>47</v>
      </c>
    </row>
    <row r="30" spans="1:13" ht="14.25" customHeight="1" x14ac:dyDescent="0.25">
      <c r="A30" s="798" t="s">
        <v>743</v>
      </c>
      <c r="B30" s="72">
        <v>204</v>
      </c>
      <c r="C30" s="72">
        <v>82</v>
      </c>
      <c r="D30" s="72">
        <f t="shared" si="4"/>
        <v>97</v>
      </c>
      <c r="E30" s="72">
        <v>0</v>
      </c>
      <c r="F30" s="72">
        <v>97</v>
      </c>
      <c r="G30" s="72">
        <v>0</v>
      </c>
      <c r="H30" s="72">
        <f t="shared" si="5"/>
        <v>97</v>
      </c>
      <c r="I30" s="616"/>
      <c r="J30" s="616"/>
      <c r="K30" s="616"/>
      <c r="L30" s="616"/>
      <c r="M30" s="617"/>
    </row>
    <row r="31" spans="1:13" ht="14.25" customHeight="1" x14ac:dyDescent="0.25">
      <c r="A31" s="446" t="s">
        <v>63</v>
      </c>
      <c r="B31" s="630">
        <v>486</v>
      </c>
      <c r="C31" s="72"/>
      <c r="D31" s="72">
        <f t="shared" si="4"/>
        <v>365</v>
      </c>
      <c r="E31" s="631">
        <v>43</v>
      </c>
      <c r="F31" s="72">
        <v>322</v>
      </c>
      <c r="G31" s="632">
        <v>0</v>
      </c>
      <c r="H31" s="72">
        <f t="shared" si="5"/>
        <v>365</v>
      </c>
      <c r="I31" s="72">
        <v>20</v>
      </c>
      <c r="J31" s="72">
        <v>25</v>
      </c>
      <c r="K31" s="72">
        <v>10</v>
      </c>
      <c r="L31" s="72">
        <v>3</v>
      </c>
      <c r="M31" s="73">
        <v>48</v>
      </c>
    </row>
    <row r="32" spans="1:13" ht="14.25" customHeight="1" x14ac:dyDescent="0.25">
      <c r="A32" s="445" t="s">
        <v>130</v>
      </c>
      <c r="B32" s="72">
        <v>187</v>
      </c>
      <c r="C32" s="72"/>
      <c r="D32" s="72">
        <f t="shared" si="4"/>
        <v>142</v>
      </c>
      <c r="E32" s="72">
        <v>26</v>
      </c>
      <c r="F32" s="72">
        <v>116</v>
      </c>
      <c r="G32" s="72">
        <v>0</v>
      </c>
      <c r="H32" s="72">
        <f t="shared" si="5"/>
        <v>142</v>
      </c>
      <c r="I32" s="72">
        <v>74</v>
      </c>
      <c r="J32" s="72">
        <v>43</v>
      </c>
      <c r="K32" s="72">
        <v>56</v>
      </c>
      <c r="L32" s="72">
        <v>11</v>
      </c>
      <c r="M32" s="73">
        <v>85</v>
      </c>
    </row>
    <row r="33" spans="1:13" ht="14.25" customHeight="1" x14ac:dyDescent="0.25">
      <c r="A33" s="612" t="s">
        <v>131</v>
      </c>
      <c r="B33" s="72">
        <v>356</v>
      </c>
      <c r="C33" s="72"/>
      <c r="D33" s="72">
        <f t="shared" si="4"/>
        <v>302</v>
      </c>
      <c r="E33" s="72">
        <v>0</v>
      </c>
      <c r="F33" s="72">
        <v>302</v>
      </c>
      <c r="G33" s="72">
        <v>0</v>
      </c>
      <c r="H33" s="72">
        <f t="shared" si="2"/>
        <v>302</v>
      </c>
      <c r="I33" s="613"/>
      <c r="J33" s="613"/>
      <c r="K33" s="613"/>
      <c r="L33" s="613"/>
      <c r="M33" s="614"/>
    </row>
    <row r="34" spans="1:13" ht="14.25" customHeight="1" x14ac:dyDescent="0.25">
      <c r="A34" s="798" t="s">
        <v>756</v>
      </c>
      <c r="B34" s="72">
        <v>145</v>
      </c>
      <c r="C34" s="72"/>
      <c r="D34" s="72">
        <f t="shared" si="4"/>
        <v>123</v>
      </c>
      <c r="E34" s="72">
        <v>0</v>
      </c>
      <c r="F34" s="72">
        <v>123</v>
      </c>
      <c r="G34" s="72">
        <v>0</v>
      </c>
      <c r="H34" s="72">
        <f t="shared" si="2"/>
        <v>123</v>
      </c>
      <c r="I34" s="613"/>
      <c r="J34" s="613"/>
      <c r="K34" s="613"/>
      <c r="L34" s="613"/>
      <c r="M34" s="614"/>
    </row>
    <row r="35" spans="1:13" ht="14.25" customHeight="1" x14ac:dyDescent="0.25">
      <c r="A35" s="446" t="s">
        <v>64</v>
      </c>
      <c r="B35" s="633">
        <v>709</v>
      </c>
      <c r="C35" s="68"/>
      <c r="D35" s="68">
        <f t="shared" si="4"/>
        <v>609</v>
      </c>
      <c r="E35" s="68">
        <v>114</v>
      </c>
      <c r="F35" s="68">
        <v>495</v>
      </c>
      <c r="G35" s="68">
        <v>2</v>
      </c>
      <c r="H35" s="68">
        <f t="shared" si="2"/>
        <v>607</v>
      </c>
      <c r="I35" s="68">
        <v>26</v>
      </c>
      <c r="J35" s="68">
        <v>105</v>
      </c>
      <c r="K35" s="68">
        <v>41</v>
      </c>
      <c r="L35" s="68">
        <v>2</v>
      </c>
      <c r="M35" s="623">
        <v>81</v>
      </c>
    </row>
    <row r="36" spans="1:13" ht="14.25" customHeight="1" x14ac:dyDescent="0.25">
      <c r="A36" s="446" t="s">
        <v>132</v>
      </c>
      <c r="B36" s="72">
        <v>1000</v>
      </c>
      <c r="C36" s="72">
        <v>351</v>
      </c>
      <c r="D36" s="72">
        <f t="shared" si="4"/>
        <v>564</v>
      </c>
      <c r="E36" s="72">
        <v>56</v>
      </c>
      <c r="F36" s="72">
        <v>508</v>
      </c>
      <c r="G36" s="72">
        <v>0</v>
      </c>
      <c r="H36" s="72">
        <f t="shared" si="2"/>
        <v>564</v>
      </c>
      <c r="I36" s="72">
        <v>50</v>
      </c>
      <c r="J36" s="72">
        <v>93</v>
      </c>
      <c r="K36" s="72">
        <v>53</v>
      </c>
      <c r="L36" s="72">
        <v>6</v>
      </c>
      <c r="M36" s="73">
        <v>70</v>
      </c>
    </row>
    <row r="37" spans="1:13" ht="14.25" customHeight="1" x14ac:dyDescent="0.25">
      <c r="A37" s="612" t="s">
        <v>354</v>
      </c>
      <c r="B37" s="72">
        <v>54</v>
      </c>
      <c r="C37" s="72">
        <v>11</v>
      </c>
      <c r="D37" s="72">
        <f t="shared" si="4"/>
        <v>37</v>
      </c>
      <c r="E37" s="72">
        <v>0</v>
      </c>
      <c r="F37" s="72">
        <v>37</v>
      </c>
      <c r="G37" s="72">
        <v>0</v>
      </c>
      <c r="H37" s="72">
        <f t="shared" si="2"/>
        <v>37</v>
      </c>
      <c r="I37" s="613"/>
      <c r="J37" s="613"/>
      <c r="K37" s="613"/>
      <c r="L37" s="613"/>
      <c r="M37" s="614"/>
    </row>
    <row r="38" spans="1:13" ht="14.25" customHeight="1" x14ac:dyDescent="0.25">
      <c r="A38" s="447" t="s">
        <v>404</v>
      </c>
      <c r="B38" s="630">
        <v>955</v>
      </c>
      <c r="C38" s="72"/>
      <c r="D38" s="72">
        <f>SUM(E38:F38)</f>
        <v>840</v>
      </c>
      <c r="E38" s="72">
        <v>64</v>
      </c>
      <c r="F38" s="72">
        <v>776</v>
      </c>
      <c r="G38" s="72">
        <v>0</v>
      </c>
      <c r="H38" s="72">
        <f>+D38-G38</f>
        <v>840</v>
      </c>
      <c r="I38" s="72">
        <v>148</v>
      </c>
      <c r="J38" s="72">
        <v>46</v>
      </c>
      <c r="K38" s="72">
        <v>70</v>
      </c>
      <c r="L38" s="72">
        <v>15</v>
      </c>
      <c r="M38" s="73">
        <v>150</v>
      </c>
    </row>
    <row r="39" spans="1:13" ht="14.25" customHeight="1" x14ac:dyDescent="0.25">
      <c r="A39" s="798" t="s">
        <v>814</v>
      </c>
      <c r="B39" s="624">
        <v>225</v>
      </c>
      <c r="C39" s="72"/>
      <c r="D39" s="72">
        <f>SUM(E39:F39)</f>
        <v>209</v>
      </c>
      <c r="E39" s="72">
        <v>0</v>
      </c>
      <c r="F39" s="72">
        <v>209</v>
      </c>
      <c r="G39" s="72">
        <v>0</v>
      </c>
      <c r="H39" s="72">
        <f>+D39-G39</f>
        <v>209</v>
      </c>
      <c r="I39" s="616"/>
      <c r="J39" s="616"/>
      <c r="K39" s="616"/>
      <c r="L39" s="616"/>
      <c r="M39" s="617"/>
    </row>
    <row r="40" spans="1:13" ht="14.25" customHeight="1" x14ac:dyDescent="0.25">
      <c r="A40" s="447" t="s">
        <v>495</v>
      </c>
      <c r="B40" s="72">
        <v>354</v>
      </c>
      <c r="C40" s="72"/>
      <c r="D40" s="72">
        <f t="shared" si="4"/>
        <v>253</v>
      </c>
      <c r="E40" s="72">
        <v>0</v>
      </c>
      <c r="F40" s="72">
        <v>253</v>
      </c>
      <c r="G40" s="72">
        <v>0</v>
      </c>
      <c r="H40" s="72">
        <f t="shared" si="2"/>
        <v>253</v>
      </c>
      <c r="I40" s="68">
        <v>10</v>
      </c>
      <c r="J40" s="68">
        <v>0</v>
      </c>
      <c r="K40" s="68">
        <v>10</v>
      </c>
      <c r="L40" s="68">
        <v>5</v>
      </c>
      <c r="M40" s="623">
        <v>51</v>
      </c>
    </row>
    <row r="41" spans="1:13" ht="14.25" customHeight="1" x14ac:dyDescent="0.25">
      <c r="A41" s="798" t="s">
        <v>740</v>
      </c>
      <c r="B41" s="633">
        <v>112</v>
      </c>
      <c r="C41" s="68"/>
      <c r="D41" s="68">
        <f>SUM(E41:F41)</f>
        <v>84</v>
      </c>
      <c r="E41" s="68">
        <v>0</v>
      </c>
      <c r="F41" s="68">
        <v>84</v>
      </c>
      <c r="G41" s="68">
        <v>0</v>
      </c>
      <c r="H41" s="68">
        <f>+D41-G41</f>
        <v>84</v>
      </c>
      <c r="I41" s="616"/>
      <c r="J41" s="616"/>
      <c r="K41" s="616"/>
      <c r="L41" s="616"/>
      <c r="M41" s="617"/>
    </row>
    <row r="42" spans="1:13" ht="14.25" customHeight="1" x14ac:dyDescent="0.25">
      <c r="A42" s="446" t="s">
        <v>133</v>
      </c>
      <c r="B42" s="72">
        <v>1273</v>
      </c>
      <c r="C42" s="72"/>
      <c r="D42" s="72">
        <f t="shared" si="4"/>
        <v>1176</v>
      </c>
      <c r="E42" s="72">
        <v>55</v>
      </c>
      <c r="F42" s="72">
        <v>1121</v>
      </c>
      <c r="G42" s="72">
        <v>0</v>
      </c>
      <c r="H42" s="72">
        <f t="shared" si="2"/>
        <v>1176</v>
      </c>
      <c r="I42" s="72">
        <v>107</v>
      </c>
      <c r="J42" s="72">
        <v>108</v>
      </c>
      <c r="K42" s="72">
        <v>72</v>
      </c>
      <c r="L42" s="72">
        <v>19</v>
      </c>
      <c r="M42" s="73">
        <v>127</v>
      </c>
    </row>
    <row r="43" spans="1:13" ht="14.25" customHeight="1" x14ac:dyDescent="0.25">
      <c r="A43" s="618" t="s">
        <v>757</v>
      </c>
      <c r="B43" s="72">
        <v>100</v>
      </c>
      <c r="C43" s="72"/>
      <c r="D43" s="72">
        <f t="shared" si="4"/>
        <v>91</v>
      </c>
      <c r="E43" s="72">
        <v>14</v>
      </c>
      <c r="F43" s="72">
        <v>77</v>
      </c>
      <c r="G43" s="72">
        <v>0</v>
      </c>
      <c r="H43" s="72">
        <f t="shared" si="2"/>
        <v>91</v>
      </c>
      <c r="I43" s="616"/>
      <c r="J43" s="616"/>
      <c r="K43" s="616"/>
      <c r="L43" s="616"/>
      <c r="M43" s="617"/>
    </row>
    <row r="44" spans="1:13" ht="14.25" customHeight="1" x14ac:dyDescent="0.25">
      <c r="A44" s="448" t="s">
        <v>134</v>
      </c>
      <c r="B44" s="74">
        <v>1287</v>
      </c>
      <c r="C44" s="74"/>
      <c r="D44" s="74">
        <f t="shared" si="4"/>
        <v>1204</v>
      </c>
      <c r="E44" s="74">
        <v>0</v>
      </c>
      <c r="F44" s="74">
        <v>1204</v>
      </c>
      <c r="G44" s="74">
        <v>0</v>
      </c>
      <c r="H44" s="74">
        <f t="shared" si="2"/>
        <v>1204</v>
      </c>
      <c r="I44" s="74">
        <v>136</v>
      </c>
      <c r="J44" s="74">
        <v>1</v>
      </c>
      <c r="K44" s="74">
        <v>54</v>
      </c>
      <c r="L44" s="74">
        <v>32</v>
      </c>
      <c r="M44" s="75">
        <v>93</v>
      </c>
    </row>
    <row r="45" spans="1:13" x14ac:dyDescent="0.25">
      <c r="A45" s="430" t="s">
        <v>135</v>
      </c>
      <c r="B45" s="429">
        <f t="shared" ref="B45:M45" si="6">SUM(B46:B64)</f>
        <v>8857</v>
      </c>
      <c r="C45" s="429">
        <f t="shared" si="6"/>
        <v>12</v>
      </c>
      <c r="D45" s="429">
        <f t="shared" si="6"/>
        <v>7878</v>
      </c>
      <c r="E45" s="429">
        <f t="shared" si="6"/>
        <v>644</v>
      </c>
      <c r="F45" s="429">
        <f t="shared" si="6"/>
        <v>7234</v>
      </c>
      <c r="G45" s="429">
        <f t="shared" si="6"/>
        <v>19</v>
      </c>
      <c r="H45" s="429">
        <f t="shared" si="6"/>
        <v>7859</v>
      </c>
      <c r="I45" s="429">
        <f t="shared" si="6"/>
        <v>722</v>
      </c>
      <c r="J45" s="429">
        <f t="shared" si="6"/>
        <v>723</v>
      </c>
      <c r="K45" s="429">
        <f t="shared" si="6"/>
        <v>722</v>
      </c>
      <c r="L45" s="429">
        <f t="shared" si="6"/>
        <v>97</v>
      </c>
      <c r="M45" s="429">
        <f t="shared" si="6"/>
        <v>888</v>
      </c>
    </row>
    <row r="46" spans="1:13" ht="14.25" customHeight="1" x14ac:dyDescent="0.25">
      <c r="A46" s="446" t="s">
        <v>175</v>
      </c>
      <c r="B46" s="72">
        <v>216</v>
      </c>
      <c r="C46" s="72"/>
      <c r="D46" s="72">
        <f>SUM(E46:F46)</f>
        <v>185</v>
      </c>
      <c r="E46" s="72">
        <v>40</v>
      </c>
      <c r="F46" s="72">
        <v>145</v>
      </c>
      <c r="G46" s="72">
        <v>0</v>
      </c>
      <c r="H46" s="72">
        <f>+D46-G46</f>
        <v>185</v>
      </c>
      <c r="I46" s="72">
        <v>30</v>
      </c>
      <c r="J46" s="72">
        <v>21</v>
      </c>
      <c r="K46" s="72">
        <v>28</v>
      </c>
      <c r="L46" s="72">
        <v>6</v>
      </c>
      <c r="M46" s="73">
        <v>38</v>
      </c>
    </row>
    <row r="47" spans="1:13" ht="14.25" customHeight="1" x14ac:dyDescent="0.25">
      <c r="A47" s="612" t="s">
        <v>428</v>
      </c>
      <c r="B47" s="72">
        <v>123</v>
      </c>
      <c r="C47" s="72"/>
      <c r="D47" s="72">
        <f>SUM(E47:F47)</f>
        <v>109</v>
      </c>
      <c r="E47" s="72">
        <v>0</v>
      </c>
      <c r="F47" s="72">
        <v>109</v>
      </c>
      <c r="G47" s="72">
        <v>0</v>
      </c>
      <c r="H47" s="72">
        <f>+D47-G47</f>
        <v>109</v>
      </c>
      <c r="I47" s="613"/>
      <c r="J47" s="613"/>
      <c r="K47" s="613"/>
      <c r="L47" s="613"/>
      <c r="M47" s="614"/>
    </row>
    <row r="48" spans="1:13" ht="14.25" customHeight="1" x14ac:dyDescent="0.25">
      <c r="A48" s="446" t="s">
        <v>176</v>
      </c>
      <c r="B48" s="72">
        <v>309</v>
      </c>
      <c r="C48" s="72"/>
      <c r="D48" s="72">
        <f>SUM(E48:F48)</f>
        <v>282</v>
      </c>
      <c r="E48" s="72">
        <v>60</v>
      </c>
      <c r="F48" s="72">
        <v>222</v>
      </c>
      <c r="G48" s="72">
        <v>1</v>
      </c>
      <c r="H48" s="72">
        <f>+D48-G48</f>
        <v>281</v>
      </c>
      <c r="I48" s="634">
        <v>23</v>
      </c>
      <c r="J48" s="634">
        <v>111</v>
      </c>
      <c r="K48" s="634">
        <v>122</v>
      </c>
      <c r="L48" s="634">
        <v>2</v>
      </c>
      <c r="M48" s="635">
        <v>30</v>
      </c>
    </row>
    <row r="49" spans="1:13" ht="14.25" customHeight="1" x14ac:dyDescent="0.25">
      <c r="A49" s="445" t="s">
        <v>136</v>
      </c>
      <c r="B49" s="72">
        <v>345</v>
      </c>
      <c r="C49" s="72"/>
      <c r="D49" s="72">
        <f t="shared" ref="D49:D64" si="7">SUM(E49:F49)</f>
        <v>297</v>
      </c>
      <c r="E49" s="72">
        <v>50</v>
      </c>
      <c r="F49" s="72">
        <v>247</v>
      </c>
      <c r="G49" s="72">
        <v>0</v>
      </c>
      <c r="H49" s="72">
        <f t="shared" si="2"/>
        <v>297</v>
      </c>
      <c r="I49" s="72">
        <v>57</v>
      </c>
      <c r="J49" s="72">
        <v>35</v>
      </c>
      <c r="K49" s="72">
        <v>37</v>
      </c>
      <c r="L49" s="72">
        <v>5</v>
      </c>
      <c r="M49" s="73">
        <v>73</v>
      </c>
    </row>
    <row r="50" spans="1:13" ht="14.25" customHeight="1" x14ac:dyDescent="0.25">
      <c r="A50" s="798" t="s">
        <v>647</v>
      </c>
      <c r="B50" s="72">
        <v>155</v>
      </c>
      <c r="C50" s="72"/>
      <c r="D50" s="72">
        <f>SUM(E50:F50)</f>
        <v>149</v>
      </c>
      <c r="E50" s="72">
        <v>0</v>
      </c>
      <c r="F50" s="72">
        <v>149</v>
      </c>
      <c r="G50" s="72">
        <v>0</v>
      </c>
      <c r="H50" s="72">
        <f t="shared" si="2"/>
        <v>149</v>
      </c>
      <c r="I50" s="613"/>
      <c r="J50" s="613"/>
      <c r="K50" s="613"/>
      <c r="L50" s="613"/>
      <c r="M50" s="614"/>
    </row>
    <row r="51" spans="1:13" ht="14.25" customHeight="1" x14ac:dyDescent="0.25">
      <c r="A51" s="798" t="s">
        <v>735</v>
      </c>
      <c r="B51" s="72">
        <v>148</v>
      </c>
      <c r="C51" s="72"/>
      <c r="D51" s="72">
        <f>SUM(E51:F51)</f>
        <v>41</v>
      </c>
      <c r="E51" s="72">
        <v>0</v>
      </c>
      <c r="F51" s="72">
        <v>41</v>
      </c>
      <c r="G51" s="72">
        <v>0</v>
      </c>
      <c r="H51" s="72">
        <f t="shared" si="2"/>
        <v>41</v>
      </c>
      <c r="I51" s="613"/>
      <c r="J51" s="613"/>
      <c r="K51" s="613"/>
      <c r="L51" s="613"/>
      <c r="M51" s="614"/>
    </row>
    <row r="52" spans="1:13" ht="14.25" customHeight="1" x14ac:dyDescent="0.25">
      <c r="A52" s="446" t="s">
        <v>177</v>
      </c>
      <c r="B52" s="72">
        <v>290</v>
      </c>
      <c r="C52" s="72"/>
      <c r="D52" s="72">
        <f>SUM(E52:F52)</f>
        <v>270</v>
      </c>
      <c r="E52" s="72">
        <v>63</v>
      </c>
      <c r="F52" s="72">
        <v>207</v>
      </c>
      <c r="G52" s="72">
        <v>0</v>
      </c>
      <c r="H52" s="72">
        <f>+D52-G52</f>
        <v>270</v>
      </c>
      <c r="I52" s="72">
        <v>18</v>
      </c>
      <c r="J52" s="72">
        <v>83</v>
      </c>
      <c r="K52" s="72">
        <v>67</v>
      </c>
      <c r="L52" s="72">
        <v>2</v>
      </c>
      <c r="M52" s="73">
        <v>23</v>
      </c>
    </row>
    <row r="53" spans="1:13" ht="14.25" customHeight="1" x14ac:dyDescent="0.25">
      <c r="A53" s="445" t="s">
        <v>338</v>
      </c>
      <c r="B53" s="72">
        <v>767</v>
      </c>
      <c r="C53" s="72">
        <v>12</v>
      </c>
      <c r="D53" s="72">
        <f>SUM(E53:F53)</f>
        <v>615</v>
      </c>
      <c r="E53" s="72">
        <v>304</v>
      </c>
      <c r="F53" s="72">
        <v>311</v>
      </c>
      <c r="G53" s="72">
        <v>7</v>
      </c>
      <c r="H53" s="72">
        <f>+D53-G53</f>
        <v>608</v>
      </c>
      <c r="I53" s="72">
        <v>87</v>
      </c>
      <c r="J53" s="72">
        <v>206</v>
      </c>
      <c r="K53" s="72">
        <v>119</v>
      </c>
      <c r="L53" s="72">
        <v>15</v>
      </c>
      <c r="M53" s="73">
        <v>183</v>
      </c>
    </row>
    <row r="54" spans="1:13" ht="14.25" customHeight="1" x14ac:dyDescent="0.25">
      <c r="A54" s="612" t="s">
        <v>829</v>
      </c>
      <c r="B54" s="72">
        <v>628</v>
      </c>
      <c r="C54" s="72"/>
      <c r="D54" s="72">
        <f t="shared" ref="D54" si="8">SUM(E54:F54)</f>
        <v>619</v>
      </c>
      <c r="E54" s="72">
        <v>0</v>
      </c>
      <c r="F54" s="72">
        <v>619</v>
      </c>
      <c r="G54" s="72">
        <v>0</v>
      </c>
      <c r="H54" s="72">
        <f t="shared" ref="H54" si="9">+D54-G54</f>
        <v>619</v>
      </c>
      <c r="I54" s="616"/>
      <c r="J54" s="616"/>
      <c r="K54" s="616"/>
      <c r="L54" s="616"/>
      <c r="M54" s="617"/>
    </row>
    <row r="55" spans="1:13" ht="14.25" customHeight="1" x14ac:dyDescent="0.25">
      <c r="A55" s="445" t="s">
        <v>137</v>
      </c>
      <c r="B55" s="72">
        <v>358</v>
      </c>
      <c r="C55" s="72"/>
      <c r="D55" s="72">
        <f t="shared" si="7"/>
        <v>320</v>
      </c>
      <c r="E55" s="72">
        <v>27</v>
      </c>
      <c r="F55" s="72">
        <v>293</v>
      </c>
      <c r="G55" s="72">
        <v>3</v>
      </c>
      <c r="H55" s="72">
        <f t="shared" si="2"/>
        <v>317</v>
      </c>
      <c r="I55" s="72">
        <v>24</v>
      </c>
      <c r="J55" s="72">
        <v>14</v>
      </c>
      <c r="K55" s="72">
        <v>29</v>
      </c>
      <c r="L55" s="72">
        <v>8</v>
      </c>
      <c r="M55" s="73">
        <v>35</v>
      </c>
    </row>
    <row r="56" spans="1:13" ht="14.25" customHeight="1" x14ac:dyDescent="0.25">
      <c r="A56" s="798" t="s">
        <v>667</v>
      </c>
      <c r="B56" s="72">
        <v>96</v>
      </c>
      <c r="C56" s="72"/>
      <c r="D56" s="72">
        <f>SUM(E56:F56)</f>
        <v>96</v>
      </c>
      <c r="E56" s="72">
        <v>0</v>
      </c>
      <c r="F56" s="72">
        <v>96</v>
      </c>
      <c r="G56" s="72">
        <v>0</v>
      </c>
      <c r="H56" s="72">
        <f t="shared" si="2"/>
        <v>96</v>
      </c>
      <c r="I56" s="613"/>
      <c r="J56" s="613"/>
      <c r="K56" s="613"/>
      <c r="L56" s="613"/>
      <c r="M56" s="614"/>
    </row>
    <row r="57" spans="1:13" ht="14.25" customHeight="1" x14ac:dyDescent="0.25">
      <c r="A57" s="446" t="s">
        <v>179</v>
      </c>
      <c r="B57" s="72">
        <v>659</v>
      </c>
      <c r="C57" s="72"/>
      <c r="D57" s="72">
        <f>SUM(E57:F57)</f>
        <v>624</v>
      </c>
      <c r="E57" s="72">
        <v>30</v>
      </c>
      <c r="F57" s="72">
        <v>594</v>
      </c>
      <c r="G57" s="72">
        <v>1</v>
      </c>
      <c r="H57" s="72">
        <f>+D57-G57</f>
        <v>623</v>
      </c>
      <c r="I57" s="72">
        <v>30</v>
      </c>
      <c r="J57" s="72">
        <v>42</v>
      </c>
      <c r="K57" s="72">
        <v>30</v>
      </c>
      <c r="L57" s="72">
        <v>9</v>
      </c>
      <c r="M57" s="73">
        <v>44</v>
      </c>
    </row>
    <row r="58" spans="1:13" ht="14.25" customHeight="1" x14ac:dyDescent="0.25">
      <c r="A58" s="446" t="s">
        <v>140</v>
      </c>
      <c r="B58" s="72">
        <v>751</v>
      </c>
      <c r="C58" s="72"/>
      <c r="D58" s="72">
        <f t="shared" si="7"/>
        <v>713</v>
      </c>
      <c r="E58" s="72">
        <v>0</v>
      </c>
      <c r="F58" s="72">
        <v>713</v>
      </c>
      <c r="G58" s="72">
        <v>0</v>
      </c>
      <c r="H58" s="72">
        <f t="shared" si="2"/>
        <v>713</v>
      </c>
      <c r="I58" s="72">
        <v>85</v>
      </c>
      <c r="J58" s="72">
        <v>37</v>
      </c>
      <c r="K58" s="72">
        <v>30</v>
      </c>
      <c r="L58" s="72">
        <v>9</v>
      </c>
      <c r="M58" s="73">
        <v>95</v>
      </c>
    </row>
    <row r="59" spans="1:13" ht="14.25" customHeight="1" x14ac:dyDescent="0.25">
      <c r="A59" s="618" t="s">
        <v>758</v>
      </c>
      <c r="B59" s="72">
        <v>147</v>
      </c>
      <c r="C59" s="72"/>
      <c r="D59" s="72">
        <f t="shared" si="7"/>
        <v>110</v>
      </c>
      <c r="E59" s="72">
        <v>16</v>
      </c>
      <c r="F59" s="72">
        <v>94</v>
      </c>
      <c r="G59" s="72">
        <v>0</v>
      </c>
      <c r="H59" s="72">
        <f t="shared" si="2"/>
        <v>110</v>
      </c>
      <c r="I59" s="616"/>
      <c r="J59" s="616"/>
      <c r="K59" s="616"/>
      <c r="L59" s="616"/>
      <c r="M59" s="617"/>
    </row>
    <row r="60" spans="1:13" ht="14.25" customHeight="1" x14ac:dyDescent="0.25">
      <c r="A60" s="446" t="s">
        <v>180</v>
      </c>
      <c r="B60" s="72">
        <v>805</v>
      </c>
      <c r="C60" s="72"/>
      <c r="D60" s="72">
        <f t="shared" si="7"/>
        <v>754</v>
      </c>
      <c r="E60" s="72">
        <v>0</v>
      </c>
      <c r="F60" s="72">
        <v>754</v>
      </c>
      <c r="G60" s="72">
        <v>5</v>
      </c>
      <c r="H60" s="72">
        <f t="shared" si="2"/>
        <v>749</v>
      </c>
      <c r="I60" s="72">
        <v>88</v>
      </c>
      <c r="J60" s="72">
        <v>0</v>
      </c>
      <c r="K60" s="72">
        <v>28</v>
      </c>
      <c r="L60" s="72">
        <v>14</v>
      </c>
      <c r="M60" s="73">
        <v>76</v>
      </c>
    </row>
    <row r="61" spans="1:13" ht="14.25" customHeight="1" x14ac:dyDescent="0.25">
      <c r="A61" s="446" t="s">
        <v>181</v>
      </c>
      <c r="B61" s="72">
        <v>1035</v>
      </c>
      <c r="C61" s="72"/>
      <c r="D61" s="72">
        <f t="shared" si="7"/>
        <v>981</v>
      </c>
      <c r="E61" s="72">
        <v>2</v>
      </c>
      <c r="F61" s="72">
        <v>979</v>
      </c>
      <c r="G61" s="72">
        <v>0</v>
      </c>
      <c r="H61" s="72">
        <f t="shared" si="2"/>
        <v>981</v>
      </c>
      <c r="I61" s="72">
        <v>88</v>
      </c>
      <c r="J61" s="72">
        <v>0</v>
      </c>
      <c r="K61" s="72">
        <v>28</v>
      </c>
      <c r="L61" s="72">
        <v>13</v>
      </c>
      <c r="M61" s="73">
        <v>53</v>
      </c>
    </row>
    <row r="62" spans="1:13" ht="14.25" customHeight="1" x14ac:dyDescent="0.25">
      <c r="A62" s="445" t="s">
        <v>342</v>
      </c>
      <c r="B62" s="72">
        <v>1378</v>
      </c>
      <c r="C62" s="72"/>
      <c r="D62" s="72">
        <f t="shared" si="7"/>
        <v>1121</v>
      </c>
      <c r="E62" s="72">
        <v>52</v>
      </c>
      <c r="F62" s="72">
        <v>1069</v>
      </c>
      <c r="G62" s="72">
        <v>1</v>
      </c>
      <c r="H62" s="72">
        <f t="shared" si="2"/>
        <v>1120</v>
      </c>
      <c r="I62" s="72">
        <v>137</v>
      </c>
      <c r="J62" s="72">
        <v>174</v>
      </c>
      <c r="K62" s="72">
        <v>189</v>
      </c>
      <c r="L62" s="72">
        <v>13</v>
      </c>
      <c r="M62" s="73">
        <v>171</v>
      </c>
    </row>
    <row r="63" spans="1:13" ht="14.25" customHeight="1" x14ac:dyDescent="0.25">
      <c r="A63" s="798" t="s">
        <v>764</v>
      </c>
      <c r="B63" s="72">
        <v>177</v>
      </c>
      <c r="C63" s="72"/>
      <c r="D63" s="72">
        <f t="shared" si="7"/>
        <v>161</v>
      </c>
      <c r="E63" s="72">
        <v>0</v>
      </c>
      <c r="F63" s="72">
        <v>161</v>
      </c>
      <c r="G63" s="72">
        <v>0</v>
      </c>
      <c r="H63" s="72">
        <f t="shared" si="2"/>
        <v>161</v>
      </c>
      <c r="I63" s="616"/>
      <c r="J63" s="616"/>
      <c r="K63" s="616"/>
      <c r="L63" s="616"/>
      <c r="M63" s="617"/>
    </row>
    <row r="64" spans="1:13" ht="14.25" customHeight="1" x14ac:dyDescent="0.25">
      <c r="A64" s="448" t="s">
        <v>494</v>
      </c>
      <c r="B64" s="74">
        <v>470</v>
      </c>
      <c r="C64" s="74"/>
      <c r="D64" s="74">
        <f t="shared" si="7"/>
        <v>431</v>
      </c>
      <c r="E64" s="74">
        <v>0</v>
      </c>
      <c r="F64" s="74">
        <v>431</v>
      </c>
      <c r="G64" s="74">
        <v>1</v>
      </c>
      <c r="H64" s="75">
        <f t="shared" si="2"/>
        <v>430</v>
      </c>
      <c r="I64" s="74">
        <v>55</v>
      </c>
      <c r="J64" s="74">
        <v>0</v>
      </c>
      <c r="K64" s="74">
        <v>15</v>
      </c>
      <c r="L64" s="74">
        <v>1</v>
      </c>
      <c r="M64" s="75">
        <v>67</v>
      </c>
    </row>
    <row r="66" spans="1:1" x14ac:dyDescent="0.25">
      <c r="A66" s="54" t="s">
        <v>355</v>
      </c>
    </row>
    <row r="67" spans="1:1" x14ac:dyDescent="0.25">
      <c r="A67" s="88" t="s">
        <v>471</v>
      </c>
    </row>
    <row r="68" spans="1:1" x14ac:dyDescent="0.25">
      <c r="A68" s="54" t="s">
        <v>513</v>
      </c>
    </row>
    <row r="69" spans="1:1" x14ac:dyDescent="0.25">
      <c r="A69" s="54" t="s">
        <v>0</v>
      </c>
    </row>
    <row r="70" spans="1:1" x14ac:dyDescent="0.25">
      <c r="A70" s="80" t="s">
        <v>514</v>
      </c>
    </row>
  </sheetData>
  <mergeCells count="3">
    <mergeCell ref="G4:G7"/>
    <mergeCell ref="E4:F4"/>
    <mergeCell ref="K5:L5"/>
  </mergeCells>
  <printOptions horizontalCentered="1"/>
  <pageMargins left="0.59055118110236227" right="0.55118110236220474" top="0.74803149606299213" bottom="0.74803149606299213" header="0.31496062992125984" footer="0.31496062992125984"/>
  <pageSetup paperSize="9" scale="64" orientation="portrait" r:id="rId1"/>
  <headerFooter>
    <oddHeader>&amp;C&amp;11 5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66"/>
  <sheetViews>
    <sheetView zoomScaleNormal="100" workbookViewId="0">
      <selection activeCell="N6" sqref="N6"/>
    </sheetView>
  </sheetViews>
  <sheetFormatPr defaultColWidth="9.109375" defaultRowHeight="13.15" x14ac:dyDescent="0.25"/>
  <cols>
    <col min="1" max="1" width="30.77734375" style="54" customWidth="1"/>
    <col min="2" max="2" width="9.77734375" style="54" customWidth="1"/>
    <col min="3" max="3" width="10.77734375" style="54" customWidth="1"/>
    <col min="4" max="4" width="9.77734375" style="54" customWidth="1"/>
    <col min="5" max="5" width="10.6640625" style="54" customWidth="1"/>
    <col min="6" max="6" width="9.77734375" style="54" customWidth="1"/>
    <col min="7" max="7" width="12.88671875" style="54" customWidth="1"/>
    <col min="8" max="8" width="10" style="54" customWidth="1"/>
    <col min="9" max="9" width="10.6640625" style="54" customWidth="1"/>
    <col min="10" max="10" width="9.33203125" style="54" customWidth="1"/>
    <col min="11" max="11" width="8.77734375" style="54" customWidth="1"/>
    <col min="12" max="12" width="10.109375" style="54" customWidth="1"/>
    <col min="13" max="13" width="9.77734375" style="54" customWidth="1"/>
    <col min="14" max="16384" width="9.109375" style="54"/>
  </cols>
  <sheetData>
    <row r="1" spans="1:13" x14ac:dyDescent="0.25">
      <c r="A1" s="79" t="s">
        <v>1031</v>
      </c>
      <c r="B1" s="80"/>
      <c r="C1" s="80"/>
    </row>
    <row r="2" spans="1:13" x14ac:dyDescent="0.25">
      <c r="A2" s="81" t="s">
        <v>1032</v>
      </c>
      <c r="B2" s="80"/>
      <c r="C2" s="80"/>
    </row>
    <row r="3" spans="1:13" x14ac:dyDescent="0.25">
      <c r="A3" s="81"/>
      <c r="I3" s="67"/>
      <c r="J3" s="67"/>
      <c r="K3" s="67"/>
      <c r="L3" s="67"/>
      <c r="M3" s="67"/>
    </row>
    <row r="4" spans="1:13" x14ac:dyDescent="0.25">
      <c r="A4" s="431" t="s">
        <v>44</v>
      </c>
      <c r="B4" s="432" t="s">
        <v>45</v>
      </c>
      <c r="C4" s="432" t="s">
        <v>461</v>
      </c>
      <c r="D4" s="432" t="s">
        <v>46</v>
      </c>
      <c r="E4" s="909" t="s">
        <v>611</v>
      </c>
      <c r="F4" s="910"/>
      <c r="G4" s="906" t="s">
        <v>511</v>
      </c>
      <c r="H4" s="432" t="s">
        <v>47</v>
      </c>
      <c r="I4" s="433" t="s">
        <v>299</v>
      </c>
      <c r="J4" s="414"/>
      <c r="K4" s="414"/>
      <c r="L4" s="414"/>
      <c r="M4" s="415"/>
    </row>
    <row r="5" spans="1:13" x14ac:dyDescent="0.25">
      <c r="A5" s="434"/>
      <c r="B5" s="435" t="s">
        <v>49</v>
      </c>
      <c r="C5" s="436" t="s">
        <v>462</v>
      </c>
      <c r="D5" s="435" t="s">
        <v>50</v>
      </c>
      <c r="E5" s="437"/>
      <c r="F5" s="437"/>
      <c r="G5" s="907"/>
      <c r="H5" s="435" t="s">
        <v>50</v>
      </c>
      <c r="I5" s="438" t="s">
        <v>51</v>
      </c>
      <c r="J5" s="438" t="s">
        <v>52</v>
      </c>
      <c r="K5" s="911" t="s">
        <v>300</v>
      </c>
      <c r="L5" s="912"/>
      <c r="M5" s="439" t="s">
        <v>53</v>
      </c>
    </row>
    <row r="6" spans="1:13" x14ac:dyDescent="0.25">
      <c r="A6" s="434"/>
      <c r="B6" s="437"/>
      <c r="C6" s="440" t="s">
        <v>2</v>
      </c>
      <c r="D6" s="435" t="s">
        <v>54</v>
      </c>
      <c r="E6" s="435" t="s">
        <v>55</v>
      </c>
      <c r="F6" s="435" t="s">
        <v>22</v>
      </c>
      <c r="G6" s="907"/>
      <c r="H6" s="435" t="s">
        <v>56</v>
      </c>
      <c r="I6" s="438" t="s">
        <v>57</v>
      </c>
      <c r="J6" s="438"/>
      <c r="K6" s="427" t="s">
        <v>28</v>
      </c>
      <c r="L6" s="441" t="s">
        <v>301</v>
      </c>
      <c r="M6" s="439" t="s">
        <v>58</v>
      </c>
    </row>
    <row r="7" spans="1:13" x14ac:dyDescent="0.25">
      <c r="A7" s="434"/>
      <c r="B7" s="437"/>
      <c r="C7" s="442" t="s">
        <v>472</v>
      </c>
      <c r="D7" s="435" t="s">
        <v>59</v>
      </c>
      <c r="E7" s="435" t="s">
        <v>27</v>
      </c>
      <c r="F7" s="435" t="s">
        <v>23</v>
      </c>
      <c r="G7" s="908"/>
      <c r="H7" s="435" t="s">
        <v>512</v>
      </c>
      <c r="I7" s="424" t="s">
        <v>60</v>
      </c>
      <c r="J7" s="424"/>
      <c r="K7" s="424"/>
      <c r="L7" s="443" t="s">
        <v>302</v>
      </c>
      <c r="M7" s="428" t="s">
        <v>61</v>
      </c>
    </row>
    <row r="8" spans="1:13" x14ac:dyDescent="0.25">
      <c r="A8" s="585">
        <v>1</v>
      </c>
      <c r="B8" s="444">
        <v>2</v>
      </c>
      <c r="C8" s="424">
        <v>3</v>
      </c>
      <c r="D8" s="444">
        <v>4</v>
      </c>
      <c r="E8" s="444">
        <v>5</v>
      </c>
      <c r="F8" s="444">
        <v>6</v>
      </c>
      <c r="G8" s="444">
        <v>7</v>
      </c>
      <c r="H8" s="444">
        <v>8</v>
      </c>
      <c r="I8" s="424">
        <v>9</v>
      </c>
      <c r="J8" s="424">
        <v>10</v>
      </c>
      <c r="K8" s="424">
        <v>11</v>
      </c>
      <c r="L8" s="424">
        <v>12</v>
      </c>
      <c r="M8" s="428">
        <v>13</v>
      </c>
    </row>
    <row r="9" spans="1:13" x14ac:dyDescent="0.25">
      <c r="A9" s="430" t="s">
        <v>141</v>
      </c>
      <c r="B9" s="430">
        <f>SUM(B10:B30)</f>
        <v>8511</v>
      </c>
      <c r="C9" s="430">
        <f t="shared" ref="C9:M9" si="0">SUM(C10:C30)</f>
        <v>92</v>
      </c>
      <c r="D9" s="430">
        <f t="shared" si="0"/>
        <v>7555</v>
      </c>
      <c r="E9" s="430">
        <f>SUM(E10:E30)</f>
        <v>814</v>
      </c>
      <c r="F9" s="430">
        <f t="shared" si="0"/>
        <v>6741</v>
      </c>
      <c r="G9" s="430">
        <f t="shared" si="0"/>
        <v>8</v>
      </c>
      <c r="H9" s="430">
        <f t="shared" si="0"/>
        <v>7547</v>
      </c>
      <c r="I9" s="430">
        <f t="shared" si="0"/>
        <v>559</v>
      </c>
      <c r="J9" s="430">
        <f t="shared" si="0"/>
        <v>727</v>
      </c>
      <c r="K9" s="430">
        <f t="shared" si="0"/>
        <v>623</v>
      </c>
      <c r="L9" s="430">
        <f t="shared" si="0"/>
        <v>114</v>
      </c>
      <c r="M9" s="430">
        <f t="shared" si="0"/>
        <v>818</v>
      </c>
    </row>
    <row r="10" spans="1:13" ht="14.25" customHeight="1" x14ac:dyDescent="0.25">
      <c r="A10" s="446" t="s">
        <v>161</v>
      </c>
      <c r="B10" s="72">
        <v>403</v>
      </c>
      <c r="C10" s="72"/>
      <c r="D10" s="72">
        <f t="shared" ref="D10:D28" si="1">SUM(E10:F10)</f>
        <v>378</v>
      </c>
      <c r="E10" s="72">
        <v>60</v>
      </c>
      <c r="F10" s="72">
        <v>318</v>
      </c>
      <c r="G10" s="72">
        <v>2</v>
      </c>
      <c r="H10" s="72">
        <f>+D10-G10</f>
        <v>376</v>
      </c>
      <c r="I10" s="72">
        <v>17</v>
      </c>
      <c r="J10" s="72">
        <v>54</v>
      </c>
      <c r="K10" s="72">
        <v>40</v>
      </c>
      <c r="L10" s="72">
        <v>11</v>
      </c>
      <c r="M10" s="73">
        <v>47</v>
      </c>
    </row>
    <row r="11" spans="1:13" ht="14.25" customHeight="1" x14ac:dyDescent="0.25">
      <c r="A11" s="445" t="s">
        <v>143</v>
      </c>
      <c r="B11" s="72">
        <v>679</v>
      </c>
      <c r="C11" s="72"/>
      <c r="D11" s="72">
        <f t="shared" si="1"/>
        <v>611</v>
      </c>
      <c r="E11" s="72">
        <v>277</v>
      </c>
      <c r="F11" s="72">
        <v>334</v>
      </c>
      <c r="G11" s="72">
        <v>5</v>
      </c>
      <c r="H11" s="72">
        <f t="shared" ref="H11:H56" si="2">+D11-G11</f>
        <v>606</v>
      </c>
      <c r="I11" s="72">
        <v>115</v>
      </c>
      <c r="J11" s="72">
        <v>207</v>
      </c>
      <c r="K11" s="72">
        <v>156</v>
      </c>
      <c r="L11" s="72">
        <v>16</v>
      </c>
      <c r="M11" s="73">
        <v>194</v>
      </c>
    </row>
    <row r="12" spans="1:13" ht="14.25" customHeight="1" x14ac:dyDescent="0.25">
      <c r="A12" s="612" t="s">
        <v>67</v>
      </c>
      <c r="B12" s="72">
        <v>61</v>
      </c>
      <c r="C12" s="72"/>
      <c r="D12" s="72">
        <f t="shared" si="1"/>
        <v>40</v>
      </c>
      <c r="E12" s="72">
        <v>15</v>
      </c>
      <c r="F12" s="72">
        <v>25</v>
      </c>
      <c r="G12" s="72">
        <v>0</v>
      </c>
      <c r="H12" s="72">
        <f t="shared" si="2"/>
        <v>40</v>
      </c>
      <c r="I12" s="613"/>
      <c r="J12" s="613"/>
      <c r="K12" s="613"/>
      <c r="L12" s="613"/>
      <c r="M12" s="614"/>
    </row>
    <row r="13" spans="1:13" ht="14.25" customHeight="1" x14ac:dyDescent="0.25">
      <c r="A13" s="612" t="s">
        <v>144</v>
      </c>
      <c r="B13" s="72">
        <v>203</v>
      </c>
      <c r="C13" s="72"/>
      <c r="D13" s="72">
        <f t="shared" si="1"/>
        <v>187</v>
      </c>
      <c r="E13" s="72">
        <v>0</v>
      </c>
      <c r="F13" s="72">
        <v>187</v>
      </c>
      <c r="G13" s="72">
        <v>0</v>
      </c>
      <c r="H13" s="72">
        <f t="shared" si="2"/>
        <v>187</v>
      </c>
      <c r="I13" s="613"/>
      <c r="J13" s="613"/>
      <c r="K13" s="613"/>
      <c r="L13" s="613"/>
      <c r="M13" s="614"/>
    </row>
    <row r="14" spans="1:13" ht="14.25" customHeight="1" x14ac:dyDescent="0.25">
      <c r="A14" s="612" t="s">
        <v>145</v>
      </c>
      <c r="B14" s="72">
        <v>82</v>
      </c>
      <c r="C14" s="72"/>
      <c r="D14" s="72">
        <f t="shared" si="1"/>
        <v>0</v>
      </c>
      <c r="E14" s="72">
        <v>0</v>
      </c>
      <c r="F14" s="72">
        <v>0</v>
      </c>
      <c r="G14" s="72">
        <v>0</v>
      </c>
      <c r="H14" s="72">
        <f t="shared" si="2"/>
        <v>0</v>
      </c>
      <c r="I14" s="613"/>
      <c r="J14" s="613"/>
      <c r="K14" s="613"/>
      <c r="L14" s="613"/>
      <c r="M14" s="614"/>
    </row>
    <row r="15" spans="1:13" ht="14.25" customHeight="1" x14ac:dyDescent="0.25">
      <c r="A15" s="798" t="s">
        <v>826</v>
      </c>
      <c r="B15" s="72">
        <v>449</v>
      </c>
      <c r="C15" s="72"/>
      <c r="D15" s="72">
        <f t="shared" si="1"/>
        <v>418</v>
      </c>
      <c r="E15" s="72">
        <v>0</v>
      </c>
      <c r="F15" s="72">
        <v>418</v>
      </c>
      <c r="G15" s="72">
        <v>0</v>
      </c>
      <c r="H15" s="72">
        <f t="shared" si="2"/>
        <v>418</v>
      </c>
      <c r="I15" s="616"/>
      <c r="J15" s="616"/>
      <c r="K15" s="616"/>
      <c r="L15" s="616"/>
      <c r="M15" s="617"/>
    </row>
    <row r="16" spans="1:13" ht="14.25" customHeight="1" x14ac:dyDescent="0.25">
      <c r="A16" s="446" t="s">
        <v>146</v>
      </c>
      <c r="B16" s="72">
        <v>327</v>
      </c>
      <c r="C16" s="72">
        <v>13</v>
      </c>
      <c r="D16" s="72">
        <f t="shared" si="1"/>
        <v>304</v>
      </c>
      <c r="E16" s="72">
        <v>110</v>
      </c>
      <c r="F16" s="72">
        <v>194</v>
      </c>
      <c r="G16" s="72">
        <v>0</v>
      </c>
      <c r="H16" s="72">
        <f t="shared" si="2"/>
        <v>304</v>
      </c>
      <c r="I16" s="72">
        <v>40</v>
      </c>
      <c r="J16" s="72">
        <v>111</v>
      </c>
      <c r="K16" s="72">
        <v>83</v>
      </c>
      <c r="L16" s="72">
        <v>7</v>
      </c>
      <c r="M16" s="73">
        <v>46</v>
      </c>
    </row>
    <row r="17" spans="1:13" ht="14.25" customHeight="1" x14ac:dyDescent="0.25">
      <c r="A17" s="446" t="s">
        <v>147</v>
      </c>
      <c r="B17" s="68">
        <v>677</v>
      </c>
      <c r="C17" s="72"/>
      <c r="D17" s="72">
        <f t="shared" si="1"/>
        <v>648</v>
      </c>
      <c r="E17" s="72">
        <v>97</v>
      </c>
      <c r="F17" s="72">
        <v>551</v>
      </c>
      <c r="G17" s="72">
        <v>0</v>
      </c>
      <c r="H17" s="72">
        <f t="shared" si="2"/>
        <v>648</v>
      </c>
      <c r="I17" s="72">
        <v>29</v>
      </c>
      <c r="J17" s="72">
        <v>124</v>
      </c>
      <c r="K17" s="72">
        <v>59</v>
      </c>
      <c r="L17" s="72">
        <v>5</v>
      </c>
      <c r="M17" s="73">
        <v>95</v>
      </c>
    </row>
    <row r="18" spans="1:13" ht="14.25" customHeight="1" x14ac:dyDescent="0.25">
      <c r="A18" s="798" t="s">
        <v>759</v>
      </c>
      <c r="B18" s="68">
        <v>76</v>
      </c>
      <c r="C18" s="72"/>
      <c r="D18" s="72">
        <f t="shared" si="1"/>
        <v>72</v>
      </c>
      <c r="E18" s="72">
        <v>0</v>
      </c>
      <c r="F18" s="72">
        <v>72</v>
      </c>
      <c r="G18" s="72">
        <v>0</v>
      </c>
      <c r="H18" s="72">
        <f t="shared" si="2"/>
        <v>72</v>
      </c>
      <c r="I18" s="616"/>
      <c r="J18" s="616"/>
      <c r="K18" s="616"/>
      <c r="L18" s="616"/>
      <c r="M18" s="617"/>
    </row>
    <row r="19" spans="1:13" ht="14.25" customHeight="1" x14ac:dyDescent="0.25">
      <c r="A19" s="618" t="s">
        <v>760</v>
      </c>
      <c r="B19" s="68">
        <v>88</v>
      </c>
      <c r="C19" s="72"/>
      <c r="D19" s="72">
        <f t="shared" si="1"/>
        <v>77</v>
      </c>
      <c r="E19" s="72">
        <v>34</v>
      </c>
      <c r="F19" s="72">
        <v>43</v>
      </c>
      <c r="G19" s="72">
        <v>0</v>
      </c>
      <c r="H19" s="72">
        <f t="shared" si="2"/>
        <v>77</v>
      </c>
      <c r="I19" s="616"/>
      <c r="J19" s="616"/>
      <c r="K19" s="616"/>
      <c r="L19" s="616"/>
      <c r="M19" s="617"/>
    </row>
    <row r="20" spans="1:13" ht="14.25" customHeight="1" x14ac:dyDescent="0.25">
      <c r="A20" s="446" t="s">
        <v>178</v>
      </c>
      <c r="B20" s="72">
        <v>303</v>
      </c>
      <c r="C20" s="72"/>
      <c r="D20" s="72">
        <f t="shared" si="1"/>
        <v>280</v>
      </c>
      <c r="E20" s="72">
        <v>0</v>
      </c>
      <c r="F20" s="72">
        <v>280</v>
      </c>
      <c r="G20" s="72">
        <v>0</v>
      </c>
      <c r="H20" s="72">
        <f>+D20-G20</f>
        <v>280</v>
      </c>
      <c r="I20" s="72">
        <v>40</v>
      </c>
      <c r="J20" s="72">
        <v>0</v>
      </c>
      <c r="K20" s="72">
        <v>7</v>
      </c>
      <c r="L20" s="72">
        <v>3</v>
      </c>
      <c r="M20" s="73">
        <v>43</v>
      </c>
    </row>
    <row r="21" spans="1:13" ht="14.25" customHeight="1" x14ac:dyDescent="0.25">
      <c r="A21" s="446" t="s">
        <v>148</v>
      </c>
      <c r="B21" s="72">
        <v>830</v>
      </c>
      <c r="C21" s="72"/>
      <c r="D21" s="72">
        <f t="shared" si="1"/>
        <v>776</v>
      </c>
      <c r="E21" s="72">
        <v>17</v>
      </c>
      <c r="F21" s="72">
        <v>759</v>
      </c>
      <c r="G21" s="72">
        <v>0</v>
      </c>
      <c r="H21" s="72">
        <f t="shared" si="2"/>
        <v>776</v>
      </c>
      <c r="I21" s="72">
        <v>53</v>
      </c>
      <c r="J21" s="72">
        <v>65</v>
      </c>
      <c r="K21" s="72">
        <v>46</v>
      </c>
      <c r="L21" s="72">
        <v>7</v>
      </c>
      <c r="M21" s="73">
        <v>91</v>
      </c>
    </row>
    <row r="22" spans="1:13" ht="14.25" customHeight="1" x14ac:dyDescent="0.25">
      <c r="A22" s="612" t="s">
        <v>3</v>
      </c>
      <c r="B22" s="72">
        <v>32</v>
      </c>
      <c r="C22" s="72"/>
      <c r="D22" s="72">
        <f t="shared" si="1"/>
        <v>21</v>
      </c>
      <c r="E22" s="72">
        <v>0</v>
      </c>
      <c r="F22" s="72">
        <v>21</v>
      </c>
      <c r="G22" s="72">
        <v>0</v>
      </c>
      <c r="H22" s="72">
        <f t="shared" si="2"/>
        <v>21</v>
      </c>
      <c r="I22" s="613"/>
      <c r="J22" s="613"/>
      <c r="K22" s="613"/>
      <c r="L22" s="613"/>
      <c r="M22" s="614"/>
    </row>
    <row r="23" spans="1:13" ht="14.25" customHeight="1" x14ac:dyDescent="0.25">
      <c r="A23" s="798" t="s">
        <v>607</v>
      </c>
      <c r="B23" s="72">
        <v>100</v>
      </c>
      <c r="C23" s="72"/>
      <c r="D23" s="72">
        <f t="shared" si="1"/>
        <v>0</v>
      </c>
      <c r="E23" s="72">
        <v>0</v>
      </c>
      <c r="F23" s="72">
        <v>0</v>
      </c>
      <c r="G23" s="72">
        <v>0</v>
      </c>
      <c r="H23" s="72">
        <f t="shared" si="2"/>
        <v>0</v>
      </c>
      <c r="I23" s="613"/>
      <c r="J23" s="613"/>
      <c r="K23" s="613"/>
      <c r="L23" s="613"/>
      <c r="M23" s="614"/>
    </row>
    <row r="24" spans="1:13" ht="14.25" customHeight="1" x14ac:dyDescent="0.25">
      <c r="A24" s="618" t="s">
        <v>761</v>
      </c>
      <c r="B24" s="72">
        <v>94</v>
      </c>
      <c r="C24" s="72"/>
      <c r="D24" s="72">
        <f t="shared" si="1"/>
        <v>77</v>
      </c>
      <c r="E24" s="72">
        <v>37</v>
      </c>
      <c r="F24" s="72">
        <v>40</v>
      </c>
      <c r="G24" s="72">
        <v>0</v>
      </c>
      <c r="H24" s="72">
        <f t="shared" si="2"/>
        <v>77</v>
      </c>
      <c r="I24" s="613"/>
      <c r="J24" s="613"/>
      <c r="K24" s="613"/>
      <c r="L24" s="613"/>
      <c r="M24" s="614"/>
    </row>
    <row r="25" spans="1:13" ht="14.25" customHeight="1" x14ac:dyDescent="0.25">
      <c r="A25" s="446" t="s">
        <v>71</v>
      </c>
      <c r="B25" s="72">
        <v>1342</v>
      </c>
      <c r="C25" s="72">
        <v>30</v>
      </c>
      <c r="D25" s="72">
        <f>SUM(E25:F25)</f>
        <v>1138</v>
      </c>
      <c r="E25" s="72">
        <v>32</v>
      </c>
      <c r="F25" s="72">
        <v>1106</v>
      </c>
      <c r="G25" s="72">
        <v>1</v>
      </c>
      <c r="H25" s="72">
        <f>+D25-G25</f>
        <v>1137</v>
      </c>
      <c r="I25" s="72">
        <v>130</v>
      </c>
      <c r="J25" s="72">
        <v>36</v>
      </c>
      <c r="K25" s="72">
        <v>89</v>
      </c>
      <c r="L25" s="72">
        <v>36</v>
      </c>
      <c r="M25" s="73">
        <v>124</v>
      </c>
    </row>
    <row r="26" spans="1:13" ht="14.25" customHeight="1" x14ac:dyDescent="0.25">
      <c r="A26" s="612" t="s">
        <v>67</v>
      </c>
      <c r="B26" s="72">
        <v>74</v>
      </c>
      <c r="C26" s="72"/>
      <c r="D26" s="72">
        <f>SUM(E26:F26)</f>
        <v>61</v>
      </c>
      <c r="E26" s="72">
        <v>10</v>
      </c>
      <c r="F26" s="72">
        <v>51</v>
      </c>
      <c r="G26" s="72">
        <v>0</v>
      </c>
      <c r="H26" s="72">
        <f>+D26-G26</f>
        <v>61</v>
      </c>
      <c r="I26" s="613"/>
      <c r="J26" s="613"/>
      <c r="K26" s="613"/>
      <c r="L26" s="613"/>
      <c r="M26" s="614"/>
    </row>
    <row r="27" spans="1:13" ht="14.25" customHeight="1" x14ac:dyDescent="0.25">
      <c r="A27" s="612" t="s">
        <v>72</v>
      </c>
      <c r="B27" s="72">
        <v>161</v>
      </c>
      <c r="C27" s="72"/>
      <c r="D27" s="72">
        <f>SUM(E27:F27)</f>
        <v>126</v>
      </c>
      <c r="E27" s="72">
        <v>0</v>
      </c>
      <c r="F27" s="72">
        <v>126</v>
      </c>
      <c r="G27" s="72">
        <v>0</v>
      </c>
      <c r="H27" s="72">
        <f>+D27-G27</f>
        <v>126</v>
      </c>
      <c r="I27" s="613"/>
      <c r="J27" s="613"/>
      <c r="K27" s="613"/>
      <c r="L27" s="613"/>
      <c r="M27" s="614"/>
    </row>
    <row r="28" spans="1:13" ht="14.25" customHeight="1" x14ac:dyDescent="0.25">
      <c r="A28" s="446" t="s">
        <v>149</v>
      </c>
      <c r="B28" s="72">
        <v>841</v>
      </c>
      <c r="C28" s="72">
        <v>13</v>
      </c>
      <c r="D28" s="72">
        <f t="shared" si="1"/>
        <v>770</v>
      </c>
      <c r="E28" s="72">
        <v>47</v>
      </c>
      <c r="F28" s="72">
        <v>723</v>
      </c>
      <c r="G28" s="72">
        <v>0</v>
      </c>
      <c r="H28" s="72">
        <f t="shared" si="2"/>
        <v>770</v>
      </c>
      <c r="I28" s="72">
        <v>41</v>
      </c>
      <c r="J28" s="72">
        <v>50</v>
      </c>
      <c r="K28" s="72">
        <v>59</v>
      </c>
      <c r="L28" s="72">
        <v>12</v>
      </c>
      <c r="M28" s="73">
        <v>51</v>
      </c>
    </row>
    <row r="29" spans="1:13" ht="14.25" customHeight="1" x14ac:dyDescent="0.25">
      <c r="A29" s="446" t="s">
        <v>150</v>
      </c>
      <c r="B29" s="72">
        <v>1485</v>
      </c>
      <c r="C29" s="72">
        <v>30</v>
      </c>
      <c r="D29" s="72">
        <f>SUM(E29:F29)</f>
        <v>1388</v>
      </c>
      <c r="E29" s="72">
        <v>0</v>
      </c>
      <c r="F29" s="72">
        <v>1388</v>
      </c>
      <c r="G29" s="72">
        <v>0</v>
      </c>
      <c r="H29" s="73">
        <f>+D29-G29</f>
        <v>1388</v>
      </c>
      <c r="I29" s="72">
        <v>94</v>
      </c>
      <c r="J29" s="72">
        <v>80</v>
      </c>
      <c r="K29" s="72">
        <v>84</v>
      </c>
      <c r="L29" s="72">
        <v>17</v>
      </c>
      <c r="M29" s="73">
        <v>127</v>
      </c>
    </row>
    <row r="30" spans="1:13" ht="14.25" customHeight="1" x14ac:dyDescent="0.25">
      <c r="A30" s="636" t="s">
        <v>762</v>
      </c>
      <c r="B30" s="74">
        <v>204</v>
      </c>
      <c r="C30" s="74">
        <v>6</v>
      </c>
      <c r="D30" s="74">
        <f>SUM(E30:F30)</f>
        <v>183</v>
      </c>
      <c r="E30" s="74">
        <v>78</v>
      </c>
      <c r="F30" s="74">
        <v>105</v>
      </c>
      <c r="G30" s="74">
        <v>0</v>
      </c>
      <c r="H30" s="75">
        <f>+D30-G30</f>
        <v>183</v>
      </c>
      <c r="I30" s="620"/>
      <c r="J30" s="620"/>
      <c r="K30" s="620"/>
      <c r="L30" s="620"/>
      <c r="M30" s="621"/>
    </row>
    <row r="31" spans="1:13" x14ac:dyDescent="0.25">
      <c r="A31" s="430" t="s">
        <v>151</v>
      </c>
      <c r="B31" s="429">
        <f t="shared" ref="B31:D31" si="3">SUM(B32:B44)</f>
        <v>6071</v>
      </c>
      <c r="C31" s="429">
        <f t="shared" si="3"/>
        <v>6</v>
      </c>
      <c r="D31" s="429">
        <f t="shared" si="3"/>
        <v>5217</v>
      </c>
      <c r="E31" s="429">
        <f>SUM(E32:E44)</f>
        <v>507</v>
      </c>
      <c r="F31" s="429">
        <f t="shared" ref="F31:M31" si="4">SUM(F32:F44)</f>
        <v>4710</v>
      </c>
      <c r="G31" s="429">
        <f t="shared" si="4"/>
        <v>4</v>
      </c>
      <c r="H31" s="429">
        <f t="shared" si="4"/>
        <v>5213</v>
      </c>
      <c r="I31" s="429">
        <f t="shared" si="4"/>
        <v>454</v>
      </c>
      <c r="J31" s="429">
        <f t="shared" si="4"/>
        <v>429</v>
      </c>
      <c r="K31" s="429">
        <f t="shared" si="4"/>
        <v>382</v>
      </c>
      <c r="L31" s="429">
        <f t="shared" si="4"/>
        <v>51</v>
      </c>
      <c r="M31" s="429">
        <f t="shared" si="4"/>
        <v>650</v>
      </c>
    </row>
    <row r="32" spans="1:13" ht="14.25" customHeight="1" x14ac:dyDescent="0.25">
      <c r="A32" s="446" t="s">
        <v>103</v>
      </c>
      <c r="B32" s="72">
        <v>1063</v>
      </c>
      <c r="C32" s="72"/>
      <c r="D32" s="72">
        <f>SUM(E32:F32)</f>
        <v>1003</v>
      </c>
      <c r="E32" s="72">
        <v>106</v>
      </c>
      <c r="F32" s="72">
        <v>897</v>
      </c>
      <c r="G32" s="72">
        <v>2</v>
      </c>
      <c r="H32" s="72">
        <f>+D32-G32</f>
        <v>1001</v>
      </c>
      <c r="I32" s="72">
        <v>46</v>
      </c>
      <c r="J32" s="72">
        <v>166</v>
      </c>
      <c r="K32" s="72">
        <v>108</v>
      </c>
      <c r="L32" s="72">
        <v>15</v>
      </c>
      <c r="M32" s="73">
        <v>114</v>
      </c>
    </row>
    <row r="33" spans="1:13" ht="14.25" customHeight="1" x14ac:dyDescent="0.25">
      <c r="A33" s="446" t="s">
        <v>153</v>
      </c>
      <c r="B33" s="72">
        <v>552</v>
      </c>
      <c r="C33" s="72"/>
      <c r="D33" s="72">
        <f t="shared" ref="D33:D44" si="5">SUM(E33:F33)</f>
        <v>502</v>
      </c>
      <c r="E33" s="72">
        <v>0</v>
      </c>
      <c r="F33" s="72">
        <v>502</v>
      </c>
      <c r="G33" s="72">
        <v>1</v>
      </c>
      <c r="H33" s="72">
        <f t="shared" si="2"/>
        <v>501</v>
      </c>
      <c r="I33" s="72">
        <v>89</v>
      </c>
      <c r="J33" s="72">
        <v>0</v>
      </c>
      <c r="K33" s="72">
        <v>19</v>
      </c>
      <c r="L33" s="72">
        <v>3</v>
      </c>
      <c r="M33" s="73">
        <v>103</v>
      </c>
    </row>
    <row r="34" spans="1:13" ht="14.25" customHeight="1" x14ac:dyDescent="0.25">
      <c r="A34" s="798" t="s">
        <v>152</v>
      </c>
      <c r="B34" s="72">
        <v>201</v>
      </c>
      <c r="C34" s="72"/>
      <c r="D34" s="72">
        <f t="shared" si="5"/>
        <v>155</v>
      </c>
      <c r="E34" s="72">
        <v>0</v>
      </c>
      <c r="F34" s="72">
        <v>155</v>
      </c>
      <c r="G34" s="72">
        <v>0</v>
      </c>
      <c r="H34" s="72">
        <f t="shared" si="2"/>
        <v>155</v>
      </c>
      <c r="I34" s="616"/>
      <c r="J34" s="616"/>
      <c r="K34" s="616"/>
      <c r="L34" s="616"/>
      <c r="M34" s="617"/>
    </row>
    <row r="35" spans="1:13" ht="14.25" customHeight="1" x14ac:dyDescent="0.25">
      <c r="A35" s="446" t="s">
        <v>154</v>
      </c>
      <c r="B35" s="72">
        <v>218</v>
      </c>
      <c r="C35" s="72">
        <v>6</v>
      </c>
      <c r="D35" s="72">
        <f t="shared" si="5"/>
        <v>169</v>
      </c>
      <c r="E35" s="72">
        <v>0</v>
      </c>
      <c r="F35" s="72">
        <v>169</v>
      </c>
      <c r="G35" s="72">
        <v>0</v>
      </c>
      <c r="H35" s="72">
        <f t="shared" si="2"/>
        <v>169</v>
      </c>
      <c r="I35" s="72">
        <v>17</v>
      </c>
      <c r="J35" s="72">
        <v>0</v>
      </c>
      <c r="K35" s="72">
        <v>10</v>
      </c>
      <c r="L35" s="72">
        <v>0</v>
      </c>
      <c r="M35" s="73">
        <v>28</v>
      </c>
    </row>
    <row r="36" spans="1:13" ht="14.25" customHeight="1" x14ac:dyDescent="0.25">
      <c r="A36" s="445" t="s">
        <v>155</v>
      </c>
      <c r="B36" s="72">
        <v>293</v>
      </c>
      <c r="C36" s="72"/>
      <c r="D36" s="72">
        <f t="shared" si="5"/>
        <v>241</v>
      </c>
      <c r="E36" s="72">
        <v>0</v>
      </c>
      <c r="F36" s="72">
        <v>241</v>
      </c>
      <c r="G36" s="72">
        <v>1</v>
      </c>
      <c r="H36" s="72">
        <f t="shared" si="2"/>
        <v>240</v>
      </c>
      <c r="I36" s="72">
        <v>57</v>
      </c>
      <c r="J36" s="72">
        <v>0</v>
      </c>
      <c r="K36" s="72">
        <v>14</v>
      </c>
      <c r="L36" s="72">
        <v>1</v>
      </c>
      <c r="M36" s="73">
        <v>64</v>
      </c>
    </row>
    <row r="37" spans="1:13" ht="14.25" customHeight="1" x14ac:dyDescent="0.25">
      <c r="A37" s="612" t="s">
        <v>156</v>
      </c>
      <c r="B37" s="72">
        <v>311</v>
      </c>
      <c r="C37" s="72"/>
      <c r="D37" s="72">
        <f t="shared" si="5"/>
        <v>280</v>
      </c>
      <c r="E37" s="72">
        <v>0</v>
      </c>
      <c r="F37" s="72">
        <v>280</v>
      </c>
      <c r="G37" s="72">
        <v>0</v>
      </c>
      <c r="H37" s="72">
        <f t="shared" si="2"/>
        <v>280</v>
      </c>
      <c r="I37" s="613"/>
      <c r="J37" s="613"/>
      <c r="K37" s="613"/>
      <c r="L37" s="613"/>
      <c r="M37" s="614"/>
    </row>
    <row r="38" spans="1:13" ht="14.25" customHeight="1" x14ac:dyDescent="0.25">
      <c r="A38" s="446" t="s">
        <v>107</v>
      </c>
      <c r="B38" s="72">
        <v>754</v>
      </c>
      <c r="C38" s="68"/>
      <c r="D38" s="72">
        <f>SUM(E38:F38)</f>
        <v>642</v>
      </c>
      <c r="E38" s="72">
        <v>51</v>
      </c>
      <c r="F38" s="72">
        <v>591</v>
      </c>
      <c r="G38" s="72">
        <v>0</v>
      </c>
      <c r="H38" s="72">
        <f>+D38-G38</f>
        <v>642</v>
      </c>
      <c r="I38" s="72">
        <v>46</v>
      </c>
      <c r="J38" s="72">
        <v>57</v>
      </c>
      <c r="K38" s="72">
        <v>40</v>
      </c>
      <c r="L38" s="72">
        <v>7</v>
      </c>
      <c r="M38" s="73">
        <v>83</v>
      </c>
    </row>
    <row r="39" spans="1:13" ht="14.25" customHeight="1" x14ac:dyDescent="0.25">
      <c r="A39" s="446" t="s">
        <v>157</v>
      </c>
      <c r="B39" s="72">
        <v>231</v>
      </c>
      <c r="C39" s="72"/>
      <c r="D39" s="72">
        <f t="shared" si="5"/>
        <v>217</v>
      </c>
      <c r="E39" s="72">
        <v>63</v>
      </c>
      <c r="F39" s="72">
        <v>154</v>
      </c>
      <c r="G39" s="72">
        <v>0</v>
      </c>
      <c r="H39" s="72">
        <f t="shared" si="2"/>
        <v>217</v>
      </c>
      <c r="I39" s="72">
        <v>35</v>
      </c>
      <c r="J39" s="72">
        <v>62</v>
      </c>
      <c r="K39" s="72">
        <v>48</v>
      </c>
      <c r="L39" s="72">
        <v>3</v>
      </c>
      <c r="M39" s="73">
        <v>59</v>
      </c>
    </row>
    <row r="40" spans="1:13" ht="14.25" customHeight="1" x14ac:dyDescent="0.25">
      <c r="A40" s="798" t="s">
        <v>827</v>
      </c>
      <c r="B40" s="72">
        <v>245</v>
      </c>
      <c r="C40" s="72"/>
      <c r="D40" s="72">
        <f t="shared" si="5"/>
        <v>203</v>
      </c>
      <c r="E40" s="72">
        <v>0</v>
      </c>
      <c r="F40" s="72">
        <v>203</v>
      </c>
      <c r="G40" s="72">
        <v>0</v>
      </c>
      <c r="H40" s="72">
        <f t="shared" si="2"/>
        <v>203</v>
      </c>
      <c r="I40" s="616"/>
      <c r="J40" s="616"/>
      <c r="K40" s="616"/>
      <c r="L40" s="616"/>
      <c r="M40" s="617"/>
    </row>
    <row r="41" spans="1:13" ht="14.25" customHeight="1" x14ac:dyDescent="0.25">
      <c r="A41" s="445" t="s">
        <v>158</v>
      </c>
      <c r="B41" s="72">
        <v>1520</v>
      </c>
      <c r="C41" s="72"/>
      <c r="D41" s="72">
        <f t="shared" si="5"/>
        <v>1271</v>
      </c>
      <c r="E41" s="72">
        <v>287</v>
      </c>
      <c r="F41" s="72">
        <v>984</v>
      </c>
      <c r="G41" s="72">
        <v>0</v>
      </c>
      <c r="H41" s="72">
        <f t="shared" si="2"/>
        <v>1271</v>
      </c>
      <c r="I41" s="72">
        <v>85</v>
      </c>
      <c r="J41" s="72">
        <v>144</v>
      </c>
      <c r="K41" s="72">
        <v>128</v>
      </c>
      <c r="L41" s="72">
        <v>19</v>
      </c>
      <c r="M41" s="73">
        <v>123</v>
      </c>
    </row>
    <row r="42" spans="1:13" ht="14.25" customHeight="1" x14ac:dyDescent="0.25">
      <c r="A42" s="446" t="s">
        <v>429</v>
      </c>
      <c r="B42" s="72">
        <v>501</v>
      </c>
      <c r="C42" s="72"/>
      <c r="D42" s="72">
        <f t="shared" si="5"/>
        <v>448</v>
      </c>
      <c r="E42" s="72">
        <v>0</v>
      </c>
      <c r="F42" s="72">
        <v>448</v>
      </c>
      <c r="G42" s="72">
        <v>0</v>
      </c>
      <c r="H42" s="72">
        <f t="shared" si="2"/>
        <v>448</v>
      </c>
      <c r="I42" s="72">
        <v>79</v>
      </c>
      <c r="J42" s="72">
        <v>0</v>
      </c>
      <c r="K42" s="72">
        <v>15</v>
      </c>
      <c r="L42" s="72">
        <v>3</v>
      </c>
      <c r="M42" s="73">
        <v>76</v>
      </c>
    </row>
    <row r="43" spans="1:13" ht="14.25" customHeight="1" x14ac:dyDescent="0.25">
      <c r="A43" s="612" t="s">
        <v>159</v>
      </c>
      <c r="B43" s="72">
        <v>86</v>
      </c>
      <c r="C43" s="72"/>
      <c r="D43" s="72">
        <f t="shared" si="5"/>
        <v>0</v>
      </c>
      <c r="E43" s="72">
        <v>0</v>
      </c>
      <c r="F43" s="72">
        <v>0</v>
      </c>
      <c r="G43" s="72">
        <v>0</v>
      </c>
      <c r="H43" s="72">
        <f t="shared" si="2"/>
        <v>0</v>
      </c>
      <c r="I43" s="613"/>
      <c r="J43" s="613"/>
      <c r="K43" s="613"/>
      <c r="L43" s="613"/>
      <c r="M43" s="614"/>
    </row>
    <row r="44" spans="1:13" ht="14.25" customHeight="1" x14ac:dyDescent="0.25">
      <c r="A44" s="627" t="s">
        <v>160</v>
      </c>
      <c r="B44" s="74">
        <v>96</v>
      </c>
      <c r="C44" s="74"/>
      <c r="D44" s="74">
        <f t="shared" si="5"/>
        <v>86</v>
      </c>
      <c r="E44" s="74">
        <v>0</v>
      </c>
      <c r="F44" s="74">
        <v>86</v>
      </c>
      <c r="G44" s="74">
        <v>0</v>
      </c>
      <c r="H44" s="75">
        <f t="shared" si="2"/>
        <v>86</v>
      </c>
      <c r="I44" s="628"/>
      <c r="J44" s="628"/>
      <c r="K44" s="628"/>
      <c r="L44" s="628"/>
      <c r="M44" s="629"/>
    </row>
    <row r="45" spans="1:13" x14ac:dyDescent="0.25">
      <c r="A45" s="622" t="s">
        <v>167</v>
      </c>
      <c r="B45" s="611">
        <f t="shared" ref="B45:M45" si="6">SUM(B46:B58)</f>
        <v>7143</v>
      </c>
      <c r="C45" s="611">
        <f t="shared" si="6"/>
        <v>41</v>
      </c>
      <c r="D45" s="611">
        <f t="shared" si="6"/>
        <v>6473</v>
      </c>
      <c r="E45" s="611">
        <f t="shared" si="6"/>
        <v>1291</v>
      </c>
      <c r="F45" s="611">
        <f t="shared" si="6"/>
        <v>5182</v>
      </c>
      <c r="G45" s="611">
        <f t="shared" si="6"/>
        <v>8</v>
      </c>
      <c r="H45" s="622">
        <f t="shared" si="6"/>
        <v>6465</v>
      </c>
      <c r="I45" s="611">
        <f t="shared" si="6"/>
        <v>514</v>
      </c>
      <c r="J45" s="611">
        <f t="shared" si="6"/>
        <v>959</v>
      </c>
      <c r="K45" s="611">
        <f t="shared" si="6"/>
        <v>747</v>
      </c>
      <c r="L45" s="611">
        <f t="shared" si="6"/>
        <v>140</v>
      </c>
      <c r="M45" s="622">
        <f t="shared" si="6"/>
        <v>729</v>
      </c>
    </row>
    <row r="46" spans="1:13" ht="14.25" customHeight="1" x14ac:dyDescent="0.25">
      <c r="A46" s="446" t="s">
        <v>168</v>
      </c>
      <c r="B46" s="72">
        <v>216</v>
      </c>
      <c r="C46" s="72"/>
      <c r="D46" s="72">
        <f t="shared" ref="D46:D56" si="7">SUM(E46:F46)</f>
        <v>197</v>
      </c>
      <c r="E46" s="72">
        <v>52</v>
      </c>
      <c r="F46" s="72">
        <v>145</v>
      </c>
      <c r="G46" s="72">
        <v>0</v>
      </c>
      <c r="H46" s="72">
        <f t="shared" si="2"/>
        <v>197</v>
      </c>
      <c r="I46" s="72">
        <v>30</v>
      </c>
      <c r="J46" s="72">
        <v>44</v>
      </c>
      <c r="K46" s="72">
        <v>36</v>
      </c>
      <c r="L46" s="72">
        <v>4</v>
      </c>
      <c r="M46" s="73">
        <v>30</v>
      </c>
    </row>
    <row r="47" spans="1:13" ht="14.25" customHeight="1" x14ac:dyDescent="0.25">
      <c r="A47" s="798" t="s">
        <v>648</v>
      </c>
      <c r="B47" s="72">
        <v>185</v>
      </c>
      <c r="C47" s="72"/>
      <c r="D47" s="72">
        <f t="shared" si="7"/>
        <v>173</v>
      </c>
      <c r="E47" s="72">
        <v>0</v>
      </c>
      <c r="F47" s="72">
        <v>173</v>
      </c>
      <c r="G47" s="72">
        <v>0</v>
      </c>
      <c r="H47" s="72">
        <f>+D47-G47</f>
        <v>173</v>
      </c>
      <c r="I47" s="613"/>
      <c r="J47" s="613"/>
      <c r="K47" s="613"/>
      <c r="L47" s="613"/>
      <c r="M47" s="614"/>
    </row>
    <row r="48" spans="1:13" ht="14.25" customHeight="1" x14ac:dyDescent="0.25">
      <c r="A48" s="446" t="s">
        <v>353</v>
      </c>
      <c r="B48" s="72">
        <v>1759</v>
      </c>
      <c r="C48" s="72"/>
      <c r="D48" s="72">
        <f t="shared" si="7"/>
        <v>1684</v>
      </c>
      <c r="E48" s="72">
        <v>547</v>
      </c>
      <c r="F48" s="72">
        <v>1137</v>
      </c>
      <c r="G48" s="72">
        <v>3</v>
      </c>
      <c r="H48" s="72">
        <f t="shared" si="2"/>
        <v>1681</v>
      </c>
      <c r="I48" s="72">
        <v>142</v>
      </c>
      <c r="J48" s="72">
        <v>243</v>
      </c>
      <c r="K48" s="72">
        <v>187</v>
      </c>
      <c r="L48" s="72">
        <v>36</v>
      </c>
      <c r="M48" s="73">
        <v>173</v>
      </c>
    </row>
    <row r="49" spans="1:13" ht="14.25" customHeight="1" x14ac:dyDescent="0.25">
      <c r="A49" s="446" t="s">
        <v>171</v>
      </c>
      <c r="B49" s="72">
        <v>634</v>
      </c>
      <c r="C49" s="72"/>
      <c r="D49" s="72">
        <f t="shared" si="7"/>
        <v>558</v>
      </c>
      <c r="E49" s="72">
        <v>69</v>
      </c>
      <c r="F49" s="72">
        <v>489</v>
      </c>
      <c r="G49" s="72">
        <v>1</v>
      </c>
      <c r="H49" s="72">
        <f t="shared" si="2"/>
        <v>557</v>
      </c>
      <c r="I49" s="72">
        <v>59</v>
      </c>
      <c r="J49" s="72">
        <v>150</v>
      </c>
      <c r="K49" s="72">
        <v>112</v>
      </c>
      <c r="L49" s="72">
        <v>5</v>
      </c>
      <c r="M49" s="73">
        <v>122</v>
      </c>
    </row>
    <row r="50" spans="1:13" ht="14.25" customHeight="1" x14ac:dyDescent="0.25">
      <c r="A50" s="798" t="s">
        <v>763</v>
      </c>
      <c r="B50" s="72">
        <v>139</v>
      </c>
      <c r="C50" s="72"/>
      <c r="D50" s="72">
        <f t="shared" si="7"/>
        <v>130</v>
      </c>
      <c r="E50" s="72">
        <v>0</v>
      </c>
      <c r="F50" s="72">
        <v>130</v>
      </c>
      <c r="G50" s="72">
        <v>0</v>
      </c>
      <c r="H50" s="72">
        <f t="shared" si="2"/>
        <v>130</v>
      </c>
      <c r="I50" s="616"/>
      <c r="J50" s="616"/>
      <c r="K50" s="616"/>
      <c r="L50" s="616"/>
      <c r="M50" s="617"/>
    </row>
    <row r="51" spans="1:13" ht="14.25" customHeight="1" x14ac:dyDescent="0.25">
      <c r="A51" s="445" t="s">
        <v>172</v>
      </c>
      <c r="B51" s="72">
        <v>1080</v>
      </c>
      <c r="C51" s="72"/>
      <c r="D51" s="72">
        <f t="shared" si="7"/>
        <v>1019</v>
      </c>
      <c r="E51" s="72">
        <v>344</v>
      </c>
      <c r="F51" s="72">
        <v>675</v>
      </c>
      <c r="G51" s="72">
        <v>2</v>
      </c>
      <c r="H51" s="72">
        <f t="shared" si="2"/>
        <v>1017</v>
      </c>
      <c r="I51" s="72">
        <v>87</v>
      </c>
      <c r="J51" s="72">
        <v>293</v>
      </c>
      <c r="K51" s="72">
        <v>239</v>
      </c>
      <c r="L51" s="72">
        <v>44</v>
      </c>
      <c r="M51" s="73">
        <v>143</v>
      </c>
    </row>
    <row r="52" spans="1:13" ht="14.25" customHeight="1" x14ac:dyDescent="0.25">
      <c r="A52" s="612" t="s">
        <v>406</v>
      </c>
      <c r="B52" s="72">
        <v>235</v>
      </c>
      <c r="C52" s="72"/>
      <c r="D52" s="72">
        <f t="shared" si="7"/>
        <v>159</v>
      </c>
      <c r="E52" s="72">
        <v>0</v>
      </c>
      <c r="F52" s="72">
        <v>159</v>
      </c>
      <c r="G52" s="72">
        <v>0</v>
      </c>
      <c r="H52" s="72">
        <f t="shared" si="2"/>
        <v>159</v>
      </c>
      <c r="I52" s="613"/>
      <c r="J52" s="613"/>
      <c r="K52" s="613"/>
      <c r="L52" s="613"/>
      <c r="M52" s="614"/>
    </row>
    <row r="53" spans="1:13" ht="14.25" customHeight="1" x14ac:dyDescent="0.25">
      <c r="A53" s="446" t="s">
        <v>126</v>
      </c>
      <c r="B53" s="72">
        <v>617</v>
      </c>
      <c r="C53" s="72">
        <v>8</v>
      </c>
      <c r="D53" s="72">
        <f t="shared" si="7"/>
        <v>582</v>
      </c>
      <c r="E53" s="72">
        <v>102</v>
      </c>
      <c r="F53" s="72">
        <v>480</v>
      </c>
      <c r="G53" s="72">
        <v>1</v>
      </c>
      <c r="H53" s="72">
        <f t="shared" si="2"/>
        <v>581</v>
      </c>
      <c r="I53" s="72">
        <v>37</v>
      </c>
      <c r="J53" s="72">
        <v>76</v>
      </c>
      <c r="K53" s="72">
        <v>62</v>
      </c>
      <c r="L53" s="72">
        <v>16</v>
      </c>
      <c r="M53" s="73">
        <v>83</v>
      </c>
    </row>
    <row r="54" spans="1:13" ht="14.25" customHeight="1" x14ac:dyDescent="0.25">
      <c r="A54" s="798" t="s">
        <v>748</v>
      </c>
      <c r="B54" s="72">
        <v>158</v>
      </c>
      <c r="C54" s="72"/>
      <c r="D54" s="72">
        <f t="shared" si="7"/>
        <v>145</v>
      </c>
      <c r="E54" s="72">
        <v>0</v>
      </c>
      <c r="F54" s="72">
        <v>145</v>
      </c>
      <c r="G54" s="72">
        <v>0</v>
      </c>
      <c r="H54" s="72">
        <f t="shared" si="2"/>
        <v>145</v>
      </c>
      <c r="I54" s="616"/>
      <c r="J54" s="616"/>
      <c r="K54" s="616"/>
      <c r="L54" s="616"/>
      <c r="M54" s="617"/>
    </row>
    <row r="55" spans="1:13" ht="14.25" customHeight="1" x14ac:dyDescent="0.25">
      <c r="A55" s="446" t="s">
        <v>650</v>
      </c>
      <c r="B55" s="624">
        <v>1265</v>
      </c>
      <c r="C55" s="73"/>
      <c r="D55" s="72">
        <f>SUM(E55:F55)</f>
        <v>1032</v>
      </c>
      <c r="E55" s="72">
        <v>82</v>
      </c>
      <c r="F55" s="72">
        <v>950</v>
      </c>
      <c r="G55" s="72">
        <v>0</v>
      </c>
      <c r="H55" s="72">
        <f>+D55-G55</f>
        <v>1032</v>
      </c>
      <c r="I55" s="72">
        <v>114</v>
      </c>
      <c r="J55" s="72">
        <v>44</v>
      </c>
      <c r="K55" s="72">
        <v>33</v>
      </c>
      <c r="L55" s="72">
        <v>12</v>
      </c>
      <c r="M55" s="73">
        <v>106</v>
      </c>
    </row>
    <row r="56" spans="1:13" ht="14.25" customHeight="1" x14ac:dyDescent="0.25">
      <c r="A56" s="448" t="s">
        <v>173</v>
      </c>
      <c r="B56" s="74">
        <v>855</v>
      </c>
      <c r="C56" s="75">
        <v>33</v>
      </c>
      <c r="D56" s="74">
        <f t="shared" si="7"/>
        <v>794</v>
      </c>
      <c r="E56" s="74">
        <v>95</v>
      </c>
      <c r="F56" s="74">
        <v>699</v>
      </c>
      <c r="G56" s="74">
        <v>1</v>
      </c>
      <c r="H56" s="74">
        <f t="shared" si="2"/>
        <v>793</v>
      </c>
      <c r="I56" s="74">
        <v>45</v>
      </c>
      <c r="J56" s="74">
        <v>109</v>
      </c>
      <c r="K56" s="74">
        <v>78</v>
      </c>
      <c r="L56" s="74">
        <v>23</v>
      </c>
      <c r="M56" s="75">
        <v>72</v>
      </c>
    </row>
    <row r="57" spans="1:13" x14ac:dyDescent="0.25">
      <c r="A57" s="8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</row>
    <row r="58" spans="1:13" x14ac:dyDescent="0.25">
      <c r="A58" s="54" t="s">
        <v>355</v>
      </c>
    </row>
    <row r="59" spans="1:13" x14ac:dyDescent="0.25">
      <c r="A59" s="88" t="s">
        <v>471</v>
      </c>
    </row>
    <row r="60" spans="1:13" x14ac:dyDescent="0.25">
      <c r="A60" s="54" t="s">
        <v>513</v>
      </c>
    </row>
    <row r="61" spans="1:13" x14ac:dyDescent="0.25">
      <c r="A61" s="54" t="s">
        <v>0</v>
      </c>
    </row>
    <row r="62" spans="1:13" x14ac:dyDescent="0.25">
      <c r="A62" s="80" t="s">
        <v>514</v>
      </c>
      <c r="B62" s="79"/>
    </row>
    <row r="63" spans="1:13" x14ac:dyDescent="0.25">
      <c r="A63" s="80"/>
      <c r="B63" s="79"/>
    </row>
    <row r="64" spans="1:13" x14ac:dyDescent="0.25">
      <c r="A64" s="80"/>
      <c r="B64" s="79"/>
    </row>
    <row r="65" spans="1:2" x14ac:dyDescent="0.25">
      <c r="A65" s="80"/>
      <c r="B65" s="79"/>
    </row>
    <row r="66" spans="1:2" x14ac:dyDescent="0.25">
      <c r="A66" s="80"/>
      <c r="B66" s="79"/>
    </row>
  </sheetData>
  <mergeCells count="3">
    <mergeCell ref="G4:G7"/>
    <mergeCell ref="E4:F4"/>
    <mergeCell ref="K5:L5"/>
  </mergeCells>
  <printOptions horizontalCentered="1"/>
  <pageMargins left="0.51181102362204722" right="0.55118110236220474" top="0.74803149606299213" bottom="0.74803149606299213" header="0.31496062992125984" footer="0.31496062992125984"/>
  <pageSetup paperSize="9" scale="61" orientation="portrait" r:id="rId1"/>
  <headerFooter>
    <oddHeader>&amp;C&amp;11 6</oddHead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33"/>
  <sheetViews>
    <sheetView zoomScale="90" zoomScaleNormal="90" workbookViewId="0">
      <selection activeCell="L18" sqref="L18"/>
    </sheetView>
  </sheetViews>
  <sheetFormatPr defaultColWidth="9.109375" defaultRowHeight="13.15" x14ac:dyDescent="0.25"/>
  <cols>
    <col min="1" max="1" width="4.21875" style="54" customWidth="1"/>
    <col min="2" max="2" width="9.109375" style="54"/>
    <col min="3" max="3" width="8.21875" style="54" customWidth="1"/>
    <col min="4" max="4" width="23.33203125" style="54" customWidth="1"/>
    <col min="5" max="5" width="11.77734375" style="54" customWidth="1"/>
    <col min="6" max="6" width="11.21875" style="54" customWidth="1"/>
    <col min="7" max="7" width="12.77734375" style="54" customWidth="1"/>
    <col min="8" max="8" width="12.33203125" style="54" customWidth="1"/>
    <col min="9" max="9" width="13" style="54" customWidth="1"/>
    <col min="10" max="10" width="11.109375" style="54" customWidth="1"/>
    <col min="11" max="16384" width="9.109375" style="54"/>
  </cols>
  <sheetData>
    <row r="1" spans="1:10" ht="18" customHeight="1" x14ac:dyDescent="0.3">
      <c r="A1" s="91" t="s">
        <v>515</v>
      </c>
      <c r="B1" s="92"/>
    </row>
    <row r="2" spans="1:10" ht="15.85" customHeight="1" x14ac:dyDescent="0.25"/>
    <row r="3" spans="1:10" ht="20.05" customHeight="1" x14ac:dyDescent="0.25">
      <c r="A3" s="919" t="s">
        <v>516</v>
      </c>
      <c r="B3" s="921" t="s">
        <v>17</v>
      </c>
      <c r="C3" s="922"/>
      <c r="D3" s="923"/>
      <c r="E3" s="913" t="s">
        <v>517</v>
      </c>
      <c r="F3" s="913"/>
      <c r="G3" s="913" t="s">
        <v>518</v>
      </c>
      <c r="H3" s="913"/>
      <c r="I3" s="913" t="s">
        <v>519</v>
      </c>
      <c r="J3" s="913"/>
    </row>
    <row r="4" spans="1:10" ht="20.05" customHeight="1" x14ac:dyDescent="0.25">
      <c r="A4" s="920"/>
      <c r="B4" s="924"/>
      <c r="C4" s="925"/>
      <c r="D4" s="926"/>
      <c r="E4" s="606">
        <v>45199</v>
      </c>
      <c r="F4" s="606">
        <v>45230</v>
      </c>
      <c r="G4" s="606">
        <v>45199</v>
      </c>
      <c r="H4" s="606">
        <v>45230</v>
      </c>
      <c r="I4" s="606">
        <v>45199</v>
      </c>
      <c r="J4" s="606">
        <v>45230</v>
      </c>
    </row>
    <row r="5" spans="1:10" ht="20.05" customHeight="1" x14ac:dyDescent="0.25">
      <c r="A5" s="860">
        <v>1</v>
      </c>
      <c r="B5" s="918" t="s">
        <v>520</v>
      </c>
      <c r="C5" s="918"/>
      <c r="D5" s="918"/>
      <c r="E5" s="93">
        <v>86164</v>
      </c>
      <c r="F5" s="93">
        <v>86185</v>
      </c>
      <c r="G5" s="93">
        <v>76204</v>
      </c>
      <c r="H5" s="93">
        <v>75126</v>
      </c>
      <c r="I5" s="637"/>
      <c r="J5" s="637"/>
    </row>
    <row r="6" spans="1:10" ht="20.05" customHeight="1" x14ac:dyDescent="0.3">
      <c r="A6" s="860">
        <v>2</v>
      </c>
      <c r="B6" s="914" t="s">
        <v>461</v>
      </c>
      <c r="C6" s="915" t="s">
        <v>836</v>
      </c>
      <c r="D6" s="916"/>
      <c r="E6" s="82">
        <v>1711</v>
      </c>
      <c r="F6" s="82">
        <v>1795</v>
      </c>
      <c r="G6" s="637"/>
      <c r="H6" s="637"/>
      <c r="I6" s="637"/>
      <c r="J6" s="637"/>
    </row>
    <row r="7" spans="1:10" ht="18.649999999999999" customHeight="1" x14ac:dyDescent="0.3">
      <c r="A7" s="860">
        <v>3</v>
      </c>
      <c r="B7" s="914"/>
      <c r="C7" s="915" t="s">
        <v>837</v>
      </c>
      <c r="D7" s="916"/>
      <c r="E7" s="637"/>
      <c r="F7" s="637"/>
      <c r="G7" s="93">
        <v>86</v>
      </c>
      <c r="H7" s="638">
        <v>80</v>
      </c>
      <c r="I7" s="637"/>
      <c r="J7" s="637"/>
    </row>
    <row r="8" spans="1:10" ht="20.05" customHeight="1" x14ac:dyDescent="0.3">
      <c r="A8" s="860">
        <v>4</v>
      </c>
      <c r="B8" s="917" t="s">
        <v>838</v>
      </c>
      <c r="C8" s="918"/>
      <c r="D8" s="918"/>
      <c r="E8" s="93">
        <v>84453</v>
      </c>
      <c r="F8" s="93">
        <v>84390</v>
      </c>
      <c r="G8" s="93">
        <v>76118</v>
      </c>
      <c r="H8" s="638">
        <v>75046</v>
      </c>
      <c r="I8" s="637"/>
      <c r="J8" s="637"/>
    </row>
    <row r="9" spans="1:10" ht="20.05" customHeight="1" x14ac:dyDescent="0.25">
      <c r="A9" s="860">
        <v>5</v>
      </c>
      <c r="B9" s="914" t="s">
        <v>290</v>
      </c>
      <c r="C9" s="916" t="s">
        <v>521</v>
      </c>
      <c r="D9" s="916"/>
      <c r="E9" s="93">
        <v>81826</v>
      </c>
      <c r="F9" s="93">
        <v>81799</v>
      </c>
      <c r="G9" s="638">
        <v>74334</v>
      </c>
      <c r="H9" s="638">
        <v>73309</v>
      </c>
      <c r="I9" s="639">
        <v>90.843986019113729</v>
      </c>
      <c r="J9" s="639">
        <v>89.620900011002576</v>
      </c>
    </row>
    <row r="10" spans="1:10" ht="20.05" customHeight="1" x14ac:dyDescent="0.3">
      <c r="A10" s="860">
        <v>6</v>
      </c>
      <c r="B10" s="914"/>
      <c r="C10" s="916" t="s">
        <v>839</v>
      </c>
      <c r="D10" s="916"/>
      <c r="E10" s="93">
        <v>2627</v>
      </c>
      <c r="F10" s="93">
        <v>2591</v>
      </c>
      <c r="G10" s="638">
        <v>1784</v>
      </c>
      <c r="H10" s="638">
        <v>1737</v>
      </c>
      <c r="I10" s="640">
        <v>67.910163684811579</v>
      </c>
      <c r="J10" s="639">
        <v>67.039752991123109</v>
      </c>
    </row>
    <row r="11" spans="1:10" ht="9.1" customHeight="1" x14ac:dyDescent="0.25"/>
    <row r="12" spans="1:10" ht="12.85" customHeight="1" x14ac:dyDescent="0.25">
      <c r="A12" s="90" t="s">
        <v>522</v>
      </c>
      <c r="B12" s="90" t="s">
        <v>523</v>
      </c>
    </row>
    <row r="13" spans="1:10" ht="12.85" customHeight="1" x14ac:dyDescent="0.25">
      <c r="A13" s="90" t="s">
        <v>524</v>
      </c>
      <c r="B13" s="90" t="s">
        <v>525</v>
      </c>
    </row>
    <row r="14" spans="1:10" ht="12.85" customHeight="1" x14ac:dyDescent="0.25">
      <c r="A14" s="90"/>
      <c r="B14" s="90" t="s">
        <v>526</v>
      </c>
    </row>
    <row r="15" spans="1:10" ht="12.85" customHeight="1" x14ac:dyDescent="0.25">
      <c r="A15" s="90" t="s">
        <v>527</v>
      </c>
      <c r="B15" s="90" t="s">
        <v>537</v>
      </c>
    </row>
    <row r="16" spans="1:10" ht="12.85" customHeight="1" x14ac:dyDescent="0.25">
      <c r="A16" s="90" t="s">
        <v>528</v>
      </c>
      <c r="B16" s="90" t="s">
        <v>529</v>
      </c>
    </row>
    <row r="17" spans="1:10" ht="15.05" customHeight="1" x14ac:dyDescent="0.25"/>
    <row r="18" spans="1:10" ht="18" customHeight="1" x14ac:dyDescent="0.25">
      <c r="A18" s="94" t="s">
        <v>431</v>
      </c>
      <c r="B18" s="95" t="s">
        <v>530</v>
      </c>
      <c r="J18" s="67"/>
    </row>
    <row r="19" spans="1:10" ht="18" customHeight="1" x14ac:dyDescent="0.25">
      <c r="A19" s="96"/>
      <c r="B19" s="95" t="s">
        <v>710</v>
      </c>
      <c r="J19" s="97">
        <v>0</v>
      </c>
    </row>
    <row r="20" spans="1:10" ht="18" customHeight="1" x14ac:dyDescent="0.25">
      <c r="A20" s="94" t="s">
        <v>431</v>
      </c>
      <c r="B20" s="98" t="s">
        <v>608</v>
      </c>
      <c r="J20" s="99">
        <v>0.89600000000000002</v>
      </c>
    </row>
    <row r="21" spans="1:10" ht="18" customHeight="1" x14ac:dyDescent="0.25">
      <c r="A21" s="94" t="s">
        <v>431</v>
      </c>
      <c r="B21" s="98" t="s">
        <v>660</v>
      </c>
      <c r="J21" s="100">
        <v>0</v>
      </c>
    </row>
    <row r="22" spans="1:10" ht="14.25" customHeight="1" x14ac:dyDescent="0.3">
      <c r="A22" s="92"/>
      <c r="B22" s="98"/>
    </row>
    <row r="23" spans="1:10" ht="14.25" customHeight="1" x14ac:dyDescent="0.3">
      <c r="A23" s="92"/>
      <c r="B23" s="98"/>
    </row>
    <row r="24" spans="1:10" ht="20.05" customHeight="1" x14ac:dyDescent="0.3">
      <c r="A24" s="101"/>
      <c r="B24" s="102" t="s">
        <v>991</v>
      </c>
      <c r="C24" s="101"/>
      <c r="D24" s="101"/>
      <c r="E24" s="101"/>
      <c r="F24" s="101"/>
      <c r="G24" s="101"/>
      <c r="H24" s="101"/>
      <c r="I24" s="101"/>
    </row>
    <row r="25" spans="1:10" ht="20.05" customHeight="1" x14ac:dyDescent="0.25">
      <c r="A25" s="101"/>
      <c r="B25" s="101"/>
      <c r="C25" s="101"/>
      <c r="D25" s="101"/>
      <c r="E25" s="101"/>
      <c r="F25" s="101"/>
      <c r="G25" s="101"/>
      <c r="H25" s="101"/>
      <c r="I25" s="101"/>
    </row>
    <row r="26" spans="1:10" ht="15.05" customHeight="1" x14ac:dyDescent="0.25"/>
    <row r="27" spans="1:10" ht="20.05" customHeight="1" x14ac:dyDescent="0.25"/>
    <row r="28" spans="1:10" ht="15.05" customHeight="1" x14ac:dyDescent="0.25"/>
    <row r="29" spans="1:10" ht="19.600000000000001" customHeight="1" x14ac:dyDescent="0.25"/>
    <row r="30" spans="1:10" ht="15.05" customHeight="1" x14ac:dyDescent="0.25"/>
    <row r="31" spans="1:10" ht="18" customHeight="1" x14ac:dyDescent="0.25"/>
    <row r="32" spans="1:10" ht="15.05" customHeight="1" x14ac:dyDescent="0.25"/>
    <row r="33" ht="15.05" customHeight="1" x14ac:dyDescent="0.25"/>
  </sheetData>
  <mergeCells count="13">
    <mergeCell ref="A3:A4"/>
    <mergeCell ref="B3:D4"/>
    <mergeCell ref="E3:F3"/>
    <mergeCell ref="G3:H3"/>
    <mergeCell ref="B9:B10"/>
    <mergeCell ref="C9:D9"/>
    <mergeCell ref="C10:D10"/>
    <mergeCell ref="I3:J3"/>
    <mergeCell ref="B6:B7"/>
    <mergeCell ref="C6:D6"/>
    <mergeCell ref="C7:D7"/>
    <mergeCell ref="B8:D8"/>
    <mergeCell ref="B5:D5"/>
  </mergeCells>
  <printOptions horizontalCentered="1"/>
  <pageMargins left="0.27559055118110237" right="0.23622047244094491" top="0.51181102362204722" bottom="0.27559055118110237" header="0.23622047244094491" footer="0.19685039370078741"/>
  <pageSetup paperSize="9" scale="77" orientation="portrait" r:id="rId1"/>
  <headerFooter>
    <oddHeader>&amp;C7</oddHeader>
  </headerFooter>
  <rowBreaks count="1" manualBreakCount="1">
    <brk id="57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36</vt:i4>
      </vt:variant>
      <vt:variant>
        <vt:lpstr>Nazwane zakresy</vt:lpstr>
      </vt:variant>
      <vt:variant>
        <vt:i4>3</vt:i4>
      </vt:variant>
    </vt:vector>
  </HeadingPairs>
  <TitlesOfParts>
    <vt:vector size="39" baseType="lpstr">
      <vt:lpstr>tytuł</vt:lpstr>
      <vt:lpstr>spis treści</vt:lpstr>
      <vt:lpstr>strona1</vt:lpstr>
      <vt:lpstr>strona2</vt:lpstr>
      <vt:lpstr>strona3</vt:lpstr>
      <vt:lpstr>Arkusz4</vt:lpstr>
      <vt:lpstr>Arkusz5</vt:lpstr>
      <vt:lpstr>Arkusz6</vt:lpstr>
      <vt:lpstr>strona7</vt:lpstr>
      <vt:lpstr>strona8</vt:lpstr>
      <vt:lpstr>Arkusz9</vt:lpstr>
      <vt:lpstr>Arkusz10</vt:lpstr>
      <vt:lpstr>Arkusz11</vt:lpstr>
      <vt:lpstr>strona11</vt:lpstr>
      <vt:lpstr>Arkusz12</vt:lpstr>
      <vt:lpstr>strona13</vt:lpstr>
      <vt:lpstr>strona14</vt:lpstr>
      <vt:lpstr>strona 15</vt:lpstr>
      <vt:lpstr>strona 16</vt:lpstr>
      <vt:lpstr>strona 17</vt:lpstr>
      <vt:lpstr>Arkusz18</vt:lpstr>
      <vt:lpstr>Arkusz19</vt:lpstr>
      <vt:lpstr>strona20</vt:lpstr>
      <vt:lpstr>strona21</vt:lpstr>
      <vt:lpstr>strona22</vt:lpstr>
      <vt:lpstr>Arkusz23</vt:lpstr>
      <vt:lpstr>strona24</vt:lpstr>
      <vt:lpstr>strona25</vt:lpstr>
      <vt:lpstr>strona26</vt:lpstr>
      <vt:lpstr>strona27</vt:lpstr>
      <vt:lpstr>strona28</vt:lpstr>
      <vt:lpstr>strona 29</vt:lpstr>
      <vt:lpstr>strona 30</vt:lpstr>
      <vt:lpstr>strona 31</vt:lpstr>
      <vt:lpstr>strona 32</vt:lpstr>
      <vt:lpstr>strona 34</vt:lpstr>
      <vt:lpstr>'spis treści'!Print_Area</vt:lpstr>
      <vt:lpstr>strona3!Print_Titles</vt:lpstr>
      <vt:lpstr>strona8!Print_Titles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Z Z K</dc:creator>
  <cp:lastModifiedBy>Maja Milewska</cp:lastModifiedBy>
  <cp:lastPrinted>2023-10-17T09:01:13Z</cp:lastPrinted>
  <dcterms:created xsi:type="dcterms:W3CDTF">2009-10-09T14:00:07Z</dcterms:created>
  <dcterms:modified xsi:type="dcterms:W3CDTF">2023-11-16T14:22:30Z</dcterms:modified>
</cp:coreProperties>
</file>