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13_ncr:1_{467A368E-537D-4B26-B9E3-00B00FA031C2}" xr6:coauthVersionLast="36" xr6:coauthVersionMax="36" xr10:uidLastSave="{00000000-0000-0000-0000-000000000000}"/>
  <bookViews>
    <workbookView xWindow="14513" yWindow="-13" windowWidth="14350" windowHeight="12810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H58" i="22" l="1"/>
  <c r="I41" i="22"/>
  <c r="I40" i="22"/>
  <c r="I39" i="22"/>
  <c r="I38" i="22"/>
  <c r="I37" i="22"/>
  <c r="I36" i="22"/>
  <c r="I35" i="22"/>
  <c r="I33" i="22"/>
  <c r="I31" i="22"/>
  <c r="I30" i="22"/>
  <c r="I27" i="22"/>
  <c r="I26" i="22"/>
  <c r="I25" i="22"/>
  <c r="H25" i="22"/>
  <c r="J48" i="52" l="1"/>
  <c r="H48" i="52"/>
  <c r="F48" i="52"/>
  <c r="D48" i="52"/>
  <c r="J40" i="52"/>
  <c r="H40" i="52"/>
  <c r="F40" i="52"/>
  <c r="D40" i="52"/>
  <c r="J35" i="52"/>
  <c r="H35" i="52"/>
  <c r="F35" i="52"/>
  <c r="D35" i="52"/>
  <c r="J24" i="52"/>
  <c r="H24" i="52"/>
  <c r="F24" i="52"/>
  <c r="D24" i="52"/>
  <c r="J15" i="52"/>
  <c r="H15" i="52"/>
  <c r="F15" i="52"/>
  <c r="D15" i="52"/>
  <c r="J7" i="52"/>
  <c r="H7" i="52"/>
  <c r="F7" i="52"/>
  <c r="D7" i="52"/>
  <c r="J63" i="32"/>
  <c r="H63" i="32"/>
  <c r="F63" i="32"/>
  <c r="D63" i="32"/>
  <c r="J54" i="32"/>
  <c r="H54" i="32"/>
  <c r="F54" i="32"/>
  <c r="D54" i="32"/>
  <c r="J45" i="32"/>
  <c r="H45" i="32"/>
  <c r="F45" i="32"/>
  <c r="D45" i="32"/>
  <c r="J35" i="32"/>
  <c r="H35" i="32"/>
  <c r="F35" i="32"/>
  <c r="D35" i="32"/>
  <c r="J23" i="32"/>
  <c r="H23" i="32"/>
  <c r="F23" i="32"/>
  <c r="D23" i="32"/>
  <c r="J32" i="30"/>
  <c r="H32" i="30"/>
  <c r="F32" i="30"/>
  <c r="D32" i="30"/>
  <c r="K9" i="30"/>
  <c r="I9" i="30"/>
  <c r="I8" i="30" s="1"/>
  <c r="H9" i="30"/>
  <c r="G9" i="30"/>
  <c r="G8" i="30" s="1"/>
  <c r="F9" i="30"/>
  <c r="E9" i="30"/>
  <c r="D9" i="30"/>
  <c r="K8" i="30"/>
  <c r="H8" i="30"/>
  <c r="F8" i="30"/>
  <c r="D34" i="29"/>
  <c r="D33" i="29"/>
  <c r="H32" i="29"/>
  <c r="G32" i="29"/>
  <c r="F32" i="29"/>
  <c r="E32" i="29"/>
  <c r="C32" i="29"/>
  <c r="D28" i="29"/>
  <c r="D27" i="29" s="1"/>
  <c r="D21" i="29" s="1"/>
  <c r="H27" i="29"/>
  <c r="G27" i="29"/>
  <c r="F27" i="29"/>
  <c r="E27" i="29"/>
  <c r="C27" i="29"/>
  <c r="H22" i="29"/>
  <c r="G22" i="29"/>
  <c r="G21" i="29" s="1"/>
  <c r="F22" i="29"/>
  <c r="E22" i="29"/>
  <c r="D22" i="29"/>
  <c r="C22" i="29"/>
  <c r="C21" i="29" s="1"/>
  <c r="H21" i="29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E8" i="28" s="1"/>
  <c r="E36" i="28" s="1"/>
  <c r="H8" i="28"/>
  <c r="H36" i="28" s="1"/>
  <c r="G8" i="28"/>
  <c r="G36" i="28" s="1"/>
  <c r="F8" i="28"/>
  <c r="F36" i="28" s="1"/>
  <c r="H39" i="37"/>
  <c r="E39" i="37"/>
  <c r="D39" i="37" s="1"/>
  <c r="H38" i="37"/>
  <c r="E38" i="37"/>
  <c r="D38" i="37" s="1"/>
  <c r="J37" i="37"/>
  <c r="I37" i="37"/>
  <c r="H37" i="37" s="1"/>
  <c r="G37" i="37"/>
  <c r="F37" i="37"/>
  <c r="E37" i="37"/>
  <c r="H36" i="37"/>
  <c r="E36" i="37"/>
  <c r="D36" i="37"/>
  <c r="H35" i="37"/>
  <c r="E35" i="37"/>
  <c r="D35" i="37"/>
  <c r="J34" i="37"/>
  <c r="H34" i="37" s="1"/>
  <c r="I34" i="37"/>
  <c r="G34" i="37"/>
  <c r="F34" i="37"/>
  <c r="E34" i="37" s="1"/>
  <c r="H33" i="37"/>
  <c r="E33" i="37"/>
  <c r="D33" i="37" s="1"/>
  <c r="H32" i="37"/>
  <c r="E32" i="37"/>
  <c r="D32" i="37" s="1"/>
  <c r="J31" i="37"/>
  <c r="I31" i="37"/>
  <c r="I30" i="37" s="1"/>
  <c r="H30" i="37" s="1"/>
  <c r="H31" i="37"/>
  <c r="G31" i="37"/>
  <c r="E31" i="37" s="1"/>
  <c r="D31" i="37" s="1"/>
  <c r="F31" i="37"/>
  <c r="J30" i="37"/>
  <c r="F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F39" i="36"/>
  <c r="E39" i="36"/>
  <c r="D39" i="36"/>
  <c r="F33" i="36"/>
  <c r="E33" i="36"/>
  <c r="D33" i="36"/>
  <c r="F30" i="36"/>
  <c r="F29" i="36" s="1"/>
  <c r="E30" i="36"/>
  <c r="D30" i="36"/>
  <c r="E29" i="36"/>
  <c r="D29" i="36"/>
  <c r="H87" i="20"/>
  <c r="D87" i="20"/>
  <c r="C87" i="20"/>
  <c r="H86" i="20"/>
  <c r="D86" i="20"/>
  <c r="C86" i="20" s="1"/>
  <c r="H85" i="20"/>
  <c r="D85" i="20"/>
  <c r="C85" i="20" s="1"/>
  <c r="H84" i="20"/>
  <c r="D84" i="20"/>
  <c r="C84" i="20"/>
  <c r="H83" i="20"/>
  <c r="D83" i="20"/>
  <c r="C83" i="20"/>
  <c r="H82" i="20"/>
  <c r="C82" i="20" s="1"/>
  <c r="D82" i="20"/>
  <c r="H81" i="20"/>
  <c r="D81" i="20"/>
  <c r="C81" i="20" s="1"/>
  <c r="H80" i="20"/>
  <c r="D80" i="20"/>
  <c r="C80" i="20"/>
  <c r="H79" i="20"/>
  <c r="D79" i="20"/>
  <c r="C79" i="20" s="1"/>
  <c r="H78" i="20"/>
  <c r="C78" i="20" s="1"/>
  <c r="D78" i="20"/>
  <c r="H77" i="20"/>
  <c r="D77" i="20"/>
  <c r="C77" i="20" s="1"/>
  <c r="H76" i="20"/>
  <c r="D76" i="20"/>
  <c r="C76" i="20"/>
  <c r="H75" i="20"/>
  <c r="D75" i="20"/>
  <c r="C75" i="20"/>
  <c r="H74" i="20"/>
  <c r="C74" i="20" s="1"/>
  <c r="D74" i="20"/>
  <c r="H73" i="20"/>
  <c r="D73" i="20"/>
  <c r="C73" i="20" s="1"/>
  <c r="H72" i="20"/>
  <c r="D72" i="20"/>
  <c r="C72" i="20"/>
  <c r="H71" i="20"/>
  <c r="D71" i="20"/>
  <c r="C71" i="20"/>
  <c r="H70" i="20"/>
  <c r="C70" i="20" s="1"/>
  <c r="D70" i="20"/>
  <c r="H69" i="20"/>
  <c r="D69" i="20"/>
  <c r="C69" i="20" s="1"/>
  <c r="H68" i="20"/>
  <c r="D68" i="20"/>
  <c r="C68" i="20"/>
  <c r="H67" i="20"/>
  <c r="D67" i="20"/>
  <c r="C67" i="20"/>
  <c r="H66" i="20"/>
  <c r="C66" i="20" s="1"/>
  <c r="D66" i="20"/>
  <c r="H65" i="20"/>
  <c r="D65" i="20"/>
  <c r="C65" i="20" s="1"/>
  <c r="H64" i="20"/>
  <c r="D64" i="20"/>
  <c r="C64" i="20"/>
  <c r="H63" i="20"/>
  <c r="D63" i="20"/>
  <c r="C63" i="20" s="1"/>
  <c r="D62" i="20"/>
  <c r="C62" i="20" s="1"/>
  <c r="H61" i="20"/>
  <c r="D61" i="20"/>
  <c r="C61" i="20"/>
  <c r="H60" i="20"/>
  <c r="D60" i="20"/>
  <c r="C60" i="20" s="1"/>
  <c r="H59" i="20"/>
  <c r="D59" i="20"/>
  <c r="C59" i="20" s="1"/>
  <c r="H58" i="20"/>
  <c r="D58" i="20"/>
  <c r="C58" i="20" s="1"/>
  <c r="H57" i="20"/>
  <c r="D57" i="20"/>
  <c r="C57" i="20"/>
  <c r="H56" i="20"/>
  <c r="D56" i="20"/>
  <c r="C56" i="20" s="1"/>
  <c r="H55" i="20"/>
  <c r="D55" i="20"/>
  <c r="C55" i="20" s="1"/>
  <c r="H54" i="20"/>
  <c r="D54" i="20"/>
  <c r="C54" i="20" s="1"/>
  <c r="H53" i="20"/>
  <c r="D53" i="20"/>
  <c r="C53" i="20"/>
  <c r="H52" i="20"/>
  <c r="D52" i="20"/>
  <c r="C52" i="20" s="1"/>
  <c r="H51" i="20"/>
  <c r="D51" i="20"/>
  <c r="C51" i="20" s="1"/>
  <c r="H50" i="20"/>
  <c r="D50" i="20"/>
  <c r="C50" i="20" s="1"/>
  <c r="H49" i="20"/>
  <c r="D49" i="20"/>
  <c r="C49" i="20"/>
  <c r="H48" i="20"/>
  <c r="D48" i="20"/>
  <c r="C48" i="20" s="1"/>
  <c r="H47" i="20"/>
  <c r="D47" i="20"/>
  <c r="C47" i="20" s="1"/>
  <c r="H46" i="20"/>
  <c r="D46" i="20"/>
  <c r="C46" i="20" s="1"/>
  <c r="H45" i="20"/>
  <c r="D45" i="20"/>
  <c r="C45" i="20"/>
  <c r="H44" i="20"/>
  <c r="D44" i="20"/>
  <c r="C44" i="20" s="1"/>
  <c r="H43" i="20"/>
  <c r="D43" i="20"/>
  <c r="C43" i="20" s="1"/>
  <c r="H42" i="20"/>
  <c r="D42" i="20"/>
  <c r="C42" i="20" s="1"/>
  <c r="H41" i="20"/>
  <c r="D41" i="20"/>
  <c r="C41" i="20"/>
  <c r="H40" i="20"/>
  <c r="D40" i="20"/>
  <c r="C40" i="20" s="1"/>
  <c r="H39" i="20"/>
  <c r="C39" i="20" s="1"/>
  <c r="D39" i="20"/>
  <c r="H38" i="20"/>
  <c r="D38" i="20"/>
  <c r="C38" i="20" s="1"/>
  <c r="H37" i="20"/>
  <c r="D37" i="20"/>
  <c r="C37" i="20"/>
  <c r="H36" i="20"/>
  <c r="D36" i="20"/>
  <c r="C36" i="20" s="1"/>
  <c r="H35" i="20"/>
  <c r="D35" i="20"/>
  <c r="C35" i="20" s="1"/>
  <c r="H34" i="20"/>
  <c r="D34" i="20"/>
  <c r="C34" i="20" s="1"/>
  <c r="H33" i="20"/>
  <c r="D33" i="20"/>
  <c r="C33" i="20"/>
  <c r="H32" i="20"/>
  <c r="D32" i="20"/>
  <c r="C32" i="20" s="1"/>
  <c r="D31" i="20"/>
  <c r="C31" i="20" s="1"/>
  <c r="H30" i="20"/>
  <c r="D30" i="20"/>
  <c r="C30" i="20"/>
  <c r="H29" i="20"/>
  <c r="D29" i="20"/>
  <c r="C29" i="20"/>
  <c r="H28" i="20"/>
  <c r="D28" i="20"/>
  <c r="C28" i="20" s="1"/>
  <c r="H27" i="20"/>
  <c r="D27" i="20"/>
  <c r="C27" i="20" s="1"/>
  <c r="H26" i="20"/>
  <c r="D26" i="20"/>
  <c r="C26" i="20"/>
  <c r="H25" i="20"/>
  <c r="D25" i="20"/>
  <c r="C25" i="20"/>
  <c r="H24" i="20"/>
  <c r="D24" i="20"/>
  <c r="C24" i="20" s="1"/>
  <c r="H23" i="20"/>
  <c r="D23" i="20"/>
  <c r="C23" i="20" s="1"/>
  <c r="H22" i="20"/>
  <c r="D22" i="20"/>
  <c r="C22" i="20"/>
  <c r="H21" i="20"/>
  <c r="D21" i="20"/>
  <c r="C21" i="20"/>
  <c r="H20" i="20"/>
  <c r="D20" i="20"/>
  <c r="C20" i="20" s="1"/>
  <c r="H19" i="20"/>
  <c r="D19" i="20"/>
  <c r="C19" i="20" s="1"/>
  <c r="H18" i="20"/>
  <c r="D18" i="20"/>
  <c r="C18" i="20"/>
  <c r="H17" i="20"/>
  <c r="D17" i="20"/>
  <c r="C17" i="20"/>
  <c r="H16" i="20"/>
  <c r="D16" i="20"/>
  <c r="C16" i="20" s="1"/>
  <c r="H15" i="20"/>
  <c r="D15" i="20"/>
  <c r="C15" i="20" s="1"/>
  <c r="H14" i="20"/>
  <c r="D14" i="20"/>
  <c r="C14" i="20"/>
  <c r="H13" i="20"/>
  <c r="D13" i="20"/>
  <c r="C13" i="20"/>
  <c r="H12" i="20"/>
  <c r="D12" i="20"/>
  <c r="C12" i="20" s="1"/>
  <c r="H11" i="20"/>
  <c r="D11" i="20"/>
  <c r="C11" i="20" s="1"/>
  <c r="H10" i="20"/>
  <c r="D10" i="20"/>
  <c r="C10" i="20"/>
  <c r="H9" i="20"/>
  <c r="D9" i="20"/>
  <c r="C9" i="20"/>
  <c r="H8" i="20"/>
  <c r="H6" i="20" s="1"/>
  <c r="D8" i="20"/>
  <c r="C8" i="20" s="1"/>
  <c r="H7" i="20"/>
  <c r="D7" i="20"/>
  <c r="C7" i="20" s="1"/>
  <c r="K6" i="20"/>
  <c r="J6" i="20"/>
  <c r="I6" i="20"/>
  <c r="G6" i="20"/>
  <c r="F6" i="20"/>
  <c r="E6" i="20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E6" i="46" s="1"/>
  <c r="C6" i="46"/>
  <c r="B6" i="46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E17" i="45"/>
  <c r="D17" i="45"/>
  <c r="C17" i="45"/>
  <c r="B17" i="45"/>
  <c r="E16" i="45"/>
  <c r="E15" i="45"/>
  <c r="E14" i="45"/>
  <c r="E13" i="45"/>
  <c r="E12" i="45"/>
  <c r="E11" i="45"/>
  <c r="E10" i="45"/>
  <c r="E9" i="45"/>
  <c r="E8" i="45"/>
  <c r="E7" i="45"/>
  <c r="D6" i="45"/>
  <c r="E6" i="45" s="1"/>
  <c r="C6" i="45"/>
  <c r="B6" i="45"/>
  <c r="E48" i="40"/>
  <c r="E47" i="40"/>
  <c r="E46" i="40"/>
  <c r="E45" i="40"/>
  <c r="E44" i="40"/>
  <c r="E43" i="40"/>
  <c r="E42" i="40"/>
  <c r="E41" i="40"/>
  <c r="D41" i="40"/>
  <c r="C41" i="40"/>
  <c r="B41" i="40"/>
  <c r="E40" i="40"/>
  <c r="E39" i="40"/>
  <c r="E38" i="40"/>
  <c r="E37" i="40"/>
  <c r="E36" i="40"/>
  <c r="E35" i="40"/>
  <c r="E34" i="40"/>
  <c r="E33" i="40"/>
  <c r="E32" i="40"/>
  <c r="D31" i="40"/>
  <c r="E31" i="40" s="1"/>
  <c r="C31" i="40"/>
  <c r="B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C17" i="40"/>
  <c r="B17" i="40"/>
  <c r="E17" i="40" s="1"/>
  <c r="E16" i="40"/>
  <c r="E15" i="40"/>
  <c r="E14" i="40"/>
  <c r="E13" i="40"/>
  <c r="E12" i="40"/>
  <c r="E11" i="40"/>
  <c r="E10" i="40"/>
  <c r="E9" i="40"/>
  <c r="E8" i="40"/>
  <c r="D7" i="40"/>
  <c r="E7" i="40" s="1"/>
  <c r="C7" i="40"/>
  <c r="B7" i="40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D45" i="44"/>
  <c r="C45" i="44"/>
  <c r="B45" i="44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D31" i="44" s="1"/>
  <c r="M31" i="44"/>
  <c r="L31" i="44"/>
  <c r="K31" i="44"/>
  <c r="J31" i="44"/>
  <c r="I31" i="44"/>
  <c r="G31" i="44"/>
  <c r="F31" i="44"/>
  <c r="E31" i="44"/>
  <c r="C31" i="44"/>
  <c r="B31" i="44"/>
  <c r="D30" i="44"/>
  <c r="H30" i="44" s="1"/>
  <c r="D29" i="44"/>
  <c r="H29" i="44" s="1"/>
  <c r="D28" i="44"/>
  <c r="H28" i="44" s="1"/>
  <c r="D27" i="44"/>
  <c r="H27" i="44" s="1"/>
  <c r="D26" i="44"/>
  <c r="H26" i="44" s="1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D9" i="44"/>
  <c r="C9" i="44"/>
  <c r="B9" i="44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D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H26" i="43" s="1"/>
  <c r="M26" i="43"/>
  <c r="L26" i="43"/>
  <c r="K26" i="43"/>
  <c r="J26" i="43"/>
  <c r="I26" i="43"/>
  <c r="G26" i="43"/>
  <c r="F26" i="43"/>
  <c r="E26" i="43"/>
  <c r="D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D42" i="42"/>
  <c r="C42" i="42"/>
  <c r="B42" i="42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H32" i="42" s="1"/>
  <c r="D31" i="42"/>
  <c r="D30" i="42" s="1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D9" i="42" s="1"/>
  <c r="M9" i="42"/>
  <c r="L9" i="42"/>
  <c r="K9" i="42"/>
  <c r="J9" i="42"/>
  <c r="I9" i="42"/>
  <c r="G9" i="42"/>
  <c r="F9" i="42"/>
  <c r="E9" i="42"/>
  <c r="C9" i="42"/>
  <c r="B9" i="42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H40" i="6" s="1"/>
  <c r="D39" i="6"/>
  <c r="H39" i="6" s="1"/>
  <c r="D38" i="6"/>
  <c r="H38" i="6" s="1"/>
  <c r="D37" i="6"/>
  <c r="H37" i="6" s="1"/>
  <c r="D36" i="6"/>
  <c r="D35" i="6" s="1"/>
  <c r="M35" i="6"/>
  <c r="L35" i="6"/>
  <c r="K35" i="6"/>
  <c r="J35" i="6"/>
  <c r="I35" i="6"/>
  <c r="G35" i="6"/>
  <c r="F35" i="6"/>
  <c r="E35" i="6"/>
  <c r="C35" i="6"/>
  <c r="B35" i="6"/>
  <c r="D34" i="6"/>
  <c r="H34" i="6" s="1"/>
  <c r="D33" i="6"/>
  <c r="H33" i="6" s="1"/>
  <c r="D32" i="6"/>
  <c r="H32" i="6" s="1"/>
  <c r="D31" i="6"/>
  <c r="H31" i="6" s="1"/>
  <c r="D30" i="6"/>
  <c r="H30" i="6" s="1"/>
  <c r="D29" i="6"/>
  <c r="H29" i="6" s="1"/>
  <c r="D28" i="6"/>
  <c r="H28" i="6" s="1"/>
  <c r="D27" i="6"/>
  <c r="H27" i="6" s="1"/>
  <c r="D26" i="6"/>
  <c r="H26" i="6" s="1"/>
  <c r="D25" i="6"/>
  <c r="H25" i="6" s="1"/>
  <c r="D24" i="6"/>
  <c r="H24" i="6" s="1"/>
  <c r="D23" i="6"/>
  <c r="H23" i="6" s="1"/>
  <c r="D22" i="6"/>
  <c r="H22" i="6" s="1"/>
  <c r="D21" i="6"/>
  <c r="H21" i="6" s="1"/>
  <c r="D20" i="6"/>
  <c r="H20" i="6" s="1"/>
  <c r="D19" i="6"/>
  <c r="H19" i="6" s="1"/>
  <c r="D18" i="6"/>
  <c r="H18" i="6" s="1"/>
  <c r="D17" i="6"/>
  <c r="H17" i="6" s="1"/>
  <c r="D16" i="6"/>
  <c r="H16" i="6" s="1"/>
  <c r="D15" i="6"/>
  <c r="H15" i="6" s="1"/>
  <c r="D14" i="6"/>
  <c r="H14" i="6" s="1"/>
  <c r="D13" i="6"/>
  <c r="H13" i="6" s="1"/>
  <c r="D12" i="6"/>
  <c r="H12" i="6" s="1"/>
  <c r="D11" i="6"/>
  <c r="D10" i="6" s="1"/>
  <c r="M10" i="6"/>
  <c r="L10" i="6"/>
  <c r="K10" i="6"/>
  <c r="J10" i="6"/>
  <c r="I10" i="6"/>
  <c r="G10" i="6"/>
  <c r="F10" i="6"/>
  <c r="E10" i="6"/>
  <c r="C10" i="6"/>
  <c r="B10" i="6"/>
  <c r="D34" i="37" l="1"/>
  <c r="D37" i="37"/>
  <c r="G30" i="37"/>
  <c r="E30" i="37" s="1"/>
  <c r="D30" i="37" s="1"/>
  <c r="D6" i="20"/>
  <c r="C6" i="20" s="1"/>
  <c r="H45" i="44"/>
  <c r="H9" i="44"/>
  <c r="H32" i="44"/>
  <c r="H31" i="44" s="1"/>
  <c r="H9" i="43"/>
  <c r="H45" i="43"/>
  <c r="H42" i="42"/>
  <c r="H10" i="42"/>
  <c r="H9" i="42" s="1"/>
  <c r="H31" i="42"/>
  <c r="H30" i="42" s="1"/>
  <c r="H11" i="6"/>
  <c r="H10" i="6" s="1"/>
  <c r="H36" i="6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AE1CAFAB-4002-488C-BCBA-318D8711DD5B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032AB060-9759-4A54-A97C-3FD03FE482D7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<sst xmlns="http://schemas.openxmlformats.org/spreadsheetml/2006/main" count="1825" uniqueCount="1045">
  <si>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</si>
  <si>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</si>
  <si>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</si>
  <si>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</si>
  <si>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</si>
  <si>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</si>
  <si>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</si>
  <si>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</si>
  <si>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</si>
  <si>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</si>
  <si>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</si>
  <si>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</si>
  <si>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</si>
  <si>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</si>
  <si>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</si>
  <si>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</si>
  <si>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</si>
  <si>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</si>
  <si>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</si>
  <si>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</si>
  <si>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</si>
  <si>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</si>
  <si>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</si>
  <si>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</si>
  <si>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</si>
  <si>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</si>
  <si>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</si>
  <si>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</si>
  <si>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</si>
  <si>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</si>
  <si>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</si>
  <si>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</si>
  <si>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</si>
  <si>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</si>
  <si>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</si>
  <si>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</si>
  <si>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</si>
  <si>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</si>
  <si>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</si>
  <si>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</si>
  <si>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</si>
  <si>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</si>
  <si>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</si>
  <si>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</si>
  <si>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</si>
  <si>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</si>
  <si>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</si>
  <si>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</si>
  <si>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</si>
  <si>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</si>
  <si>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</si>
  <si>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</si>
  <si>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</si>
  <si>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</si>
  <si>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</si>
  <si>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</si>
  <si>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</si>
  <si>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</si>
  <si>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</si>
  <si>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</si>
  <si>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</si>
  <si>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</si>
  <si>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</si>
  <si>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</si>
  <si>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</si>
  <si>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</si>
  <si>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</si>
  <si>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</si>
  <si>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</si>
  <si>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</si>
  <si>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</si>
  <si>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</si>
  <si>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</si>
  <si>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</si>
  <si>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</si>
  <si>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</si>
  <si>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</si>
  <si>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</si>
  <si>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</si>
  <si>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</si>
  <si>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</si>
  <si>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</si>
  <si>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</si>
  <si>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</si>
  <si>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</si>
  <si>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</si>
  <si>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</si>
  <si>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</si>
  <si>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</si>
  <si>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</si>
  <si>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</si>
  <si>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</si>
  <si>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</si>
  <si>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</si>
  <si>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</si>
  <si>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</si>
  <si>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</si>
  <si>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</si>
  <si>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</si>
  <si>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</si>
  <si>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</si>
  <si>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</si>
  <si>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</si>
  <si>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</si>
  <si>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</si>
  <si>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</si>
  <si>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</si>
  <si>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</si>
  <si>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</si>
  <si>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</si>
  <si>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</si>
  <si>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</si>
  <si>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</si>
  <si>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</si>
  <si>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</si>
  <si>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</si>
  <si>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</si>
  <si>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</si>
  <si>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</si>
  <si>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</si>
  <si>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</si>
  <si>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</si>
  <si>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</si>
  <si>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</si>
  <si>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</si>
  <si>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</si>
  <si>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</si>
  <si>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</si>
  <si>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</si>
  <si>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</si>
  <si>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</si>
  <si>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</si>
  <si>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</si>
  <si>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</si>
  <si>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</si>
  <si>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</si>
  <si>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</si>
  <si>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</si>
  <si>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</si>
  <si>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</si>
  <si>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</si>
  <si>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</si>
  <si>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</si>
  <si>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</si>
  <si>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</si>
  <si>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</si>
  <si>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</si>
  <si>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</si>
  <si>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</si>
  <si>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</si>
  <si>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</si>
  <si>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</si>
  <si>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</si>
  <si>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</si>
  <si>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</si>
  <si>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</si>
  <si>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</si>
  <si>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</si>
  <si>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</si>
  <si>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</si>
  <si>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</si>
  <si>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</si>
  <si>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</si>
  <si>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</si>
  <si>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</si>
  <si>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</si>
  <si>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</si>
  <si>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</si>
  <si>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</si>
  <si>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</si>
  <si>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</si>
  <si>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</si>
  <si>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</si>
  <si>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</si>
  <si>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</si>
  <si>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</si>
  <si>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</si>
  <si>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</si>
  <si>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</si>
  <si>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</si>
  <si>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</si>
  <si>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</si>
  <si>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</si>
  <si>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</si>
  <si>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</si>
  <si>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</si>
  <si>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</si>
  <si>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</si>
  <si>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</si>
  <si>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</si>
  <si>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</si>
  <si>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</si>
  <si>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</si>
  <si>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</si>
  <si>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</si>
  <si>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</si>
  <si>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</si>
  <si>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</si>
  <si>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</si>
  <si>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</si>
  <si>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</si>
  <si>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</si>
  <si>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</si>
  <si>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</si>
  <si>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</si>
  <si>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</si>
  <si>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</si>
  <si>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</si>
  <si>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</si>
  <si>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</si>
  <si>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</si>
  <si>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</si>
  <si>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</si>
  <si>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</si>
  <si>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</si>
  <si>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</si>
  <si>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</si>
  <si>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</si>
  <si>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</si>
  <si>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</si>
  <si>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</si>
  <si>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</si>
  <si>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</si>
  <si>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</si>
  <si>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</si>
  <si>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</si>
  <si>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</si>
  <si>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</si>
  <si>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</si>
  <si>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</si>
  <si>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</si>
  <si>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</si>
  <si>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</si>
  <si>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</si>
  <si>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</si>
  <si>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</si>
  <si>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</si>
  <si>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</si>
  <si>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</si>
  <si>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</si>
  <si>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</si>
  <si>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</si>
  <si>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</si>
  <si>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</si>
  <si>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</si>
  <si>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</si>
  <si>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</si>
  <si>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</si>
  <si>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</si>
  <si>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</si>
  <si>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</si>
  <si>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</si>
  <si>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</si>
  <si>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</si>
  <si>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</si>
  <si>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</si>
  <si>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</si>
  <si>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</si>
  <si>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</si>
  <si>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</si>
  <si>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</si>
  <si>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</si>
  <si>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</si>
  <si>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</si>
  <si>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</si>
  <si>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</si>
  <si>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</si>
  <si>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</si>
  <si>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</si>
  <si>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</si>
  <si>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</si>
  <si>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</si>
  <si>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</si>
  <si>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</si>
  <si>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</si>
  <si>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</si>
  <si>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</si>
  <si>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</si>
  <si>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</si>
  <si>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</si>
  <si>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</si>
  <si>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</si>
  <si>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</si>
  <si>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</si>
  <si>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</si>
  <si>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</si>
  <si>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</si>
  <si>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</si>
  <si>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</si>
  <si>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</si>
  <si>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</si>
  <si>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</si>
  <si>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</si>
  <si>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</si>
  <si>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</si>
  <si>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</si>
  <si>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</si>
  <si>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</si>
  <si>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</si>
  <si>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</si>
  <si>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</si>
  <si>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</si>
  <si>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</si>
  <si>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</si>
  <si>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</si>
  <si>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</si>
  <si>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</si>
  <si>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</si>
  <si>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</si>
  <si>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</si>
  <si>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</si>
  <si>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</si>
  <si>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</si>
  <si>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</si>
  <si>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</si>
  <si>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</si>
  <si>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</si>
  <si>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</si>
  <si>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</si>
  <si>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</si>
  <si>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</si>
  <si>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</si>
  <si>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</si>
  <si>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</si>
  <si>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</si>
  <si>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</si>
  <si>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</si>
  <si>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</si>
  <si>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</si>
  <si>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</si>
  <si>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</si>
  <si>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</si>
  <si>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</si>
  <si>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</si>
  <si>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</si>
  <si>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</si>
  <si>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</si>
  <si>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</si>
  <si>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</si>
  <si>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</si>
  <si>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</si>
  <si>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</si>
  <si>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</si>
  <si>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</si>
  <si>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</si>
  <si>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</si>
  <si>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</si>
  <si>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</si>
  <si>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</si>
  <si>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</si>
  <si>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</si>
  <si>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</si>
  <si>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</si>
  <si>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</si>
  <si>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</si>
  <si>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</si>
  <si>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</si>
  <si>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</si>
  <si>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</si>
  <si>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</si>
  <si>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</si>
  <si>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</si>
  <si>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</si>
  <si>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</si>
  <si>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</si>
  <si>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</si>
  <si>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</si>
  <si>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</si>
  <si>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</si>
  <si>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</si>
  <si>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</si>
  <si>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</si>
  <si>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</si>
  <si>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</si>
  <si>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</si>
  <si>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</si>
  <si>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</si>
  <si>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</si>
  <si>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</si>
  <si>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</si>
  <si>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</si>
  <si>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</si>
  <si>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</si>
  <si>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</si>
  <si>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</si>
  <si>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</si>
  <si>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</si>
  <si>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</si>
  <si>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</si>
  <si>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</si>
  <si>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</si>
  <si>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</si>
  <si>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</si>
  <si>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</si>
  <si>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</si>
  <si>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</si>
  <si>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</si>
  <si>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</si>
  <si>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</si>
  <si>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</si>
  <si>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</si>
  <si>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</si>
  <si>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</si>
  <si>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</si>
  <si>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</si>
  <si>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</si>
  <si>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</si>
  <si>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</si>
  <si>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</si>
  <si>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</si>
  <si>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</si>
  <si>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</si>
  <si>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</si>
  <si>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</si>
  <si>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</si>
  <si>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</si>
  <si>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</si>
  <si>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</si>
  <si>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</si>
  <si>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</si>
  <si>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</si>
  <si>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</si>
  <si>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</si>
  <si>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</si>
  <si>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</si>
  <si>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</si>
  <si>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</si>
  <si>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</si>
  <si>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</si>
  <si>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</si>
  <si>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</si>
  <si>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</si>
  <si>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</si>
  <si>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</si>
  <si>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</si>
  <si>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</si>
  <si>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</si>
  <si>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</si>
  <si>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</si>
  <si>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</si>
  <si>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</si>
  <si>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</si>
  <si>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</si>
  <si>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</si>
  <si>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</si>
  <si>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</si>
  <si>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</si>
  <si>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</si>
  <si>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</si>
  <si>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</si>
  <si>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</si>
  <si>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</si>
  <si>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</si>
  <si>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</si>
  <si>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</si>
  <si>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</si>
  <si>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</si>
  <si>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</si>
  <si>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</si>
  <si>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</si>
  <si>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</si>
  <si>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</si>
  <si>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</si>
  <si>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</si>
  <si>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</si>
  <si>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</si>
  <si>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</si>
  <si>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</si>
  <si>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</si>
  <si>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</si>
  <si>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</si>
  <si>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</si>
  <si>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</si>
  <si>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</si>
  <si>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</si>
  <si>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</si>
  <si>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</si>
  <si>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</si>
  <si>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</si>
  <si>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</si>
  <si>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</si>
  <si>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</si>
  <si>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</si>
  <si>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</si>
  <si>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</si>
  <si>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</si>
  <si>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</si>
  <si>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</si>
  <si>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</si>
  <si>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</si>
  <si>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</si>
  <si>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</si>
  <si>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</si>
  <si>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</si>
  <si>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</si>
  <si>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</si>
  <si>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</si>
  <si>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</si>
  <si>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</si>
  <si>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</si>
  <si>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</si>
  <si>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</si>
  <si>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</si>
  <si>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</si>
  <si>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</si>
  <si>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</si>
  <si>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</si>
  <si>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</si>
  <si>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</si>
  <si>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</si>
  <si>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</si>
  <si>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</si>
  <si>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</si>
  <si>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</si>
  <si>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</si>
  <si>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</si>
  <si>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</si>
  <si>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</si>
  <si>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</si>
  <si>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</si>
  <si>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</si>
  <si>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</si>
  <si>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</si>
  <si>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</si>
  <si>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</si>
  <si>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</si>
  <si>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</si>
  <si>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</si>
  <si>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</si>
  <si>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</si>
  <si>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</si>
  <si>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</si>
  <si>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</si>
  <si>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</si>
  <si>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</si>
  <si>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</si>
  <si>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</si>
  <si>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</si>
  <si>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</si>
  <si>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</si>
  <si>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</si>
  <si>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</si>
  <si>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</si>
  <si>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</si>
  <si>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</si>
  <si>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</si>
  <si>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</si>
  <si>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</si>
  <si>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</si>
  <si>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</si>
  <si>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</si>
  <si>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</si>
  <si>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</si>
  <si>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</si>
  <si>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</si>
  <si>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</si>
  <si>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</si>
  <si>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</si>
  <si>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</si>
  <si>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</si>
  <si>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</si>
  <si>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</si>
  <si>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</si>
  <si>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</si>
  <si>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</si>
  <si>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</si>
  <si>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</si>
  <si>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</si>
  <si>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</si>
  <si>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</si>
  <si>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</si>
  <si>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</si>
  <si>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</si>
  <si>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</si>
  <si>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</si>
  <si>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</si>
  <si>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</si>
  <si>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</si>
  <si>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</si>
  <si>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</si>
  <si>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</si>
  <si>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</si>
  <si>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</si>
  <si>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</si>
  <si>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</si>
  <si>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</si>
  <si>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</si>
  <si>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</si>
  <si>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</si>
  <si>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</si>
  <si>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</si>
  <si>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</si>
  <si>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</si>
  <si>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</si>
  <si>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</si>
  <si>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</si>
  <si>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</si>
  <si>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</si>
  <si>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</si>
  <si>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</si>
  <si>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</si>
  <si>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</si>
  <si>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</si>
  <si>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</si>
  <si>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</si>
  <si>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</si>
  <si>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</si>
  <si>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</si>
  <si>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</si>
  <si>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</si>
  <si>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</si>
  <si>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</si>
  <si>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</si>
  <si>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</si>
  <si>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</si>
  <si>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</si>
  <si>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</si>
  <si>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</si>
  <si>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</si>
  <si>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</si>
  <si>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</si>
  <si>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</si>
  <si>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</si>
  <si>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</si>
  <si>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</si>
  <si>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</si>
  <si>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</si>
  <si>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</si>
  <si>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</si>
  <si>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</si>
  <si>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</si>
  <si>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</si>
  <si>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</si>
  <si>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</si>
  <si>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</si>
  <si>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</si>
  <si>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</si>
  <si>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</si>
  <si>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</si>
  <si>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</si>
  <si>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</si>
  <si>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</si>
  <si>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</si>
  <si>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</si>
  <si>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</si>
  <si>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</si>
  <si>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</si>
  <si>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</si>
  <si>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</si>
  <si>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</si>
  <si>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</si>
  <si>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</si>
  <si>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</si>
  <si>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</si>
  <si>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</si>
  <si>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</si>
  <si>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</si>
  <si>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</si>
  <si>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</si>
  <si>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</si>
  <si>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</si>
  <si>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</si>
  <si>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</si>
  <si>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</si>
  <si>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</si>
  <si>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</si>
  <si>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</si>
  <si>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</si>
  <si>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</si>
  <si>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</si>
  <si>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</si>
  <si>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</si>
  <si>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</si>
  <si>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</si>
  <si>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</si>
  <si>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</si>
  <si>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</si>
  <si>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</si>
  <si>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</si>
  <si>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</si>
  <si>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</si>
  <si>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</si>
  <si>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</si>
  <si>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</si>
  <si>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</si>
  <si>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</si>
  <si>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</si>
  <si>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</si>
  <si>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</si>
  <si>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</si>
  <si>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</si>
  <si>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</si>
  <si>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</si>
  <si>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</si>
  <si>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</si>
  <si>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</si>
  <si>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</si>
  <si>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</si>
  <si>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</si>
  <si>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</si>
  <si>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</si>
  <si>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</si>
  <si>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</si>
  <si>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</si>
  <si>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</si>
  <si>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</si>
  <si>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</si>
  <si>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</si>
  <si>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</si>
  <si>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</si>
  <si>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</si>
  <si>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</si>
  <si>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</si>
  <si>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</si>
  <si>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</si>
  <si>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</si>
  <si>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</si>
  <si>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</si>
  <si>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</si>
  <si>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</si>
  <si>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</si>
  <si>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</si>
  <si>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</si>
  <si>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</si>
  <si>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</si>
  <si>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</si>
  <si>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</si>
  <si>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</si>
  <si>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</si>
  <si>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</si>
  <si>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</si>
  <si>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</si>
  <si>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</si>
  <si>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</si>
  <si>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</si>
  <si>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</si>
  <si>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</si>
  <si>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</si>
  <si>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</si>
  <si>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</si>
  <si>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</si>
  <si>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</si>
  <si>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</si>
  <si>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</si>
  <si>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</si>
  <si>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</si>
  <si>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</si>
  <si>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</si>
  <si>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</si>
  <si>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</si>
  <si>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</si>
  <si>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</si>
  <si>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</si>
  <si>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</si>
  <si>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</si>
  <si>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</si>
  <si>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</si>
  <si>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</si>
  <si>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</si>
  <si>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</si>
  <si>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</si>
  <si>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</si>
  <si>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</si>
  <si>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</si>
  <si>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</si>
  <si>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Wrocław</t>
  </si>
  <si>
    <t xml:space="preserve">   2. ZK Głogów</t>
  </si>
  <si>
    <t xml:space="preserve">   3. ZK Kłodzko</t>
  </si>
  <si>
    <t>Kanada</t>
  </si>
  <si>
    <t>Uzbekistan</t>
  </si>
  <si>
    <t>Wielka Brytania</t>
  </si>
  <si>
    <t>Bangladesz</t>
  </si>
  <si>
    <t xml:space="preserve">   4. ZK Strzelin</t>
  </si>
  <si>
    <t>Iran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</si>
  <si>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</si>
  <si>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</si>
  <si>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</si>
  <si>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</si>
  <si>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</si>
  <si>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</si>
  <si>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</si>
  <si>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- samobójstwo osadzonego   </t>
  </si>
  <si>
    <t xml:space="preserve"> - nieuzbrojonego</t>
  </si>
  <si>
    <t>Kolumbia</t>
  </si>
  <si>
    <t>Norwegia</t>
  </si>
  <si>
    <t xml:space="preserve">   </t>
  </si>
  <si>
    <t>Turkmenistan</t>
  </si>
  <si>
    <t>Kamerun</t>
  </si>
  <si>
    <t>Irak</t>
  </si>
  <si>
    <t>Opracowała: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</si>
  <si>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</si>
  <si>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</si>
  <si>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</si>
  <si>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</si>
  <si>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</si>
  <si>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</si>
  <si>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</si>
  <si>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</si>
  <si>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</si>
  <si>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</si>
  <si>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</si>
  <si>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</si>
  <si>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</si>
  <si>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</si>
  <si>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</si>
  <si>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</si>
  <si>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</si>
  <si>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</si>
  <si>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</si>
  <si>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</si>
  <si>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</si>
  <si>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 xml:space="preserve">   1. ZK Gębarzewo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</si>
  <si>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</si>
  <si>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</si>
  <si>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</si>
  <si>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</si>
  <si>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</si>
  <si>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</si>
  <si>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</si>
  <si>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</si>
  <si>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</si>
  <si>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</si>
  <si>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</si>
  <si>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</si>
  <si>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</si>
  <si>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</si>
  <si>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</si>
  <si>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</si>
  <si>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</si>
  <si>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</si>
  <si>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</si>
  <si>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>Malta</t>
  </si>
  <si>
    <t>8 - 10</t>
  </si>
  <si>
    <t xml:space="preserve">   1. ZK Gorzów Wielkopolski</t>
  </si>
  <si>
    <t>Kongo</t>
  </si>
  <si>
    <t xml:space="preserve">   1. AŚ Gdańsk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</si>
  <si>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</si>
  <si>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</si>
  <si>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</si>
  <si>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</si>
  <si>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</si>
  <si>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</si>
  <si>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 xml:space="preserve">   1. ZK Tarnów</t>
  </si>
  <si>
    <t xml:space="preserve">   2. ZK Trzebinia</t>
  </si>
  <si>
    <t xml:space="preserve">   3. ZK Wojkowice</t>
  </si>
  <si>
    <t xml:space="preserve">   1. AŚ Krasnystaw</t>
  </si>
  <si>
    <t xml:space="preserve">   2. AŚ Lublin</t>
  </si>
  <si>
    <t>Liban</t>
  </si>
  <si>
    <t xml:space="preserve">   1. AŚ Sosnowiec</t>
  </si>
  <si>
    <t xml:space="preserve">   2. AŚ Tarnowskie Góry</t>
  </si>
  <si>
    <t xml:space="preserve">   3. AŚ Radom</t>
  </si>
  <si>
    <t xml:space="preserve">   1. AŚ Ostrów Wielkopolski</t>
  </si>
  <si>
    <t xml:space="preserve">   2. ZK Garbalin</t>
  </si>
  <si>
    <t xml:space="preserve">   2. ZK Brzeg</t>
  </si>
  <si>
    <t xml:space="preserve">   1. AŚ Warszawa - Białołęka</t>
  </si>
  <si>
    <t xml:space="preserve">   2. AŚ Warszawa - Grochów</t>
  </si>
  <si>
    <t xml:space="preserve">   1. AŚ Kielce</t>
  </si>
  <si>
    <t xml:space="preserve">   2. ZK Dębica</t>
  </si>
  <si>
    <t>Mongolia</t>
  </si>
  <si>
    <t xml:space="preserve">   3. ZK Rawicz</t>
  </si>
  <si>
    <t xml:space="preserve">   4. OZ Koziegłowy</t>
  </si>
  <si>
    <t xml:space="preserve">   3. AŚ Warszawa - Służewiec</t>
  </si>
  <si>
    <t xml:space="preserve">   4. ZK Przytuły Stare</t>
  </si>
  <si>
    <t>Jordania</t>
  </si>
  <si>
    <t>Szwajcaria</t>
  </si>
  <si>
    <t xml:space="preserve">   3. ZK Łowicz</t>
  </si>
  <si>
    <t xml:space="preserve">   4. ZK Włocławek</t>
  </si>
  <si>
    <t xml:space="preserve">   5. OZ Golesze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</si>
  <si>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</si>
  <si>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</si>
  <si>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</si>
  <si>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</si>
  <si>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</si>
  <si>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</si>
  <si>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</si>
  <si>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</si>
  <si>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</si>
  <si>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</si>
  <si>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</si>
  <si>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</si>
  <si>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</si>
  <si>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</si>
  <si>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</si>
  <si>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</si>
  <si>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</si>
  <si>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</si>
  <si>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</si>
  <si>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</si>
  <si>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</si>
  <si>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</si>
  <si>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</si>
  <si>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</si>
  <si>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</si>
  <si>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</si>
  <si>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</si>
  <si>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</si>
  <si>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</si>
  <si>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</si>
  <si>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</si>
  <si>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</si>
  <si>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33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</si>
  <si>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 34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</si>
  <si>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</si>
  <si>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</si>
  <si>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</si>
  <si>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</si>
  <si>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</si>
  <si>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</si>
  <si>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</si>
  <si>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 w oparciu o meldunki o zdarzeniach nadzwyczajnych przesłane przez jednostki penitencjarne. 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</si>
  <si>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</si>
  <si>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</si>
  <si>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</si>
  <si>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</si>
  <si>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</si>
  <si>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 xml:space="preserve">   2. OZ Koszlin</t>
  </si>
  <si>
    <t xml:space="preserve">   6. OZ Kalisz</t>
  </si>
  <si>
    <t xml:space="preserve">   7. OZ Sieraków Śląski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</si>
  <si>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</si>
  <si>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</si>
  <si>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</si>
  <si>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</si>
  <si>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</si>
  <si>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</si>
  <si>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 xml:space="preserve">   5. OZ Stawiszyn   </t>
  </si>
  <si>
    <t xml:space="preserve">   6. OZ Płońsk</t>
  </si>
  <si>
    <t>Irlandia</t>
  </si>
  <si>
    <t xml:space="preserve">   2. AŚ Starogard Gdański</t>
  </si>
  <si>
    <t xml:space="preserve">   3. AŚ Wejherowo</t>
  </si>
  <si>
    <t xml:space="preserve">   4. ZK Nr 1 Grudziądz</t>
  </si>
  <si>
    <t xml:space="preserve">   5. ZK Inowrocław</t>
  </si>
  <si>
    <t xml:space="preserve">   6. ZK Koronowo</t>
  </si>
  <si>
    <t xml:space="preserve">   7. ZK Kwidzyń</t>
  </si>
  <si>
    <t xml:space="preserve">   8. OZ Bydgoszcz - Fordon</t>
  </si>
  <si>
    <t xml:space="preserve">   9. OZ Gdańsk - Przeróbka</t>
  </si>
  <si>
    <t xml:space="preserve">   3. ZK Głupczyce</t>
  </si>
  <si>
    <t xml:space="preserve">   4. ZK Jastrzębie - Zdrój</t>
  </si>
  <si>
    <t xml:space="preserve">   4. ZK Nowy Sącz</t>
  </si>
  <si>
    <t xml:space="preserve">   5. ZK Nowy Wiśnicz</t>
  </si>
  <si>
    <t xml:space="preserve">   6. OZ Ciągowice</t>
  </si>
  <si>
    <t xml:space="preserve">   7. OZ Kraków Nowa - Huta </t>
  </si>
  <si>
    <t xml:space="preserve">   8. OZ Tarnów - Mościce</t>
  </si>
  <si>
    <t xml:space="preserve">   1. AŚ Hajnówka</t>
  </si>
  <si>
    <t xml:space="preserve">   3. ZK Łupków</t>
  </si>
  <si>
    <t>31-32</t>
  </si>
  <si>
    <t xml:space="preserve">   3. OZ Opatówek</t>
  </si>
  <si>
    <t xml:space="preserve">   4. OZ Płoty</t>
  </si>
  <si>
    <t xml:space="preserve">   5. OZ Szczecinek</t>
  </si>
  <si>
    <t xml:space="preserve">   6. OZ Słońsk</t>
  </si>
  <si>
    <t xml:space="preserve">   7. OZ Ustka</t>
  </si>
  <si>
    <t xml:space="preserve">   8. OZ Złotów</t>
  </si>
  <si>
    <t xml:space="preserve">   4. ZK Biała Podlaska</t>
  </si>
  <si>
    <t xml:space="preserve">   5. ZK Hrubieszów</t>
  </si>
  <si>
    <t xml:space="preserve">   6. ZK Opole Lubelskie</t>
  </si>
  <si>
    <t xml:space="preserve">   8. ZK Żytkowice</t>
  </si>
  <si>
    <t>Etiopia</t>
  </si>
  <si>
    <t>Korea Południowa</t>
  </si>
  <si>
    <t xml:space="preserve">   1. ZK Chełm    </t>
  </si>
  <si>
    <t xml:space="preserve">   10. OZ Malbork</t>
  </si>
  <si>
    <t xml:space="preserve">   11. OZ Toruń</t>
  </si>
  <si>
    <t xml:space="preserve">   4. ZK Uherce Mineralne</t>
  </si>
  <si>
    <t>Afganistan</t>
  </si>
  <si>
    <t>Austria</t>
  </si>
  <si>
    <t>Peru</t>
  </si>
  <si>
    <t xml:space="preserve">   5. ZK Racibórz</t>
  </si>
  <si>
    <t xml:space="preserve">   6. ZK Nr 1 Strzelce Opolskie</t>
  </si>
  <si>
    <t xml:space="preserve">   7. OZ Kędzierzyn - Koźle</t>
  </si>
  <si>
    <t xml:space="preserve">   8. OZ Wąsosz Górny</t>
  </si>
  <si>
    <t xml:space="preserve">   9. OZ Zabrze</t>
  </si>
  <si>
    <t xml:space="preserve">   9. OZ Pionki</t>
  </si>
  <si>
    <t xml:space="preserve">   10. OZ Zabłocie</t>
  </si>
  <si>
    <t xml:space="preserve">   11. OZ Zamość</t>
  </si>
  <si>
    <t>Kosowo</t>
  </si>
  <si>
    <t>Paragwaj</t>
  </si>
  <si>
    <t>Republika Południowej Afryki</t>
  </si>
  <si>
    <t xml:space="preserve">   7. ZK Włodawa</t>
  </si>
  <si>
    <t xml:space="preserve">   2. AŚ Elbląg</t>
  </si>
  <si>
    <t xml:space="preserve">   3. ZK Czerwony Bór</t>
  </si>
  <si>
    <t xml:space="preserve">   4. ZK Iława</t>
  </si>
  <si>
    <t xml:space="preserve">   5. OZ Białystok</t>
  </si>
  <si>
    <t xml:space="preserve"> w kodeksie karnym wykonawczym z 1997 roku</t>
  </si>
  <si>
    <t>wrzesień</t>
  </si>
  <si>
    <t>Indonezja</t>
  </si>
  <si>
    <t>Republika Bośni i Hercegowiny</t>
  </si>
  <si>
    <t xml:space="preserve">   6. OZ Braniewo</t>
  </si>
  <si>
    <t xml:space="preserve">   7. OZ Grądy Woniecko</t>
  </si>
  <si>
    <t xml:space="preserve">   8. OZ Olsztyn</t>
  </si>
  <si>
    <t>Struktura populacji osadzonych kobiet i mężczyzn w dniu 31.10.2023 r.</t>
  </si>
  <si>
    <t>Struktura populacji osadzonych kobiet w dniu 31.10.2023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</si>
  <si>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31.10.2022 do 31.10.2023</t>
    </r>
  </si>
  <si>
    <t>Osadzeni przebywający w poszczególnych okręgach - stan ewidencyjny w dniu 31.10.2023 r.</t>
  </si>
  <si>
    <t>Zaludnienie aresztów śledczych i zakładów karnych w dniu 31 października 2023 r. (bez miejsc dodatkowych)</t>
  </si>
  <si>
    <t>TABL. 5  Zaludnienie oddziałów mieszkalnych w aresztach śledczych i zakładach karnych w dn. 31.10.2023 r.,</t>
  </si>
  <si>
    <t>październik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</si>
  <si>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01.10.2022 do 31.10.2023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</si>
  <si>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31.10.2022 do 31.10.2023</t>
    </r>
  </si>
  <si>
    <t xml:space="preserve">    stan w dniu 31.10.2023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</si>
  <si>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31.10.2022 do 31.10.2023</t>
    </r>
  </si>
  <si>
    <t xml:space="preserve">                      od 01.10.2022 do 31.10.2023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</si>
  <si>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październiku 2023 r. </t>
    </r>
  </si>
  <si>
    <t>Finlandia</t>
  </si>
  <si>
    <t>Islandia</t>
  </si>
  <si>
    <t>Tajwan</t>
  </si>
  <si>
    <t>TABL. 18 Cudzoziemcy przebywający w AŚ i ZK w dniu 31.10.2023 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</si>
  <si>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31.10.2022 do 31.10.2023</t>
    </r>
  </si>
  <si>
    <t>31.10.2023r</t>
  </si>
  <si>
    <t>Skazani na karę dożywotniego pozbawienia wolności wg stanu w dniu  31.10.2023r.*</t>
  </si>
  <si>
    <t>wg aktualnego statusu prawnego (stan w dniu 31.10.2023 r.)</t>
  </si>
  <si>
    <t xml:space="preserve">      Październik 2023 r.</t>
  </si>
  <si>
    <t xml:space="preserve">   01.01 - 31.10.23 r.</t>
  </si>
  <si>
    <t xml:space="preserve">     Październik 2023 r.</t>
  </si>
  <si>
    <r>
      <t>TABL.  35   Osadzeni, którzy dokonali ucieczki, ujęci i nieujęci w okresie od 01.01.23 r. do 31.10.2023 r.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</si>
  <si>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01.10.22 do 31.10.2023</t>
    </r>
  </si>
  <si>
    <t xml:space="preserve">                   Październik 2023 r.</t>
  </si>
  <si>
    <t xml:space="preserve">              01.01 - 31.10.23 r.</t>
  </si>
  <si>
    <t xml:space="preserve">                  Październik 2023 r.</t>
  </si>
  <si>
    <t xml:space="preserve">                01.01 - 31.10.23 r.</t>
  </si>
  <si>
    <t xml:space="preserve">                  Październik 2023 r. </t>
  </si>
  <si>
    <t xml:space="preserve">                 01.01 - 31.10.23 r.</t>
  </si>
  <si>
    <t xml:space="preserve">   5. ZK Wołów</t>
  </si>
  <si>
    <t xml:space="preserve">   6. ZK Nr 1 Wrocław</t>
  </si>
  <si>
    <t xml:space="preserve">   7. ZK Zaręba</t>
  </si>
  <si>
    <t xml:space="preserve">   8. OZ Grodków</t>
  </si>
  <si>
    <t xml:space="preserve">   9. OZ Piława Dolna</t>
  </si>
  <si>
    <t xml:space="preserve">   10. OZ Wrocław</t>
  </si>
  <si>
    <t xml:space="preserve">   5. OZ Medyka</t>
  </si>
  <si>
    <t xml:space="preserve">   6.OZ Moszczaniec</t>
  </si>
  <si>
    <t xml:space="preserve">   7. OZ Średnia Wieś</t>
  </si>
  <si>
    <t>1. ppłk Maja Milewska</t>
  </si>
  <si>
    <t>Warszawa, 16.11.2023 r.</t>
  </si>
  <si>
    <t>październik 2023 r.</t>
  </si>
  <si>
    <t xml:space="preserve">TABL.  3  Liczba tymczasowo aresztowanych, skazanych i ukaranych w poszczególnych aresztach śledczych i zakładach karnych w dniu 31.10.2023 r. </t>
  </si>
  <si>
    <t xml:space="preserve">               i ruch osadzonych w październiku 2023 r.</t>
  </si>
  <si>
    <t>TABL. 5  Zaludnienie oddziałów mieszkalnych w aresztach śledczych i zakładach karnych w dn. 31.10.2023r.,</t>
  </si>
  <si>
    <t xml:space="preserve">     BIS.0332.13.2023.MM                                                                                   </t>
  </si>
  <si>
    <t>Osadzeni zobowiązani do świadczeń alimentacyjnych we wrześniu 2023 r.</t>
  </si>
  <si>
    <r>
      <t xml:space="preserve"> udział zatrudnienia odpłatnego w ogólnej populacji zatrudnionych wg okręgów, stan ewidencyjnyna dzień 31.10.2023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</si>
  <si>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31.10.2022 do 31.10.2023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</si>
  <si>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31.10.2022 do 31.10.2023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</si>
  <si>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31.10.2022 do 31.10.2023</t>
    </r>
  </si>
  <si>
    <r>
      <t>Zatrudnienie odpłatne osadzonych we wrześniu 2023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</si>
  <si>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wrzesień =     168 godzin</t>
    </r>
  </si>
  <si>
    <t xml:space="preserve">       powinien przepracować w ciągu miesiąca                   normatyw  za wrzesień =   168 godzin</t>
  </si>
  <si>
    <r>
      <t>Zatrudnienie osadzonych we wrześniu 2023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</si>
  <si>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>od 01.01.2023 r. do 31.10.2023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</si>
</sst>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8"/>
      <name val="Calibri"/>
      <family val="2"/>
      <charset val="238"/>
      <scheme val="minor"/>
    </font>
    <font>
      <sz val="9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00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0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17" fillId="0" borderId="14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4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0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25" fillId="0" borderId="15" xfId="0" applyFont="1" applyFill="1" applyBorder="1" applyAlignment="1">
      <alignment vertical="center"/>
    </xf>
    <xf numFmtId="0" fontId="24" fillId="0" borderId="10" xfId="0" applyFont="1" applyFill="1" applyBorder="1"/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1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1" xfId="0" applyFont="1" applyFill="1" applyBorder="1"/>
    <xf numFmtId="0" fontId="17" fillId="2" borderId="62" xfId="0" applyFont="1" applyFill="1" applyBorder="1"/>
    <xf numFmtId="0" fontId="17" fillId="2" borderId="53" xfId="0" applyFont="1" applyFill="1" applyBorder="1"/>
    <xf numFmtId="0" fontId="12" fillId="2" borderId="63" xfId="0" applyFont="1" applyFill="1" applyBorder="1" applyAlignment="1"/>
    <xf numFmtId="0" fontId="12" fillId="2" borderId="65" xfId="0" applyFont="1" applyFill="1" applyBorder="1" applyAlignment="1"/>
    <xf numFmtId="0" fontId="12" fillId="2" borderId="64" xfId="0" quotePrefix="1" applyFont="1" applyFill="1" applyBorder="1" applyAlignment="1"/>
    <xf numFmtId="0" fontId="12" fillId="2" borderId="67" xfId="0" quotePrefix="1" applyFont="1" applyFill="1" applyBorder="1" applyAlignment="1"/>
    <xf numFmtId="0" fontId="42" fillId="2" borderId="68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17" fillId="2" borderId="68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43" fillId="2" borderId="68" xfId="0" applyFont="1" applyFill="1" applyBorder="1"/>
    <xf numFmtId="0" fontId="43" fillId="2" borderId="0" xfId="0" applyFont="1" applyFill="1" applyBorder="1"/>
    <xf numFmtId="0" fontId="43" fillId="2" borderId="10" xfId="0" applyFont="1" applyFill="1" applyBorder="1"/>
    <xf numFmtId="0" fontId="44" fillId="2" borderId="7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44" fillId="2" borderId="10" xfId="0" applyFont="1" applyFill="1" applyBorder="1" applyAlignment="1">
      <alignment horizontal="center"/>
    </xf>
    <xf numFmtId="0" fontId="44" fillId="2" borderId="70" xfId="0" applyFont="1" applyFill="1" applyBorder="1" applyAlignment="1">
      <alignment horizontal="center"/>
    </xf>
    <xf numFmtId="0" fontId="12" fillId="8" borderId="73" xfId="0" applyFont="1" applyFill="1" applyBorder="1"/>
    <xf numFmtId="0" fontId="36" fillId="8" borderId="6" xfId="0" applyFont="1" applyFill="1" applyBorder="1"/>
    <xf numFmtId="0" fontId="36" fillId="8" borderId="35" xfId="0" applyFont="1" applyFill="1" applyBorder="1"/>
    <xf numFmtId="0" fontId="12" fillId="8" borderId="33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/>
    </xf>
    <xf numFmtId="0" fontId="12" fillId="8" borderId="85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right"/>
    </xf>
    <xf numFmtId="0" fontId="12" fillId="9" borderId="71" xfId="0" applyFont="1" applyFill="1" applyBorder="1"/>
    <xf numFmtId="0" fontId="36" fillId="9" borderId="25" xfId="0" applyFont="1" applyFill="1" applyBorder="1"/>
    <xf numFmtId="0" fontId="12" fillId="9" borderId="29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72" xfId="0" applyFont="1" applyFill="1" applyBorder="1" applyAlignment="1">
      <alignment horizontal="center"/>
    </xf>
    <xf numFmtId="0" fontId="12" fillId="9" borderId="79" xfId="0" applyFont="1" applyFill="1" applyBorder="1"/>
    <xf numFmtId="0" fontId="36" fillId="9" borderId="14" xfId="0" applyFont="1" applyFill="1" applyBorder="1"/>
    <xf numFmtId="0" fontId="12" fillId="9" borderId="9" xfId="0" applyFont="1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86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right"/>
    </xf>
    <xf numFmtId="0" fontId="12" fillId="8" borderId="89" xfId="0" applyFont="1" applyFill="1" applyBorder="1" applyAlignment="1">
      <alignment horizontal="centerContinuous"/>
    </xf>
    <xf numFmtId="0" fontId="36" fillId="8" borderId="90" xfId="0" applyFont="1" applyFill="1" applyBorder="1" applyAlignment="1">
      <alignment horizontal="centerContinuous"/>
    </xf>
    <xf numFmtId="0" fontId="22" fillId="8" borderId="90" xfId="0" applyFont="1" applyFill="1" applyBorder="1" applyAlignment="1">
      <alignment horizontal="centerContinuous"/>
    </xf>
    <xf numFmtId="0" fontId="12" fillId="8" borderId="91" xfId="0" applyFont="1" applyFill="1" applyBorder="1" applyAlignment="1">
      <alignment horizontal="center"/>
    </xf>
    <xf numFmtId="0" fontId="12" fillId="8" borderId="92" xfId="0" applyFont="1" applyFill="1" applyBorder="1" applyAlignment="1">
      <alignment horizontal="center"/>
    </xf>
    <xf numFmtId="0" fontId="12" fillId="8" borderId="93" xfId="0" applyFont="1" applyFill="1" applyBorder="1" applyAlignment="1">
      <alignment horizontal="center"/>
    </xf>
    <xf numFmtId="0" fontId="12" fillId="8" borderId="94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0" fontId="12" fillId="2" borderId="66" xfId="0" quotePrefix="1" applyFont="1" applyFill="1" applyBorder="1" applyAlignment="1"/>
    <xf numFmtId="0" fontId="12" fillId="8" borderId="71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8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0" xfId="0" applyFont="1" applyFill="1" applyBorder="1" applyAlignment="1">
      <alignment horizontal="left"/>
    </xf>
    <xf numFmtId="0" fontId="17" fillId="0" borderId="68" xfId="0" applyFont="1" applyBorder="1"/>
    <xf numFmtId="0" fontId="17" fillId="0" borderId="95" xfId="0" applyFont="1" applyBorder="1"/>
    <xf numFmtId="0" fontId="17" fillId="2" borderId="58" xfId="0" applyFont="1" applyFill="1" applyBorder="1"/>
    <xf numFmtId="0" fontId="17" fillId="2" borderId="57" xfId="0" applyFont="1" applyFill="1" applyBorder="1"/>
    <xf numFmtId="0" fontId="17" fillId="2" borderId="102" xfId="0" applyFont="1" applyFill="1" applyBorder="1" applyAlignment="1">
      <alignment horizontal="left"/>
    </xf>
    <xf numFmtId="0" fontId="17" fillId="2" borderId="100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centerContinuous" vertical="center"/>
    </xf>
    <xf numFmtId="0" fontId="17" fillId="2" borderId="62" xfId="0" applyFont="1" applyFill="1" applyBorder="1" applyAlignment="1">
      <alignment horizontal="centerContinuous" vertical="center"/>
    </xf>
    <xf numFmtId="0" fontId="25" fillId="2" borderId="50" xfId="0" applyFont="1" applyFill="1" applyBorder="1" applyAlignment="1">
      <alignment horizontal="center"/>
    </xf>
    <xf numFmtId="0" fontId="25" fillId="2" borderId="64" xfId="0" applyFont="1" applyFill="1" applyBorder="1" applyAlignment="1">
      <alignment horizontal="centerContinuous"/>
    </xf>
    <xf numFmtId="0" fontId="25" fillId="2" borderId="64" xfId="0" applyFont="1" applyFill="1" applyBorder="1" applyAlignment="1">
      <alignment horizontal="centerContinuous" vertical="center"/>
    </xf>
    <xf numFmtId="0" fontId="25" fillId="2" borderId="98" xfId="0" applyFont="1" applyFill="1" applyBorder="1" applyAlignment="1">
      <alignment horizontal="center"/>
    </xf>
    <xf numFmtId="0" fontId="42" fillId="2" borderId="68" xfId="0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8" xfId="0" applyFont="1" applyFill="1" applyBorder="1" applyAlignment="1">
      <alignment horizontal="center"/>
    </xf>
    <xf numFmtId="0" fontId="43" fillId="2" borderId="68" xfId="0" applyFont="1" applyFill="1" applyBorder="1" applyAlignment="1">
      <alignment horizontal="centerContinuous" vertical="center"/>
    </xf>
    <xf numFmtId="0" fontId="43" fillId="2" borderId="0" xfId="0" applyFont="1" applyFill="1" applyBorder="1" applyAlignment="1">
      <alignment horizontal="centerContinuous" vertical="center"/>
    </xf>
    <xf numFmtId="0" fontId="44" fillId="2" borderId="0" xfId="0" applyFont="1" applyFill="1" applyBorder="1" applyAlignment="1">
      <alignment horizontal="center"/>
    </xf>
    <xf numFmtId="0" fontId="44" fillId="2" borderId="88" xfId="0" applyFont="1" applyFill="1" applyBorder="1" applyAlignment="1">
      <alignment horizontal="center"/>
    </xf>
    <xf numFmtId="0" fontId="12" fillId="8" borderId="99" xfId="0" applyFont="1" applyFill="1" applyBorder="1" applyAlignment="1">
      <alignment horizontal="center"/>
    </xf>
    <xf numFmtId="0" fontId="17" fillId="2" borderId="68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8" xfId="0" applyFont="1" applyFill="1" applyBorder="1" applyAlignment="1">
      <alignment horizontal="left"/>
    </xf>
    <xf numFmtId="49" fontId="17" fillId="2" borderId="68" xfId="0" applyNumberFormat="1" applyFont="1" applyFill="1" applyBorder="1"/>
    <xf numFmtId="0" fontId="17" fillId="2" borderId="95" xfId="0" quotePrefix="1" applyFont="1" applyFill="1" applyBorder="1"/>
    <xf numFmtId="0" fontId="17" fillId="2" borderId="59" xfId="0" applyFont="1" applyFill="1" applyBorder="1" applyAlignment="1">
      <alignment horizontal="right"/>
    </xf>
    <xf numFmtId="0" fontId="17" fillId="2" borderId="58" xfId="0" applyFont="1" applyFill="1" applyBorder="1" applyAlignment="1">
      <alignment horizontal="right"/>
    </xf>
    <xf numFmtId="0" fontId="17" fillId="2" borderId="100" xfId="0" applyFont="1" applyFill="1" applyBorder="1" applyAlignment="1">
      <alignment horizontal="right"/>
    </xf>
    <xf numFmtId="0" fontId="46" fillId="0" borderId="0" xfId="0" applyFont="1"/>
    <xf numFmtId="0" fontId="28" fillId="2" borderId="61" xfId="0" applyFont="1" applyFill="1" applyBorder="1"/>
    <xf numFmtId="0" fontId="28" fillId="2" borderId="62" xfId="0" applyFont="1" applyFill="1" applyBorder="1"/>
    <xf numFmtId="0" fontId="28" fillId="2" borderId="53" xfId="0" applyFont="1" applyFill="1" applyBorder="1"/>
    <xf numFmtId="0" fontId="12" fillId="2" borderId="64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6" xfId="0" applyFont="1" applyFill="1" applyBorder="1" applyAlignment="1">
      <alignment horizontal="centerContinuous"/>
    </xf>
    <xf numFmtId="0" fontId="42" fillId="2" borderId="68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8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18" xfId="0" applyFont="1" applyFill="1" applyBorder="1"/>
    <xf numFmtId="0" fontId="43" fillId="2" borderId="70" xfId="0" applyFont="1" applyFill="1" applyBorder="1" applyAlignment="1">
      <alignment horizontal="center"/>
    </xf>
    <xf numFmtId="0" fontId="17" fillId="0" borderId="68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0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4" fillId="2" borderId="0" xfId="0" applyFont="1" applyFill="1" applyBorder="1"/>
    <xf numFmtId="0" fontId="44" fillId="2" borderId="7" xfId="0" applyFont="1" applyFill="1" applyBorder="1"/>
    <xf numFmtId="0" fontId="44" fillId="2" borderId="18" xfId="0" applyFont="1" applyFill="1" applyBorder="1"/>
    <xf numFmtId="0" fontId="28" fillId="2" borderId="75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1" xfId="0" applyFont="1" applyFill="1" applyBorder="1" applyAlignment="1">
      <alignment horizontal="right"/>
    </xf>
    <xf numFmtId="0" fontId="28" fillId="2" borderId="77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69" xfId="0" applyFont="1" applyFill="1" applyBorder="1" applyAlignment="1">
      <alignment horizontal="centerContinuous"/>
    </xf>
    <xf numFmtId="0" fontId="17" fillId="2" borderId="101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2" fillId="8" borderId="101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0" xfId="0" applyFont="1" applyFill="1" applyBorder="1"/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1" xfId="0" applyFont="1" applyFill="1" applyBorder="1" applyAlignment="1">
      <alignment horizontal="left"/>
    </xf>
    <xf numFmtId="0" fontId="28" fillId="0" borderId="81" xfId="0" applyFont="1" applyBorder="1" applyAlignment="1">
      <alignment horizontal="right"/>
    </xf>
    <xf numFmtId="0" fontId="28" fillId="0" borderId="84" xfId="0" applyFont="1" applyBorder="1" applyAlignment="1">
      <alignment horizontal="right"/>
    </xf>
    <xf numFmtId="0" fontId="28" fillId="2" borderId="80" xfId="0" applyFont="1" applyFill="1" applyBorder="1" applyAlignment="1"/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103" xfId="0" applyFont="1" applyFill="1" applyBorder="1" applyAlignment="1"/>
    <xf numFmtId="0" fontId="28" fillId="2" borderId="84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5" xfId="0" applyFont="1" applyFill="1" applyBorder="1"/>
    <xf numFmtId="0" fontId="28" fillId="2" borderId="58" xfId="0" applyFont="1" applyFill="1" applyBorder="1"/>
    <xf numFmtId="0" fontId="28" fillId="2" borderId="57" xfId="0" applyFont="1" applyFill="1" applyBorder="1"/>
    <xf numFmtId="0" fontId="28" fillId="2" borderId="58" xfId="0" applyFont="1" applyFill="1" applyBorder="1" applyAlignment="1">
      <alignment horizontal="left"/>
    </xf>
    <xf numFmtId="0" fontId="28" fillId="0" borderId="58" xfId="0" applyFont="1" applyBorder="1"/>
    <xf numFmtId="0" fontId="28" fillId="0" borderId="97" xfId="0" applyFont="1" applyBorder="1"/>
    <xf numFmtId="0" fontId="17" fillId="0" borderId="0" xfId="0" applyFont="1" applyBorder="1" applyProtection="1">
      <protection locked="0"/>
    </xf>
    <xf numFmtId="0" fontId="12" fillId="2" borderId="66" xfId="0" applyFont="1" applyFill="1" applyBorder="1" applyAlignment="1"/>
    <xf numFmtId="0" fontId="28" fillId="2" borderId="68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0" xfId="0" applyFont="1" applyBorder="1"/>
    <xf numFmtId="0" fontId="28" fillId="2" borderId="24" xfId="0" applyFont="1" applyFill="1" applyBorder="1" applyAlignment="1">
      <alignment horizontal="left"/>
    </xf>
    <xf numFmtId="0" fontId="28" fillId="0" borderId="37" xfId="0" applyFont="1" applyBorder="1" applyAlignment="1">
      <alignment horizontal="right"/>
    </xf>
    <xf numFmtId="0" fontId="28" fillId="0" borderId="77" xfId="0" applyFont="1" applyBorder="1"/>
    <xf numFmtId="0" fontId="28" fillId="0" borderId="11" xfId="0" applyFont="1" applyBorder="1" applyAlignment="1">
      <alignment horizontal="right"/>
    </xf>
    <xf numFmtId="0" fontId="28" fillId="0" borderId="69" xfId="0" applyFont="1" applyBorder="1"/>
    <xf numFmtId="0" fontId="28" fillId="2" borderId="78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0" borderId="77" xfId="0" applyFont="1" applyBorder="1" applyAlignment="1">
      <alignment horizontal="right"/>
    </xf>
    <xf numFmtId="0" fontId="28" fillId="0" borderId="69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24" fillId="11" borderId="15" xfId="0" applyFont="1" applyFill="1" applyBorder="1"/>
    <xf numFmtId="0" fontId="36" fillId="11" borderId="4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2" xfId="0" applyFont="1" applyFill="1" applyBorder="1"/>
    <xf numFmtId="0" fontId="28" fillId="11" borderId="53" xfId="0" applyFont="1" applyFill="1" applyBorder="1"/>
    <xf numFmtId="0" fontId="28" fillId="11" borderId="57" xfId="0" applyFont="1" applyFill="1" applyBorder="1"/>
    <xf numFmtId="0" fontId="28" fillId="11" borderId="50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79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5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4" xfId="0" applyFont="1" applyFill="1" applyBorder="1" applyAlignment="1">
      <alignment horizontal="center"/>
    </xf>
    <xf numFmtId="0" fontId="17" fillId="13" borderId="87" xfId="0" applyFont="1" applyFill="1" applyBorder="1" applyAlignment="1">
      <alignment horizontal="center"/>
    </xf>
    <xf numFmtId="0" fontId="17" fillId="11" borderId="75" xfId="0" applyFont="1" applyFill="1" applyBorder="1"/>
    <xf numFmtId="0" fontId="17" fillId="11" borderId="87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8" xfId="0" applyFont="1" applyFill="1" applyBorder="1" applyAlignment="1">
      <alignment horizontal="right"/>
    </xf>
    <xf numFmtId="0" fontId="25" fillId="11" borderId="38" xfId="0" applyFont="1" applyFill="1" applyBorder="1" applyAlignment="1">
      <alignment horizontal="left"/>
    </xf>
    <xf numFmtId="0" fontId="17" fillId="11" borderId="96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59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7" xfId="0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0" fontId="36" fillId="11" borderId="77" xfId="0" applyFont="1" applyFill="1" applyBorder="1" applyAlignment="1">
      <alignment horizontal="center"/>
    </xf>
    <xf numFmtId="0" fontId="17" fillId="11" borderId="79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1" xfId="0" applyFont="1" applyFill="1" applyBorder="1" applyAlignment="1">
      <alignment horizontal="left"/>
    </xf>
    <xf numFmtId="0" fontId="28" fillId="11" borderId="82" xfId="0" applyFont="1" applyFill="1" applyBorder="1" applyAlignment="1">
      <alignment horizontal="right"/>
    </xf>
    <xf numFmtId="0" fontId="28" fillId="11" borderId="83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1" xfId="0" applyFont="1" applyFill="1" applyBorder="1" applyAlignment="1"/>
    <xf numFmtId="0" fontId="28" fillId="11" borderId="82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1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left"/>
    </xf>
    <xf numFmtId="0" fontId="28" fillId="11" borderId="57" xfId="0" applyFont="1" applyFill="1" applyBorder="1" applyAlignment="1">
      <alignment horizontal="right"/>
    </xf>
    <xf numFmtId="0" fontId="28" fillId="11" borderId="104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6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17" fillId="11" borderId="0" xfId="0" applyFont="1" applyFill="1" applyAlignment="1">
      <alignment horizontal="right"/>
    </xf>
    <xf numFmtId="0" fontId="24" fillId="11" borderId="79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14" fontId="17" fillId="11" borderId="8" xfId="0" applyNumberFormat="1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1" xfId="0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/>
    <xf numFmtId="0" fontId="17" fillId="0" borderId="7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30" fillId="11" borderId="9" xfId="0" applyFont="1" applyFill="1" applyBorder="1" applyAlignment="1">
      <alignment horizontal="right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25" fillId="0" borderId="3" xfId="0" applyFont="1" applyBorder="1"/>
    <xf numFmtId="0" fontId="25" fillId="11" borderId="9" xfId="0" quotePrefix="1" applyFont="1" applyFill="1" applyBorder="1" applyAlignment="1">
      <alignment horizontal="left"/>
    </xf>
    <xf numFmtId="0" fontId="17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11" borderId="1" xfId="0" quotePrefix="1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2" xfId="0" applyFont="1" applyBorder="1"/>
    <xf numFmtId="0" fontId="36" fillId="0" borderId="30" xfId="0" applyFont="1" applyBorder="1"/>
    <xf numFmtId="0" fontId="27" fillId="0" borderId="31" xfId="0" applyFont="1" applyBorder="1" applyAlignment="1">
      <alignment horizontal="right"/>
    </xf>
    <xf numFmtId="0" fontId="27" fillId="0" borderId="31" xfId="0" applyFont="1" applyFill="1" applyBorder="1" applyAlignment="1">
      <alignment horizontal="right"/>
    </xf>
    <xf numFmtId="164" fontId="27" fillId="0" borderId="31" xfId="2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6" xfId="0" applyFont="1" applyFill="1" applyBorder="1"/>
    <xf numFmtId="0" fontId="24" fillId="11" borderId="57" xfId="0" applyFont="1" applyFill="1" applyBorder="1"/>
    <xf numFmtId="0" fontId="24" fillId="0" borderId="58" xfId="0" applyFont="1" applyFill="1" applyBorder="1" applyAlignment="1">
      <alignment horizontal="right"/>
    </xf>
    <xf numFmtId="0" fontId="24" fillId="11" borderId="59" xfId="0" applyFont="1" applyFill="1" applyBorder="1"/>
    <xf numFmtId="164" fontId="27" fillId="0" borderId="59" xfId="2" applyNumberFormat="1" applyFont="1" applyBorder="1" applyAlignment="1">
      <alignment horizontal="center"/>
    </xf>
    <xf numFmtId="0" fontId="24" fillId="10" borderId="56" xfId="0" applyFont="1" applyFill="1" applyBorder="1"/>
    <xf numFmtId="0" fontId="24" fillId="10" borderId="59" xfId="0" applyFont="1" applyFill="1" applyBorder="1"/>
    <xf numFmtId="0" fontId="24" fillId="10" borderId="57" xfId="0" applyFont="1" applyFill="1" applyBorder="1"/>
    <xf numFmtId="0" fontId="17" fillId="10" borderId="59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1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5" xfId="0" applyFont="1" applyFill="1" applyBorder="1"/>
    <xf numFmtId="0" fontId="27" fillId="0" borderId="42" xfId="0" applyFont="1" applyBorder="1" applyAlignment="1">
      <alignment horizontal="center"/>
    </xf>
    <xf numFmtId="0" fontId="24" fillId="0" borderId="35" xfId="0" applyFont="1" applyBorder="1"/>
    <xf numFmtId="0" fontId="27" fillId="0" borderId="33" xfId="0" applyFont="1" applyBorder="1" applyAlignment="1">
      <alignment horizontal="right"/>
    </xf>
    <xf numFmtId="0" fontId="24" fillId="0" borderId="34" xfId="0" applyFont="1" applyBorder="1"/>
    <xf numFmtId="0" fontId="17" fillId="10" borderId="33" xfId="0" applyFont="1" applyFill="1" applyBorder="1"/>
    <xf numFmtId="0" fontId="24" fillId="0" borderId="7" xfId="0" applyFont="1" applyBorder="1"/>
    <xf numFmtId="0" fontId="27" fillId="0" borderId="46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5" xfId="0" applyFont="1" applyFill="1" applyBorder="1"/>
    <xf numFmtId="0" fontId="24" fillId="0" borderId="45" xfId="0" applyFont="1" applyBorder="1"/>
    <xf numFmtId="0" fontId="27" fillId="0" borderId="33" xfId="0" applyFont="1" applyFill="1" applyBorder="1" applyAlignment="1"/>
    <xf numFmtId="164" fontId="27" fillId="0" borderId="33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11" borderId="8" xfId="0" applyFont="1" applyFill="1" applyBorder="1"/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" xfId="0" applyFont="1" applyFill="1" applyBorder="1"/>
    <xf numFmtId="0" fontId="24" fillId="11" borderId="24" xfId="0" applyFont="1" applyFill="1" applyBorder="1" applyAlignment="1">
      <alignment vertical="center"/>
    </xf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0" fontId="24" fillId="0" borderId="15" xfId="0" applyFont="1" applyFill="1" applyBorder="1"/>
    <xf numFmtId="0" fontId="17" fillId="11" borderId="2" xfId="0" applyFont="1" applyFill="1" applyBorder="1" applyAlignment="1"/>
    <xf numFmtId="0" fontId="24" fillId="11" borderId="5" xfId="0" applyFont="1" applyFill="1" applyBorder="1" applyAlignment="1">
      <alignment horizontal="center"/>
    </xf>
    <xf numFmtId="0" fontId="17" fillId="0" borderId="28" xfId="0" applyFont="1" applyFill="1" applyBorder="1"/>
    <xf numFmtId="0" fontId="25" fillId="0" borderId="25" xfId="0" applyFont="1" applyFill="1" applyBorder="1"/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25" fillId="0" borderId="7" xfId="0" applyFont="1" applyBorder="1"/>
    <xf numFmtId="0" fontId="36" fillId="11" borderId="1" xfId="0" applyFont="1" applyFill="1" applyBorder="1"/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0" borderId="9" xfId="0" applyFont="1" applyBorder="1"/>
    <xf numFmtId="0" fontId="48" fillId="11" borderId="1" xfId="0" applyFont="1" applyFill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5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1" fontId="48" fillId="11" borderId="8" xfId="0" applyNumberFormat="1" applyFont="1" applyFill="1" applyBorder="1"/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11" borderId="14" xfId="0" applyFont="1" applyFill="1" applyBorder="1"/>
    <xf numFmtId="0" fontId="17" fillId="11" borderId="14" xfId="0" quotePrefix="1" applyFont="1" applyFill="1" applyBorder="1" applyAlignment="1">
      <alignment horizontal="left"/>
    </xf>
    <xf numFmtId="0" fontId="49" fillId="2" borderId="2" xfId="0" applyFont="1" applyFill="1" applyBorder="1"/>
    <xf numFmtId="164" fontId="50" fillId="0" borderId="8" xfId="2" applyNumberFormat="1" applyFont="1" applyFill="1" applyBorder="1"/>
    <xf numFmtId="0" fontId="27" fillId="11" borderId="3" xfId="0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7" fillId="0" borderId="3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164" fontId="50" fillId="0" borderId="1" xfId="2" quotePrefix="1" applyNumberFormat="1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17" fillId="11" borderId="9" xfId="0" applyFont="1" applyFill="1" applyBorder="1" applyAlignment="1">
      <alignment horizontal="right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vertical="center"/>
    </xf>
    <xf numFmtId="0" fontId="17" fillId="11" borderId="30" xfId="0" applyFont="1" applyFill="1" applyBorder="1"/>
    <xf numFmtId="0" fontId="17" fillId="11" borderId="35" xfId="0" applyFont="1" applyFill="1" applyBorder="1"/>
    <xf numFmtId="0" fontId="17" fillId="0" borderId="25" xfId="0" applyFont="1" applyFill="1" applyBorder="1"/>
    <xf numFmtId="0" fontId="17" fillId="0" borderId="27" xfId="0" applyFont="1" applyBorder="1"/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164" fontId="50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164" fontId="50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0" fontId="17" fillId="15" borderId="3" xfId="0" applyFont="1" applyFill="1" applyBorder="1"/>
    <xf numFmtId="0" fontId="12" fillId="0" borderId="1" xfId="0" applyFont="1" applyFill="1" applyBorder="1"/>
    <xf numFmtId="0" fontId="17" fillId="0" borderId="30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2" fillId="0" borderId="28" xfId="0" applyFont="1" applyBorder="1"/>
    <xf numFmtId="0" fontId="12" fillId="0" borderId="29" xfId="0" applyFont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36" fillId="0" borderId="9" xfId="0" applyFont="1" applyBorder="1"/>
    <xf numFmtId="0" fontId="36" fillId="0" borderId="24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7" fillId="11" borderId="24" xfId="0" applyFont="1" applyFill="1" applyBorder="1" applyAlignment="1"/>
    <xf numFmtId="0" fontId="25" fillId="0" borderId="24" xfId="0" applyFont="1" applyFill="1" applyBorder="1"/>
    <xf numFmtId="0" fontId="24" fillId="16" borderId="3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13" fillId="0" borderId="0" xfId="4" applyFill="1" applyAlignment="1" applyProtection="1">
      <alignment horizontal="right"/>
    </xf>
    <xf numFmtId="0" fontId="24" fillId="11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right"/>
    </xf>
    <xf numFmtId="0" fontId="17" fillId="3" borderId="70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7" fillId="0" borderId="17" xfId="0" applyFont="1" applyFill="1" applyBorder="1"/>
    <xf numFmtId="0" fontId="27" fillId="0" borderId="12" xfId="0" applyFont="1" applyFill="1" applyBorder="1"/>
    <xf numFmtId="0" fontId="17" fillId="11" borderId="3" xfId="0" quotePrefix="1" applyFont="1" applyFill="1" applyBorder="1" applyAlignment="1">
      <alignment horizontal="right" vertical="center" wrapText="1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4" borderId="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4" quotePrefix="1" applyFill="1" applyAlignment="1" applyProtection="1">
      <alignment horizontal="left" vertical="center"/>
    </xf>
    <xf numFmtId="0" fontId="13" fillId="0" borderId="0" xfId="4" applyFill="1" applyAlignment="1" applyProtection="1">
      <alignment horizontal="left"/>
    </xf>
    <xf numFmtId="0" fontId="13" fillId="0" borderId="0" xfId="4" quotePrefix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25" fillId="11" borderId="3" xfId="0" applyFont="1" applyFill="1" applyBorder="1" applyAlignment="1">
      <alignment horizontal="left"/>
    </xf>
    <xf numFmtId="0" fontId="25" fillId="11" borderId="9" xfId="0" applyFont="1" applyFill="1" applyBorder="1" applyAlignment="1">
      <alignment horizontal="left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/>
    </xf>
    <xf numFmtId="0" fontId="17" fillId="11" borderId="3" xfId="0" applyFont="1" applyFill="1" applyBorder="1" applyAlignment="1"/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2" xfId="0" applyFont="1" applyFill="1" applyBorder="1" applyAlignment="1">
      <alignment horizontal="left" wrapText="1"/>
    </xf>
    <xf numFmtId="0" fontId="31" fillId="11" borderId="35" xfId="0" applyFont="1" applyFill="1" applyBorder="1" applyAlignment="1">
      <alignment horizontal="left" wrapText="1"/>
    </xf>
    <xf numFmtId="0" fontId="27" fillId="10" borderId="42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5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5" fillId="7" borderId="47" xfId="0" applyFont="1" applyFill="1" applyBorder="1" applyAlignment="1">
      <alignment horizontal="center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5" fillId="7" borderId="47" xfId="0" quotePrefix="1" applyFont="1" applyFill="1" applyBorder="1" applyAlignment="1">
      <alignment horizontal="center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17" fillId="2" borderId="68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7" fillId="2" borderId="88" xfId="0" applyFont="1" applyFill="1" applyBorder="1" applyAlignment="1">
      <alignment horizontal="right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0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6" xfId="0" applyFont="1" applyFill="1" applyBorder="1" applyAlignment="1">
      <alignment horizontal="center"/>
    </xf>
    <xf numFmtId="0" fontId="17" fillId="11" borderId="75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17" fillId="11" borderId="42" xfId="0" applyFont="1" applyFill="1" applyBorder="1" applyAlignment="1">
      <alignment horizontal="center"/>
    </xf>
    <xf numFmtId="0" fontId="17" fillId="11" borderId="74" xfId="0" applyFont="1" applyFill="1" applyBorder="1" applyAlignment="1">
      <alignment horizontal="center"/>
    </xf>
    <xf numFmtId="0" fontId="17" fillId="11" borderId="3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43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41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69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42" fillId="2" borderId="61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8865</c:v>
                </c:pt>
                <c:pt idx="1">
                  <c:v>65182</c:v>
                </c:pt>
                <c:pt idx="2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544</c:v>
                </c:pt>
                <c:pt idx="1">
                  <c:v>3161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72166</c:v>
                </c:pt>
                <c:pt idx="1">
                  <c:v>71866</c:v>
                </c:pt>
                <c:pt idx="2">
                  <c:v>71228</c:v>
                </c:pt>
                <c:pt idx="3">
                  <c:v>73174</c:v>
                </c:pt>
                <c:pt idx="4">
                  <c:v>75912</c:v>
                </c:pt>
                <c:pt idx="5">
                  <c:v>78113</c:v>
                </c:pt>
                <c:pt idx="6">
                  <c:v>78013</c:v>
                </c:pt>
                <c:pt idx="7">
                  <c:v>78102</c:v>
                </c:pt>
                <c:pt idx="8">
                  <c:v>77934</c:v>
                </c:pt>
                <c:pt idx="9">
                  <c:v>77241</c:v>
                </c:pt>
                <c:pt idx="10">
                  <c:v>76798</c:v>
                </c:pt>
                <c:pt idx="11">
                  <c:v>76204</c:v>
                </c:pt>
                <c:pt idx="12">
                  <c:v>75126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7185</c:v>
                </c:pt>
                <c:pt idx="1">
                  <c:v>6593</c:v>
                </c:pt>
                <c:pt idx="2">
                  <c:v>6669</c:v>
                </c:pt>
                <c:pt idx="3">
                  <c:v>8958</c:v>
                </c:pt>
                <c:pt idx="4">
                  <c:v>9624</c:v>
                </c:pt>
                <c:pt idx="5">
                  <c:v>10581</c:v>
                </c:pt>
                <c:pt idx="6">
                  <c:v>8090</c:v>
                </c:pt>
                <c:pt idx="7">
                  <c:v>8255</c:v>
                </c:pt>
                <c:pt idx="8">
                  <c:v>8106</c:v>
                </c:pt>
                <c:pt idx="9">
                  <c:v>7348</c:v>
                </c:pt>
                <c:pt idx="10">
                  <c:v>7124</c:v>
                </c:pt>
                <c:pt idx="11">
                  <c:v>6966</c:v>
                </c:pt>
                <c:pt idx="12">
                  <c:v>7488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7220</c:v>
                </c:pt>
                <c:pt idx="1">
                  <c:v>6892</c:v>
                </c:pt>
                <c:pt idx="2">
                  <c:v>7299</c:v>
                </c:pt>
                <c:pt idx="3">
                  <c:v>7002</c:v>
                </c:pt>
                <c:pt idx="4">
                  <c:v>6879</c:v>
                </c:pt>
                <c:pt idx="5">
                  <c:v>8378</c:v>
                </c:pt>
                <c:pt idx="6">
                  <c:v>8179</c:v>
                </c:pt>
                <c:pt idx="7">
                  <c:v>8158</c:v>
                </c:pt>
                <c:pt idx="8">
                  <c:v>8252</c:v>
                </c:pt>
                <c:pt idx="9">
                  <c:v>8043</c:v>
                </c:pt>
                <c:pt idx="10">
                  <c:v>7555</c:v>
                </c:pt>
                <c:pt idx="11">
                  <c:v>7546</c:v>
                </c:pt>
                <c:pt idx="12">
                  <c:v>8546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7551</c:v>
                </c:pt>
                <c:pt idx="1">
                  <c:v>7372</c:v>
                </c:pt>
                <c:pt idx="2">
                  <c:v>6721</c:v>
                </c:pt>
                <c:pt idx="3">
                  <c:v>8542</c:v>
                </c:pt>
                <c:pt idx="4">
                  <c:v>8943</c:v>
                </c:pt>
                <c:pt idx="5">
                  <c:v>9846</c:v>
                </c:pt>
                <c:pt idx="6">
                  <c:v>7308</c:v>
                </c:pt>
                <c:pt idx="7">
                  <c:v>7732</c:v>
                </c:pt>
                <c:pt idx="8">
                  <c:v>6957</c:v>
                </c:pt>
                <c:pt idx="9">
                  <c:v>6699</c:v>
                </c:pt>
                <c:pt idx="10">
                  <c:v>6813</c:v>
                </c:pt>
                <c:pt idx="11">
                  <c:v>6711</c:v>
                </c:pt>
                <c:pt idx="12">
                  <c:v>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1027</c:v>
                </c:pt>
                <c:pt idx="1">
                  <c:v>70304</c:v>
                </c:pt>
                <c:pt idx="2">
                  <c:v>56</c:v>
                </c:pt>
                <c:pt idx="3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31319</c:v>
                </c:pt>
                <c:pt idx="1">
                  <c:v>28818</c:v>
                </c:pt>
                <c:pt idx="2">
                  <c:v>5036</c:v>
                </c:pt>
                <c:pt idx="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603</c:v>
                </c:pt>
                <c:pt idx="1">
                  <c:v>24819</c:v>
                </c:pt>
                <c:pt idx="2">
                  <c:v>39751</c:v>
                </c:pt>
                <c:pt idx="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3419</c:v>
                </c:pt>
                <c:pt idx="1">
                  <c:v>3291</c:v>
                </c:pt>
                <c:pt idx="2">
                  <c:v>3387</c:v>
                </c:pt>
                <c:pt idx="3">
                  <c:v>3387</c:v>
                </c:pt>
                <c:pt idx="4">
                  <c:v>2999</c:v>
                </c:pt>
                <c:pt idx="5">
                  <c:v>3613</c:v>
                </c:pt>
                <c:pt idx="6">
                  <c:v>3604</c:v>
                </c:pt>
                <c:pt idx="7">
                  <c:v>3771</c:v>
                </c:pt>
                <c:pt idx="8">
                  <c:v>3662</c:v>
                </c:pt>
                <c:pt idx="9">
                  <c:v>3789</c:v>
                </c:pt>
                <c:pt idx="10">
                  <c:v>3688</c:v>
                </c:pt>
                <c:pt idx="11">
                  <c:v>3503</c:v>
                </c:pt>
                <c:pt idx="12">
                  <c:v>3701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418</c:v>
                </c:pt>
                <c:pt idx="1">
                  <c:v>449</c:v>
                </c:pt>
                <c:pt idx="2">
                  <c:v>471</c:v>
                </c:pt>
                <c:pt idx="3">
                  <c:v>391</c:v>
                </c:pt>
                <c:pt idx="4">
                  <c:v>362</c:v>
                </c:pt>
                <c:pt idx="5">
                  <c:v>454</c:v>
                </c:pt>
                <c:pt idx="6">
                  <c:v>384</c:v>
                </c:pt>
                <c:pt idx="7">
                  <c:v>432</c:v>
                </c:pt>
                <c:pt idx="8">
                  <c:v>417</c:v>
                </c:pt>
                <c:pt idx="9">
                  <c:v>382</c:v>
                </c:pt>
                <c:pt idx="10">
                  <c:v>325</c:v>
                </c:pt>
                <c:pt idx="11">
                  <c:v>348</c:v>
                </c:pt>
                <c:pt idx="12">
                  <c:v>414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październik</c:v>
                </c:pt>
                <c:pt idx="1">
                  <c:v>listopad</c:v>
                </c:pt>
                <c:pt idx="2">
                  <c:v>grudzień</c:v>
                </c:pt>
                <c:pt idx="3">
                  <c:v>styczeń</c:v>
                </c:pt>
                <c:pt idx="4">
                  <c:v>luty</c:v>
                </c:pt>
                <c:pt idx="5">
                  <c:v>marzec</c:v>
                </c:pt>
                <c:pt idx="6">
                  <c:v>kwiecień</c:v>
                </c:pt>
                <c:pt idx="7">
                  <c:v>maj</c:v>
                </c:pt>
                <c:pt idx="8">
                  <c:v>czerwiec</c:v>
                </c:pt>
                <c:pt idx="9">
                  <c:v>lipiec</c:v>
                </c:pt>
                <c:pt idx="10">
                  <c:v>sierpień</c:v>
                </c:pt>
                <c:pt idx="11">
                  <c:v>wrzesień</c:v>
                </c:pt>
                <c:pt idx="12">
                  <c:v>październik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531</c:v>
                </c:pt>
                <c:pt idx="1">
                  <c:v>543</c:v>
                </c:pt>
                <c:pt idx="2">
                  <c:v>548</c:v>
                </c:pt>
                <c:pt idx="3">
                  <c:v>480</c:v>
                </c:pt>
                <c:pt idx="4">
                  <c:v>513</c:v>
                </c:pt>
                <c:pt idx="5">
                  <c:v>825</c:v>
                </c:pt>
                <c:pt idx="6">
                  <c:v>1057</c:v>
                </c:pt>
                <c:pt idx="7">
                  <c:v>1023</c:v>
                </c:pt>
                <c:pt idx="8">
                  <c:v>1006</c:v>
                </c:pt>
                <c:pt idx="9">
                  <c:v>752</c:v>
                </c:pt>
                <c:pt idx="10">
                  <c:v>781</c:v>
                </c:pt>
                <c:pt idx="11">
                  <c:v>774</c:v>
                </c:pt>
                <c:pt idx="12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69</c:v>
                </c:pt>
                <c:pt idx="1">
                  <c:v>59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72</c:v>
                </c:pt>
                <c:pt idx="6">
                  <c:v>110</c:v>
                </c:pt>
                <c:pt idx="7">
                  <c:v>113</c:v>
                </c:pt>
                <c:pt idx="8">
                  <c:v>59</c:v>
                </c:pt>
                <c:pt idx="9">
                  <c:v>48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535</c:v>
                </c:pt>
                <c:pt idx="1">
                  <c:v>675</c:v>
                </c:pt>
                <c:pt idx="2">
                  <c:v>836</c:v>
                </c:pt>
                <c:pt idx="3">
                  <c:v>429</c:v>
                </c:pt>
                <c:pt idx="4">
                  <c:v>674</c:v>
                </c:pt>
                <c:pt idx="5">
                  <c:v>670</c:v>
                </c:pt>
                <c:pt idx="6">
                  <c:v>663</c:v>
                </c:pt>
                <c:pt idx="7">
                  <c:v>159</c:v>
                </c:pt>
                <c:pt idx="8">
                  <c:v>345</c:v>
                </c:pt>
                <c:pt idx="9">
                  <c:v>438</c:v>
                </c:pt>
                <c:pt idx="10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125</c:v>
                </c:pt>
                <c:pt idx="1">
                  <c:v>172</c:v>
                </c:pt>
                <c:pt idx="2">
                  <c:v>196</c:v>
                </c:pt>
                <c:pt idx="3">
                  <c:v>99</c:v>
                </c:pt>
                <c:pt idx="4">
                  <c:v>135</c:v>
                </c:pt>
                <c:pt idx="5">
                  <c:v>146</c:v>
                </c:pt>
                <c:pt idx="6">
                  <c:v>133</c:v>
                </c:pt>
                <c:pt idx="7">
                  <c:v>28</c:v>
                </c:pt>
                <c:pt idx="8">
                  <c:v>82</c:v>
                </c:pt>
                <c:pt idx="9">
                  <c:v>110</c:v>
                </c:pt>
                <c:pt idx="1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[1]Arkusz26!$B$58:$B$70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[1]Arkusz26!$C$58:$C$70</c:f>
              <c:numCache>
                <c:formatCode>General</c:formatCode>
                <c:ptCount val="13"/>
                <c:pt idx="0">
                  <c:v>1849</c:v>
                </c:pt>
                <c:pt idx="1">
                  <c:v>1887</c:v>
                </c:pt>
                <c:pt idx="2">
                  <c:v>1824</c:v>
                </c:pt>
                <c:pt idx="3">
                  <c:v>1865</c:v>
                </c:pt>
                <c:pt idx="4">
                  <c:v>1918</c:v>
                </c:pt>
                <c:pt idx="5">
                  <c:v>2005</c:v>
                </c:pt>
                <c:pt idx="6">
                  <c:v>2056</c:v>
                </c:pt>
                <c:pt idx="7">
                  <c:v>2119</c:v>
                </c:pt>
                <c:pt idx="8">
                  <c:v>2166</c:v>
                </c:pt>
                <c:pt idx="9">
                  <c:v>2197</c:v>
                </c:pt>
                <c:pt idx="10">
                  <c:v>2294</c:v>
                </c:pt>
                <c:pt idx="11">
                  <c:v>2312</c:v>
                </c:pt>
                <c:pt idx="12">
                  <c:v>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18333</c:v>
                </c:pt>
                <c:pt idx="1">
                  <c:v>18657</c:v>
                </c:pt>
                <c:pt idx="2">
                  <c:v>18427</c:v>
                </c:pt>
                <c:pt idx="3">
                  <c:v>18559</c:v>
                </c:pt>
                <c:pt idx="4">
                  <c:v>18838</c:v>
                </c:pt>
                <c:pt idx="5">
                  <c:v>20146</c:v>
                </c:pt>
                <c:pt idx="6">
                  <c:v>20677</c:v>
                </c:pt>
                <c:pt idx="7">
                  <c:v>21061</c:v>
                </c:pt>
                <c:pt idx="8">
                  <c:v>21711</c:v>
                </c:pt>
                <c:pt idx="9">
                  <c:v>21576</c:v>
                </c:pt>
                <c:pt idx="10">
                  <c:v>21528</c:v>
                </c:pt>
                <c:pt idx="11">
                  <c:v>21556</c:v>
                </c:pt>
                <c:pt idx="12">
                  <c:v>21497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9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2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62.5</c:v>
                </c:pt>
                <c:pt idx="1">
                  <c:v>63.1</c:v>
                </c:pt>
                <c:pt idx="2">
                  <c:v>63.4</c:v>
                </c:pt>
                <c:pt idx="3">
                  <c:v>61.6</c:v>
                </c:pt>
                <c:pt idx="4">
                  <c:v>60.4</c:v>
                </c:pt>
                <c:pt idx="5">
                  <c:v>60.2</c:v>
                </c:pt>
                <c:pt idx="6">
                  <c:v>60.9</c:v>
                </c:pt>
                <c:pt idx="7">
                  <c:v>60.9</c:v>
                </c:pt>
                <c:pt idx="8">
                  <c:v>61.4</c:v>
                </c:pt>
                <c:pt idx="9">
                  <c:v>62.1</c:v>
                </c:pt>
                <c:pt idx="10">
                  <c:v>62.3</c:v>
                </c:pt>
                <c:pt idx="11">
                  <c:v>62.4</c:v>
                </c:pt>
                <c:pt idx="12">
                  <c:v>62.5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3">
                  <c:v>95.9</c:v>
                </c:pt>
                <c:pt idx="4">
                  <c:v>95.8</c:v>
                </c:pt>
                <c:pt idx="5">
                  <c:v>95.5</c:v>
                </c:pt>
                <c:pt idx="6">
                  <c:v>96</c:v>
                </c:pt>
                <c:pt idx="7">
                  <c:v>96.2</c:v>
                </c:pt>
                <c:pt idx="8">
                  <c:v>96.4</c:v>
                </c:pt>
                <c:pt idx="9">
                  <c:v>96.2</c:v>
                </c:pt>
                <c:pt idx="10">
                  <c:v>96.1</c:v>
                </c:pt>
                <c:pt idx="11">
                  <c:v>96.4</c:v>
                </c:pt>
                <c:pt idx="12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2.6</c:v>
                </c:pt>
                <c:pt idx="1">
                  <c:v>2.4</c:v>
                </c:pt>
                <c:pt idx="2">
                  <c:v>2.5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2.5</c:v>
                </c:pt>
                <c:pt idx="7">
                  <c:v>2.4</c:v>
                </c:pt>
                <c:pt idx="8">
                  <c:v>2.2999999999999998</c:v>
                </c:pt>
                <c:pt idx="9">
                  <c:v>2.5</c:v>
                </c:pt>
                <c:pt idx="10">
                  <c:v>2.6</c:v>
                </c:pt>
                <c:pt idx="11">
                  <c:v>2.4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1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6.0805359808933923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9-481E-A7B0-050128D71CF4}"/>
                </c:ext>
              </c:extLst>
            </c:dLbl>
            <c:dLbl>
              <c:idx val="2"/>
              <c:layout>
                <c:manualLayout>
                  <c:x val="1.2161071961786785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9-481E-A7B0-050128D71CF4}"/>
                </c:ext>
              </c:extLst>
            </c:dLbl>
            <c:dLbl>
              <c:idx val="3"/>
              <c:layout>
                <c:manualLayout>
                  <c:x val="1.2161071961786785E-2"/>
                  <c:y val="-4.1497287482424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9-481E-A7B0-050128D71CF4}"/>
                </c:ext>
              </c:extLst>
            </c:dLbl>
            <c:dLbl>
              <c:idx val="4"/>
              <c:layout>
                <c:manualLayout>
                  <c:x val="1.0134226634822283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9-481E-A7B0-050128D71CF4}"/>
                </c:ext>
              </c:extLst>
            </c:dLbl>
            <c:dLbl>
              <c:idx val="5"/>
              <c:layout>
                <c:manualLayout>
                  <c:x val="1.2161071961786785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9-481E-A7B0-050128D71CF4}"/>
                </c:ext>
              </c:extLst>
            </c:dLbl>
            <c:dLbl>
              <c:idx val="6"/>
              <c:layout>
                <c:manualLayout>
                  <c:x val="6.0805359808933923E-3"/>
                  <c:y val="-3.319782998593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9-481E-A7B0-050128D71CF4}"/>
                </c:ext>
              </c:extLst>
            </c:dLbl>
            <c:dLbl>
              <c:idx val="7"/>
              <c:layout>
                <c:manualLayout>
                  <c:x val="1.0134226634822319E-2"/>
                  <c:y val="-3.7347558734182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9-481E-A7B0-050128D71CF4}"/>
                </c:ext>
              </c:extLst>
            </c:dLbl>
            <c:dLbl>
              <c:idx val="8"/>
              <c:layout>
                <c:manualLayout>
                  <c:x val="8.1073813078578558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9-481E-A7B0-050128D71CF4}"/>
                </c:ext>
              </c:extLst>
            </c:dLbl>
            <c:dLbl>
              <c:idx val="9"/>
              <c:layout>
                <c:manualLayout>
                  <c:x val="8.1073813078577812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9-481E-A7B0-050128D71CF4}"/>
                </c:ext>
              </c:extLst>
            </c:dLbl>
            <c:dLbl>
              <c:idx val="10"/>
              <c:layout>
                <c:manualLayout>
                  <c:x val="1.0134226634822394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9-481E-A7B0-050128D71CF4}"/>
                </c:ext>
              </c:extLst>
            </c:dLbl>
            <c:dLbl>
              <c:idx val="11"/>
              <c:layout>
                <c:manualLayout>
                  <c:x val="1.4187917288751248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9-481E-A7B0-050128D71CF4}"/>
                </c:ext>
              </c:extLst>
            </c:dLbl>
            <c:dLbl>
              <c:idx val="12"/>
              <c:layout>
                <c:manualLayout>
                  <c:x val="6.0805359808935406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9-481E-A7B0-050128D71CF4}"/>
                </c:ext>
              </c:extLst>
            </c:dLbl>
            <c:dLbl>
              <c:idx val="13"/>
              <c:layout>
                <c:manualLayout>
                  <c:x val="1.6214762615715562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09-481E-A7B0-050128D71CF4}"/>
                </c:ext>
              </c:extLst>
            </c:dLbl>
            <c:dLbl>
              <c:idx val="14"/>
              <c:layout>
                <c:manualLayout>
                  <c:x val="1.4187917288751248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09-481E-A7B0-050128D71CF4}"/>
                </c:ext>
              </c:extLst>
            </c:dLbl>
            <c:dLbl>
              <c:idx val="15"/>
              <c:layout>
                <c:manualLayout>
                  <c:x val="6.0805359808933923E-3"/>
                  <c:y val="-2.9048101237697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09-481E-A7B0-050128D71CF4}"/>
                </c:ext>
              </c:extLst>
            </c:dLbl>
            <c:dLbl>
              <c:idx val="16"/>
              <c:layout>
                <c:manualLayout>
                  <c:x val="1.1185040752651101E-2"/>
                  <c:y val="-3.8007831612178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309-481E-A7B0-050128D71CF4}"/>
                </c:ext>
              </c:extLst>
            </c:dLbl>
            <c:dLbl>
              <c:idx val="17"/>
              <c:layout>
                <c:manualLayout>
                  <c:x val="6.139833803625195E-3"/>
                  <c:y val="-2.9542026616514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C309-481E-A7B0-050128D71CF4}"/>
                </c:ext>
              </c:extLst>
            </c:dLbl>
            <c:dLbl>
              <c:idx val="18"/>
              <c:layout>
                <c:manualLayout>
                  <c:x val="-2.0392784294280403E-3"/>
                  <c:y val="-2.0726322135353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09-481E-A7B0-050128D71CF4}"/>
                </c:ext>
              </c:extLst>
            </c:dLbl>
            <c:dLbl>
              <c:idx val="19"/>
              <c:layout>
                <c:manualLayout>
                  <c:x val="-1.4954535726399464E-16"/>
                  <c:y val="-1.6581057708282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09-481E-A7B0-050128D71CF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'[2]Str3-4'!$K$70:$K$82</c:f>
              <c:strCache>
                <c:ptCount val="13"/>
                <c:pt idx="0">
                  <c:v>październik</c:v>
                </c:pt>
                <c:pt idx="1">
                  <c:v>listopad</c:v>
                </c:pt>
                <c:pt idx="2">
                  <c:v>grudzień</c:v>
                </c:pt>
                <c:pt idx="3">
                  <c:v>styczeń</c:v>
                </c:pt>
                <c:pt idx="4">
                  <c:v>luty</c:v>
                </c:pt>
                <c:pt idx="5">
                  <c:v>marzec</c:v>
                </c:pt>
                <c:pt idx="6">
                  <c:v>kwiecień</c:v>
                </c:pt>
                <c:pt idx="7">
                  <c:v>maj</c:v>
                </c:pt>
                <c:pt idx="8">
                  <c:v>czerwiec</c:v>
                </c:pt>
                <c:pt idx="9">
                  <c:v>lipiec</c:v>
                </c:pt>
                <c:pt idx="10">
                  <c:v>sierpień</c:v>
                </c:pt>
                <c:pt idx="11">
                  <c:v>wrzesień</c:v>
                </c:pt>
                <c:pt idx="12">
                  <c:v>październik</c:v>
                </c:pt>
              </c:strCache>
            </c:strRef>
          </c:cat>
          <c:val>
            <c:numRef>
              <c:f>'[2]Str3-4'!$L$70:$L$82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09-481E-A7B0-050128D71CF4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09-481E-A7B0-050128D71CF4}"/>
                </c:ext>
              </c:extLst>
            </c:dLbl>
            <c:dLbl>
              <c:idx val="1"/>
              <c:layout>
                <c:manualLayout>
                  <c:x val="-1.2257626404528023E-2"/>
                  <c:y val="-9.71882810353149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09-481E-A7B0-050128D71CF4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09-481E-A7B0-050128D71CF4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09-481E-A7B0-050128D71CF4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09-481E-A7B0-050128D71CF4}"/>
                </c:ext>
              </c:extLst>
            </c:dLbl>
            <c:dLbl>
              <c:idx val="5"/>
              <c:layout>
                <c:manualLayout>
                  <c:x val="-2.2400630715963238E-2"/>
                  <c:y val="-7.65226318690672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09-481E-A7B0-050128D71CF4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9-481E-A7B0-050128D71CF4}"/>
                </c:ext>
              </c:extLst>
            </c:dLbl>
            <c:dLbl>
              <c:idx val="7"/>
              <c:layout>
                <c:manualLayout>
                  <c:x val="-1.6302539381844092E-2"/>
                  <c:y val="-5.6438598228163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09-481E-A7B0-050128D71CF4}"/>
                </c:ext>
              </c:extLst>
            </c:dLbl>
            <c:dLbl>
              <c:idx val="8"/>
              <c:layout>
                <c:manualLayout>
                  <c:x val="-2.2391853039350325E-2"/>
                  <c:y val="-8.08386765175346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09-481E-A7B0-050128D71CF4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09-481E-A7B0-050128D71CF4}"/>
                </c:ext>
              </c:extLst>
            </c:dLbl>
            <c:dLbl>
              <c:idx val="10"/>
              <c:layout>
                <c:manualLayout>
                  <c:x val="-2.0347532156220302E-2"/>
                  <c:y val="-4.481837748219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09-481E-A7B0-050128D71CF4}"/>
                </c:ext>
              </c:extLst>
            </c:dLbl>
            <c:dLbl>
              <c:idx val="11"/>
              <c:layout>
                <c:manualLayout>
                  <c:x val="-1.8299392728575413E-2"/>
                  <c:y val="-5.54551516660862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09-481E-A7B0-050128D71CF4}"/>
                </c:ext>
              </c:extLst>
            </c:dLbl>
            <c:dLbl>
              <c:idx val="12"/>
              <c:layout>
                <c:manualLayout>
                  <c:x val="-2.439747752498397E-2"/>
                  <c:y val="-6.73971036025611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09-481E-A7B0-050128D71CF4}"/>
                </c:ext>
              </c:extLst>
            </c:dLbl>
            <c:dLbl>
              <c:idx val="13"/>
              <c:layout>
                <c:manualLayout>
                  <c:x val="-2.0356173626413655E-2"/>
                  <c:y val="-6.3501207838662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09-481E-A7B0-050128D71CF4}"/>
                </c:ext>
              </c:extLst>
            </c:dLbl>
            <c:dLbl>
              <c:idx val="14"/>
              <c:layout>
                <c:manualLayout>
                  <c:x val="-2.0329839637246237E-2"/>
                  <c:y val="-7.2298960387265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09-481E-A7B0-050128D71CF4}"/>
                </c:ext>
              </c:extLst>
            </c:dLbl>
            <c:dLbl>
              <c:idx val="15"/>
              <c:layout>
                <c:manualLayout>
                  <c:x val="-1.429325433992973E-2"/>
                  <c:y val="-8.4249725090632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09-481E-A7B0-050128D71CF4}"/>
                </c:ext>
              </c:extLst>
            </c:dLbl>
            <c:dLbl>
              <c:idx val="16"/>
              <c:layout>
                <c:manualLayout>
                  <c:x val="-2.6457951604229688E-2"/>
                  <c:y val="-5.5122877714373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09-481E-A7B0-050128D71CF4}"/>
                </c:ext>
              </c:extLst>
            </c:dLbl>
            <c:dLbl>
              <c:idx val="17"/>
              <c:layout>
                <c:manualLayout>
                  <c:x val="-2.23919194475386E-2"/>
                  <c:y val="-2.60185518535044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09-481E-A7B0-050128D71CF4}"/>
                </c:ext>
              </c:extLst>
            </c:dLbl>
            <c:dLbl>
              <c:idx val="18"/>
              <c:layout>
                <c:manualLayout>
                  <c:x val="-2.23919194475386E-2"/>
                  <c:y val="-4.66616423015422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09-481E-A7B0-050128D71CF4}"/>
                </c:ext>
              </c:extLst>
            </c:dLbl>
            <c:dLbl>
              <c:idx val="19"/>
              <c:layout>
                <c:manualLayout>
                  <c:x val="-2.2400590395191284E-2"/>
                  <c:y val="-4.3486761428934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09-481E-A7B0-050128D71CF4}"/>
                </c:ext>
              </c:extLst>
            </c:dLbl>
            <c:dLbl>
              <c:idx val="20"/>
              <c:layout>
                <c:manualLayout>
                  <c:x val="-1.4249363867684479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09-481E-A7B0-050128D71CF4}"/>
                </c:ext>
              </c:extLst>
            </c:dLbl>
            <c:dLbl>
              <c:idx val="21"/>
              <c:layout>
                <c:manualLayout>
                  <c:x val="-2.2400710513023427E-2"/>
                  <c:y val="-6.95505974465772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09-481E-A7B0-050128D71CF4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09-481E-A7B0-050128D71CF4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09-481E-A7B0-050128D71CF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'[2]Str3-4'!$K$70:$K$82</c:f>
              <c:strCache>
                <c:ptCount val="13"/>
                <c:pt idx="0">
                  <c:v>październik</c:v>
                </c:pt>
                <c:pt idx="1">
                  <c:v>listopad</c:v>
                </c:pt>
                <c:pt idx="2">
                  <c:v>grudzień</c:v>
                </c:pt>
                <c:pt idx="3">
                  <c:v>styczeń</c:v>
                </c:pt>
                <c:pt idx="4">
                  <c:v>luty</c:v>
                </c:pt>
                <c:pt idx="5">
                  <c:v>marzec</c:v>
                </c:pt>
                <c:pt idx="6">
                  <c:v>kwiecień</c:v>
                </c:pt>
                <c:pt idx="7">
                  <c:v>maj</c:v>
                </c:pt>
                <c:pt idx="8">
                  <c:v>czerwiec</c:v>
                </c:pt>
                <c:pt idx="9">
                  <c:v>lipiec</c:v>
                </c:pt>
                <c:pt idx="10">
                  <c:v>sierpień</c:v>
                </c:pt>
                <c:pt idx="11">
                  <c:v>wrzesień</c:v>
                </c:pt>
                <c:pt idx="12">
                  <c:v>październik</c:v>
                </c:pt>
              </c:strCache>
            </c:strRef>
          </c:cat>
          <c:val>
            <c:numRef>
              <c:f>'[2]Str3-4'!$M$70:$M$82</c:f>
              <c:numCache>
                <c:formatCode>General</c:formatCode>
                <c:ptCount val="13"/>
                <c:pt idx="0">
                  <c:v>14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7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309-481E-A7B0-050128D7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67628223"/>
        <c:axId val="1"/>
        <c:axId val="2"/>
      </c:line3DChart>
      <c:catAx>
        <c:axId val="36762822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67628223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30800288338447"/>
          <c:y val="0.87334406913238294"/>
          <c:w val="0.26191293439057434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9</xdr:col>
      <xdr:colOff>79513</xdr:colOff>
      <xdr:row>64</xdr:row>
      <xdr:rowOff>99835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EE4D7C7-FE62-400F-8CDD-14482C38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" y="5300870"/>
          <a:ext cx="7368209" cy="6999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411227</xdr:colOff>
      <xdr:row>87</xdr:row>
      <xdr:rowOff>108986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297057" y="14763240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36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652353</xdr:colOff>
      <xdr:row>55</xdr:row>
      <xdr:rowOff>114083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E9074744-7676-4F56-8448-68CB881B1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245790</xdr:colOff>
      <xdr:row>74</xdr:row>
      <xdr:rowOff>143123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113853" y="12841356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298819</xdr:colOff>
      <xdr:row>55</xdr:row>
      <xdr:rowOff>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6166882" y="857929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3.10.31\A_Inne\BO-%201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/>
      <sheetData sheetId="1"/>
      <sheetData sheetId="2">
        <row r="56">
          <cell r="A56" t="str">
            <v>TA</v>
          </cell>
          <cell r="B56">
            <v>8865</v>
          </cell>
          <cell r="C56" t="str">
            <v>TA</v>
          </cell>
          <cell r="D56">
            <v>544</v>
          </cell>
        </row>
        <row r="57">
          <cell r="A57" t="str">
            <v>SK</v>
          </cell>
          <cell r="B57">
            <v>65182</v>
          </cell>
          <cell r="C57" t="str">
            <v>SK</v>
          </cell>
          <cell r="D57">
            <v>3161</v>
          </cell>
        </row>
        <row r="58">
          <cell r="A58" t="str">
            <v>UK</v>
          </cell>
          <cell r="B58">
            <v>1079</v>
          </cell>
          <cell r="C58" t="str">
            <v>UK</v>
          </cell>
          <cell r="D58">
            <v>90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10</v>
          </cell>
          <cell r="C55">
            <v>72166</v>
          </cell>
        </row>
        <row r="56">
          <cell r="B56">
            <v>11</v>
          </cell>
          <cell r="C56">
            <v>71866</v>
          </cell>
        </row>
        <row r="57">
          <cell r="B57">
            <v>12</v>
          </cell>
          <cell r="C57">
            <v>71228</v>
          </cell>
        </row>
        <row r="58">
          <cell r="B58">
            <v>1</v>
          </cell>
          <cell r="C58">
            <v>73174</v>
          </cell>
        </row>
        <row r="59">
          <cell r="B59">
            <v>2</v>
          </cell>
          <cell r="C59">
            <v>75912</v>
          </cell>
        </row>
        <row r="60">
          <cell r="B60">
            <v>3</v>
          </cell>
          <cell r="C60">
            <v>78113</v>
          </cell>
        </row>
        <row r="61">
          <cell r="B61">
            <v>4</v>
          </cell>
          <cell r="C61">
            <v>78013</v>
          </cell>
        </row>
        <row r="62">
          <cell r="B62">
            <v>5</v>
          </cell>
          <cell r="C62">
            <v>78102</v>
          </cell>
        </row>
        <row r="63">
          <cell r="B63">
            <v>6</v>
          </cell>
          <cell r="C63">
            <v>77934</v>
          </cell>
        </row>
        <row r="64">
          <cell r="B64">
            <v>7</v>
          </cell>
          <cell r="C64">
            <v>77241</v>
          </cell>
        </row>
        <row r="65">
          <cell r="B65">
            <v>8</v>
          </cell>
          <cell r="C65">
            <v>76798</v>
          </cell>
        </row>
        <row r="66">
          <cell r="B66">
            <v>9</v>
          </cell>
          <cell r="C66">
            <v>76204</v>
          </cell>
        </row>
        <row r="67">
          <cell r="B67">
            <v>10</v>
          </cell>
          <cell r="C67">
            <v>75126</v>
          </cell>
        </row>
      </sheetData>
      <sheetData sheetId="4"/>
      <sheetData sheetId="5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10</v>
          </cell>
          <cell r="C49">
            <v>7185</v>
          </cell>
          <cell r="D49">
            <v>7220</v>
          </cell>
        </row>
        <row r="50">
          <cell r="B50">
            <v>11</v>
          </cell>
          <cell r="C50">
            <v>6593</v>
          </cell>
          <cell r="D50">
            <v>6892</v>
          </cell>
        </row>
        <row r="51">
          <cell r="B51">
            <v>12</v>
          </cell>
          <cell r="C51">
            <v>6669</v>
          </cell>
          <cell r="D51">
            <v>7299</v>
          </cell>
        </row>
        <row r="52">
          <cell r="B52">
            <v>1</v>
          </cell>
          <cell r="C52">
            <v>8958</v>
          </cell>
          <cell r="D52">
            <v>7002</v>
          </cell>
        </row>
        <row r="53">
          <cell r="B53">
            <v>2</v>
          </cell>
          <cell r="C53">
            <v>9624</v>
          </cell>
          <cell r="D53">
            <v>6879</v>
          </cell>
        </row>
        <row r="54">
          <cell r="B54">
            <v>3</v>
          </cell>
          <cell r="C54">
            <v>10581</v>
          </cell>
          <cell r="D54">
            <v>8378</v>
          </cell>
        </row>
        <row r="55">
          <cell r="B55">
            <v>4</v>
          </cell>
          <cell r="C55">
            <v>8090</v>
          </cell>
          <cell r="D55">
            <v>8179</v>
          </cell>
        </row>
        <row r="56">
          <cell r="B56">
            <v>5</v>
          </cell>
          <cell r="C56">
            <v>8255</v>
          </cell>
          <cell r="D56">
            <v>8158</v>
          </cell>
        </row>
        <row r="57">
          <cell r="B57">
            <v>6</v>
          </cell>
          <cell r="C57">
            <v>8106</v>
          </cell>
          <cell r="D57">
            <v>8252</v>
          </cell>
        </row>
        <row r="58">
          <cell r="B58">
            <v>7</v>
          </cell>
          <cell r="C58">
            <v>7348</v>
          </cell>
          <cell r="D58">
            <v>8043</v>
          </cell>
        </row>
        <row r="59">
          <cell r="B59">
            <v>8</v>
          </cell>
          <cell r="C59">
            <v>7124</v>
          </cell>
          <cell r="D59">
            <v>7555</v>
          </cell>
        </row>
        <row r="60">
          <cell r="B60">
            <v>9</v>
          </cell>
          <cell r="C60">
            <v>6966</v>
          </cell>
          <cell r="D60">
            <v>7546</v>
          </cell>
        </row>
        <row r="61">
          <cell r="B61">
            <v>10</v>
          </cell>
          <cell r="C61">
            <v>7488</v>
          </cell>
          <cell r="D61">
            <v>8546</v>
          </cell>
        </row>
      </sheetData>
      <sheetData sheetId="8">
        <row r="49">
          <cell r="A49">
            <v>10</v>
          </cell>
          <cell r="B49">
            <v>7551</v>
          </cell>
        </row>
        <row r="50">
          <cell r="A50">
            <v>11</v>
          </cell>
          <cell r="B50">
            <v>7372</v>
          </cell>
        </row>
        <row r="51">
          <cell r="A51">
            <v>12</v>
          </cell>
          <cell r="B51">
            <v>6721</v>
          </cell>
        </row>
        <row r="52">
          <cell r="A52">
            <v>1</v>
          </cell>
          <cell r="B52">
            <v>8542</v>
          </cell>
        </row>
        <row r="53">
          <cell r="A53">
            <v>2</v>
          </cell>
          <cell r="B53">
            <v>8943</v>
          </cell>
        </row>
        <row r="54">
          <cell r="A54">
            <v>3</v>
          </cell>
          <cell r="B54">
            <v>9846</v>
          </cell>
        </row>
        <row r="55">
          <cell r="A55">
            <v>4</v>
          </cell>
          <cell r="B55">
            <v>7308</v>
          </cell>
        </row>
        <row r="56">
          <cell r="A56">
            <v>5</v>
          </cell>
          <cell r="B56">
            <v>7732</v>
          </cell>
        </row>
        <row r="57">
          <cell r="A57">
            <v>6</v>
          </cell>
          <cell r="B57">
            <v>6957</v>
          </cell>
        </row>
        <row r="58">
          <cell r="A58">
            <v>7</v>
          </cell>
          <cell r="B58">
            <v>6699</v>
          </cell>
        </row>
        <row r="59">
          <cell r="A59">
            <v>8</v>
          </cell>
          <cell r="B59">
            <v>6813</v>
          </cell>
        </row>
        <row r="60">
          <cell r="A60">
            <v>9</v>
          </cell>
          <cell r="B60">
            <v>6711</v>
          </cell>
        </row>
        <row r="61">
          <cell r="A61">
            <v>10</v>
          </cell>
          <cell r="B61">
            <v>6475</v>
          </cell>
        </row>
      </sheetData>
      <sheetData sheetId="9">
        <row r="7">
          <cell r="L7" t="str">
            <v>mężczyźni młodociani</v>
          </cell>
          <cell r="M7">
            <v>1027</v>
          </cell>
        </row>
        <row r="8">
          <cell r="L8" t="str">
            <v>mężczyźni dorośli</v>
          </cell>
          <cell r="M8">
            <v>70304</v>
          </cell>
        </row>
        <row r="9">
          <cell r="L9" t="str">
            <v>kobiety młodociane</v>
          </cell>
          <cell r="M9">
            <v>56</v>
          </cell>
        </row>
        <row r="10">
          <cell r="L10" t="str">
            <v>kobiety dorosłe</v>
          </cell>
          <cell r="M10">
            <v>3739</v>
          </cell>
        </row>
      </sheetData>
      <sheetData sheetId="10">
        <row r="36">
          <cell r="I36" t="str">
            <v>zwykły</v>
          </cell>
          <cell r="J36">
            <v>31319</v>
          </cell>
        </row>
        <row r="37">
          <cell r="I37" t="str">
            <v>programowany</v>
          </cell>
          <cell r="J37">
            <v>28818</v>
          </cell>
        </row>
        <row r="38">
          <cell r="I38" t="str">
            <v>terapeutyczny</v>
          </cell>
          <cell r="J38">
            <v>5036</v>
          </cell>
        </row>
        <row r="39">
          <cell r="I39" t="str">
            <v>inni</v>
          </cell>
          <cell r="J39">
            <v>1088</v>
          </cell>
        </row>
      </sheetData>
      <sheetData sheetId="11"/>
      <sheetData sheetId="12">
        <row r="27">
          <cell r="J27" t="str">
            <v>M</v>
          </cell>
          <cell r="K27">
            <v>603</v>
          </cell>
        </row>
        <row r="28">
          <cell r="J28" t="str">
            <v>P</v>
          </cell>
          <cell r="K28">
            <v>24819</v>
          </cell>
        </row>
        <row r="29">
          <cell r="J29" t="str">
            <v>R</v>
          </cell>
          <cell r="K29">
            <v>39751</v>
          </cell>
        </row>
        <row r="30">
          <cell r="J30" t="str">
            <v>Inni*</v>
          </cell>
          <cell r="K30">
            <v>1088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10</v>
          </cell>
          <cell r="M5">
            <v>3419</v>
          </cell>
          <cell r="N5">
            <v>418</v>
          </cell>
        </row>
        <row r="6">
          <cell r="L6">
            <v>11</v>
          </cell>
          <cell r="M6">
            <v>3291</v>
          </cell>
          <cell r="N6">
            <v>449</v>
          </cell>
        </row>
        <row r="7">
          <cell r="L7">
            <v>12</v>
          </cell>
          <cell r="M7">
            <v>3387</v>
          </cell>
          <cell r="N7">
            <v>471</v>
          </cell>
        </row>
        <row r="8">
          <cell r="L8">
            <v>1</v>
          </cell>
          <cell r="M8">
            <v>3387</v>
          </cell>
          <cell r="N8">
            <v>391</v>
          </cell>
        </row>
        <row r="9">
          <cell r="L9">
            <v>2</v>
          </cell>
          <cell r="M9">
            <v>2999</v>
          </cell>
          <cell r="N9">
            <v>362</v>
          </cell>
        </row>
        <row r="10">
          <cell r="L10">
            <v>3</v>
          </cell>
          <cell r="M10">
            <v>3613</v>
          </cell>
          <cell r="N10">
            <v>454</v>
          </cell>
        </row>
        <row r="11">
          <cell r="L11">
            <v>4</v>
          </cell>
          <cell r="M11">
            <v>3604</v>
          </cell>
          <cell r="N11">
            <v>384</v>
          </cell>
        </row>
        <row r="12">
          <cell r="L12">
            <v>5</v>
          </cell>
          <cell r="M12">
            <v>3771</v>
          </cell>
          <cell r="N12">
            <v>432</v>
          </cell>
        </row>
        <row r="13">
          <cell r="L13">
            <v>6</v>
          </cell>
          <cell r="M13">
            <v>3662</v>
          </cell>
          <cell r="N13">
            <v>417</v>
          </cell>
        </row>
        <row r="14">
          <cell r="L14">
            <v>7</v>
          </cell>
          <cell r="M14">
            <v>3789</v>
          </cell>
          <cell r="N14">
            <v>382</v>
          </cell>
        </row>
        <row r="15">
          <cell r="L15">
            <v>8</v>
          </cell>
          <cell r="M15">
            <v>3688</v>
          </cell>
          <cell r="N15">
            <v>325</v>
          </cell>
        </row>
        <row r="16">
          <cell r="L16">
            <v>9</v>
          </cell>
          <cell r="M16">
            <v>3503</v>
          </cell>
          <cell r="N16">
            <v>348</v>
          </cell>
        </row>
        <row r="17">
          <cell r="L17">
            <v>10</v>
          </cell>
          <cell r="M17">
            <v>3701</v>
          </cell>
          <cell r="N17">
            <v>414</v>
          </cell>
        </row>
      </sheetData>
      <sheetData sheetId="14">
        <row r="7">
          <cell r="A7" t="str">
            <v>Bydgoszcz</v>
          </cell>
          <cell r="C7">
            <v>69</v>
          </cell>
        </row>
        <row r="8">
          <cell r="A8" t="str">
            <v>Katowice</v>
          </cell>
          <cell r="C8">
            <v>59</v>
          </cell>
        </row>
        <row r="9">
          <cell r="A9" t="str">
            <v>Koszalin</v>
          </cell>
          <cell r="C9">
            <v>50</v>
          </cell>
        </row>
        <row r="10">
          <cell r="A10" t="str">
            <v>Kraków</v>
          </cell>
          <cell r="C10">
            <v>60</v>
          </cell>
        </row>
        <row r="11">
          <cell r="A11" t="str">
            <v>Lublin</v>
          </cell>
          <cell r="C11">
            <v>63</v>
          </cell>
        </row>
        <row r="12">
          <cell r="A12" t="str">
            <v>Łódź</v>
          </cell>
          <cell r="C12">
            <v>72</v>
          </cell>
        </row>
        <row r="13">
          <cell r="A13" t="str">
            <v>Olsztyn</v>
          </cell>
          <cell r="C13">
            <v>110</v>
          </cell>
        </row>
        <row r="14">
          <cell r="A14" t="str">
            <v>Opole</v>
          </cell>
          <cell r="C14">
            <v>113</v>
          </cell>
        </row>
        <row r="15">
          <cell r="A15" t="str">
            <v>Poznań</v>
          </cell>
          <cell r="C15">
            <v>59</v>
          </cell>
        </row>
        <row r="16">
          <cell r="A16" t="str">
            <v>Rzeszów</v>
          </cell>
          <cell r="C16">
            <v>48</v>
          </cell>
        </row>
        <row r="17">
          <cell r="A17" t="str">
            <v>Warszawa</v>
          </cell>
          <cell r="C17">
            <v>84</v>
          </cell>
        </row>
        <row r="70">
          <cell r="A70" t="str">
            <v>październik</v>
          </cell>
          <cell r="B70">
            <v>531</v>
          </cell>
        </row>
        <row r="71">
          <cell r="A71" t="str">
            <v>listopad</v>
          </cell>
          <cell r="B71">
            <v>543</v>
          </cell>
        </row>
        <row r="72">
          <cell r="A72" t="str">
            <v>grudzień</v>
          </cell>
          <cell r="B72">
            <v>548</v>
          </cell>
        </row>
        <row r="73">
          <cell r="A73" t="str">
            <v>styczeń</v>
          </cell>
          <cell r="B73">
            <v>480</v>
          </cell>
        </row>
        <row r="74">
          <cell r="A74" t="str">
            <v>luty</v>
          </cell>
          <cell r="B74">
            <v>513</v>
          </cell>
        </row>
        <row r="75">
          <cell r="A75" t="str">
            <v>marzec</v>
          </cell>
          <cell r="B75">
            <v>825</v>
          </cell>
        </row>
        <row r="76">
          <cell r="A76" t="str">
            <v>kwiecień</v>
          </cell>
          <cell r="B76">
            <v>1057</v>
          </cell>
        </row>
        <row r="77">
          <cell r="A77" t="str">
            <v>maj</v>
          </cell>
          <cell r="B77">
            <v>1023</v>
          </cell>
        </row>
        <row r="78">
          <cell r="A78" t="str">
            <v>czerwiec</v>
          </cell>
          <cell r="B78">
            <v>1006</v>
          </cell>
        </row>
        <row r="79">
          <cell r="A79" t="str">
            <v>lipiec</v>
          </cell>
          <cell r="B79">
            <v>752</v>
          </cell>
        </row>
        <row r="80">
          <cell r="A80" t="str">
            <v>sierpień</v>
          </cell>
          <cell r="B80">
            <v>781</v>
          </cell>
        </row>
        <row r="81">
          <cell r="A81" t="str">
            <v>wrzesień</v>
          </cell>
          <cell r="B81">
            <v>774</v>
          </cell>
        </row>
        <row r="82">
          <cell r="A82" t="str">
            <v>październik</v>
          </cell>
          <cell r="B82">
            <v>787</v>
          </cell>
        </row>
      </sheetData>
      <sheetData sheetId="15">
        <row r="7">
          <cell r="A7" t="str">
            <v>Białystok</v>
          </cell>
          <cell r="C7">
            <v>535</v>
          </cell>
          <cell r="E7">
            <v>125</v>
          </cell>
        </row>
        <row r="8">
          <cell r="A8" t="str">
            <v>Gdańsk</v>
          </cell>
          <cell r="C8">
            <v>675</v>
          </cell>
          <cell r="E8">
            <v>172</v>
          </cell>
        </row>
        <row r="9">
          <cell r="A9" t="str">
            <v>Katowice</v>
          </cell>
          <cell r="C9">
            <v>836</v>
          </cell>
          <cell r="E9">
            <v>196</v>
          </cell>
        </row>
        <row r="10">
          <cell r="A10" t="str">
            <v>Kraków</v>
          </cell>
          <cell r="C10">
            <v>429</v>
          </cell>
          <cell r="E10">
            <v>99</v>
          </cell>
        </row>
        <row r="11">
          <cell r="A11" t="str">
            <v>Lublin</v>
          </cell>
          <cell r="C11">
            <v>674</v>
          </cell>
          <cell r="E11">
            <v>135</v>
          </cell>
        </row>
        <row r="12">
          <cell r="A12" t="str">
            <v>Łódź</v>
          </cell>
          <cell r="C12">
            <v>670</v>
          </cell>
          <cell r="E12">
            <v>146</v>
          </cell>
        </row>
        <row r="13">
          <cell r="A13" t="str">
            <v>Poznań</v>
          </cell>
          <cell r="C13">
            <v>663</v>
          </cell>
          <cell r="E13">
            <v>133</v>
          </cell>
        </row>
        <row r="14">
          <cell r="A14" t="str">
            <v>Rzeszów</v>
          </cell>
          <cell r="C14">
            <v>159</v>
          </cell>
          <cell r="E14">
            <v>28</v>
          </cell>
        </row>
        <row r="15">
          <cell r="A15" t="str">
            <v>Szczecin</v>
          </cell>
          <cell r="C15">
            <v>345</v>
          </cell>
          <cell r="E15">
            <v>82</v>
          </cell>
        </row>
        <row r="16">
          <cell r="A16" t="str">
            <v>Warszawa</v>
          </cell>
          <cell r="C16">
            <v>438</v>
          </cell>
          <cell r="E16">
            <v>110</v>
          </cell>
        </row>
        <row r="17">
          <cell r="A17" t="str">
            <v>Wrocław</v>
          </cell>
          <cell r="C17">
            <v>1163</v>
          </cell>
          <cell r="E17">
            <v>260</v>
          </cell>
        </row>
      </sheetData>
      <sheetData sheetId="16"/>
      <sheetData sheetId="17">
        <row r="58">
          <cell r="B58">
            <v>10</v>
          </cell>
          <cell r="C58">
            <v>1849</v>
          </cell>
        </row>
        <row r="59">
          <cell r="B59">
            <v>11</v>
          </cell>
          <cell r="C59">
            <v>1887</v>
          </cell>
        </row>
        <row r="60">
          <cell r="B60">
            <v>12</v>
          </cell>
          <cell r="C60">
            <v>1824</v>
          </cell>
        </row>
        <row r="61">
          <cell r="B61">
            <v>1</v>
          </cell>
          <cell r="C61">
            <v>1865</v>
          </cell>
        </row>
        <row r="62">
          <cell r="B62">
            <v>2</v>
          </cell>
          <cell r="C62">
            <v>1918</v>
          </cell>
        </row>
        <row r="63">
          <cell r="B63">
            <v>3</v>
          </cell>
          <cell r="C63">
            <v>2005</v>
          </cell>
        </row>
        <row r="64">
          <cell r="B64">
            <v>4</v>
          </cell>
          <cell r="C64">
            <v>2056</v>
          </cell>
        </row>
        <row r="65">
          <cell r="B65">
            <v>5</v>
          </cell>
          <cell r="C65">
            <v>2119</v>
          </cell>
        </row>
        <row r="66">
          <cell r="B66">
            <v>6</v>
          </cell>
          <cell r="C66">
            <v>2166</v>
          </cell>
        </row>
        <row r="67">
          <cell r="B67">
            <v>7</v>
          </cell>
          <cell r="C67">
            <v>2197</v>
          </cell>
        </row>
        <row r="68">
          <cell r="B68">
            <v>8</v>
          </cell>
          <cell r="C68">
            <v>2294</v>
          </cell>
        </row>
        <row r="69">
          <cell r="B69">
            <v>9</v>
          </cell>
          <cell r="C69">
            <v>2312</v>
          </cell>
        </row>
        <row r="70">
          <cell r="B70">
            <v>10</v>
          </cell>
          <cell r="C70">
            <v>2361</v>
          </cell>
        </row>
      </sheetData>
      <sheetData sheetId="18"/>
      <sheetData sheetId="19"/>
      <sheetData sheetId="20"/>
      <sheetData sheetId="21">
        <row r="51">
          <cell r="B51">
            <v>10</v>
          </cell>
          <cell r="C51">
            <v>18333</v>
          </cell>
        </row>
        <row r="52">
          <cell r="B52">
            <v>11</v>
          </cell>
          <cell r="C52">
            <v>18657</v>
          </cell>
        </row>
        <row r="53">
          <cell r="B53">
            <v>12</v>
          </cell>
          <cell r="C53">
            <v>18427</v>
          </cell>
        </row>
        <row r="54">
          <cell r="B54">
            <v>1</v>
          </cell>
          <cell r="C54">
            <v>18559</v>
          </cell>
        </row>
        <row r="55">
          <cell r="B55">
            <v>2</v>
          </cell>
          <cell r="C55">
            <v>18838</v>
          </cell>
        </row>
        <row r="56">
          <cell r="B56">
            <v>3</v>
          </cell>
          <cell r="C56">
            <v>20146</v>
          </cell>
        </row>
        <row r="57">
          <cell r="B57">
            <v>4</v>
          </cell>
          <cell r="C57">
            <v>20677</v>
          </cell>
        </row>
        <row r="58">
          <cell r="B58">
            <v>5</v>
          </cell>
          <cell r="C58">
            <v>21061</v>
          </cell>
        </row>
        <row r="59">
          <cell r="B59">
            <v>6</v>
          </cell>
          <cell r="C59">
            <v>21711</v>
          </cell>
        </row>
        <row r="60">
          <cell r="B60">
            <v>7</v>
          </cell>
          <cell r="C60">
            <v>21576</v>
          </cell>
        </row>
        <row r="61">
          <cell r="B61">
            <v>8</v>
          </cell>
          <cell r="C61">
            <v>21528</v>
          </cell>
        </row>
        <row r="62">
          <cell r="B62">
            <v>9</v>
          </cell>
          <cell r="C62">
            <v>21556</v>
          </cell>
        </row>
        <row r="63">
          <cell r="B63">
            <v>10</v>
          </cell>
          <cell r="C63">
            <v>21497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10</v>
          </cell>
          <cell r="C57">
            <v>62.5</v>
          </cell>
          <cell r="H57">
            <v>10</v>
          </cell>
          <cell r="I57">
            <v>2.6</v>
          </cell>
        </row>
        <row r="58">
          <cell r="B58">
            <v>11</v>
          </cell>
          <cell r="C58">
            <v>63.1</v>
          </cell>
          <cell r="H58">
            <v>11</v>
          </cell>
          <cell r="I58">
            <v>2.4</v>
          </cell>
        </row>
        <row r="59">
          <cell r="B59">
            <v>12</v>
          </cell>
          <cell r="C59">
            <v>63.4</v>
          </cell>
          <cell r="H59">
            <v>12</v>
          </cell>
          <cell r="I59">
            <v>2.5</v>
          </cell>
        </row>
        <row r="60">
          <cell r="B60">
            <v>1</v>
          </cell>
          <cell r="C60">
            <v>61.6</v>
          </cell>
          <cell r="F60">
            <v>95.9</v>
          </cell>
          <cell r="H60">
            <v>1</v>
          </cell>
          <cell r="I60">
            <v>2.7</v>
          </cell>
        </row>
        <row r="61">
          <cell r="B61">
            <v>2</v>
          </cell>
          <cell r="C61">
            <v>60.4</v>
          </cell>
          <cell r="F61">
            <v>95.8</v>
          </cell>
          <cell r="H61">
            <v>2</v>
          </cell>
          <cell r="I61">
            <v>2.7</v>
          </cell>
        </row>
        <row r="62">
          <cell r="B62">
            <v>3</v>
          </cell>
          <cell r="C62">
            <v>60.2</v>
          </cell>
          <cell r="F62">
            <v>95.5</v>
          </cell>
          <cell r="H62">
            <v>3</v>
          </cell>
          <cell r="I62">
            <v>2.8</v>
          </cell>
        </row>
        <row r="63">
          <cell r="B63">
            <v>4</v>
          </cell>
          <cell r="C63">
            <v>60.9</v>
          </cell>
          <cell r="F63">
            <v>96</v>
          </cell>
          <cell r="H63">
            <v>4</v>
          </cell>
          <cell r="I63">
            <v>2.5</v>
          </cell>
        </row>
        <row r="64">
          <cell r="B64">
            <v>5</v>
          </cell>
          <cell r="C64">
            <v>60.9</v>
          </cell>
          <cell r="F64">
            <v>96.2</v>
          </cell>
          <cell r="H64">
            <v>5</v>
          </cell>
          <cell r="I64">
            <v>2.4</v>
          </cell>
        </row>
        <row r="65">
          <cell r="B65">
            <v>6</v>
          </cell>
          <cell r="C65">
            <v>61.4</v>
          </cell>
          <cell r="F65">
            <v>96.4</v>
          </cell>
          <cell r="H65">
            <v>6</v>
          </cell>
          <cell r="I65">
            <v>2.2999999999999998</v>
          </cell>
        </row>
        <row r="66">
          <cell r="B66">
            <v>7</v>
          </cell>
          <cell r="C66">
            <v>62.1</v>
          </cell>
          <cell r="F66">
            <v>96.2</v>
          </cell>
          <cell r="H66">
            <v>7</v>
          </cell>
          <cell r="I66">
            <v>2.5</v>
          </cell>
        </row>
        <row r="67">
          <cell r="B67">
            <v>8</v>
          </cell>
          <cell r="C67">
            <v>62.3</v>
          </cell>
          <cell r="F67">
            <v>96.1</v>
          </cell>
          <cell r="H67">
            <v>8</v>
          </cell>
          <cell r="I67">
            <v>2.6</v>
          </cell>
        </row>
        <row r="68">
          <cell r="B68">
            <v>9</v>
          </cell>
          <cell r="C68">
            <v>62.4</v>
          </cell>
          <cell r="F68">
            <v>96.4</v>
          </cell>
          <cell r="H68">
            <v>9</v>
          </cell>
          <cell r="I68">
            <v>2.4</v>
          </cell>
        </row>
        <row r="69">
          <cell r="B69">
            <v>10</v>
          </cell>
          <cell r="C69">
            <v>62.5</v>
          </cell>
          <cell r="F69">
            <v>96.6</v>
          </cell>
          <cell r="H69">
            <v>10</v>
          </cell>
          <cell r="I69">
            <v>2.2000000000000002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/>
      <sheetData sheetId="1">
        <row r="60">
          <cell r="L60" t="str">
            <v>z terenu</v>
          </cell>
          <cell r="M60" t="str">
            <v>z zatrudnienia</v>
          </cell>
        </row>
        <row r="70">
          <cell r="K70" t="str">
            <v>październik</v>
          </cell>
          <cell r="L70">
            <v>0</v>
          </cell>
          <cell r="M70">
            <v>14</v>
          </cell>
        </row>
        <row r="71">
          <cell r="K71" t="str">
            <v>listopad</v>
          </cell>
          <cell r="L71">
            <v>0</v>
          </cell>
          <cell r="M71">
            <v>14</v>
          </cell>
        </row>
        <row r="72">
          <cell r="K72" t="str">
            <v>grudzień</v>
          </cell>
          <cell r="L72">
            <v>0</v>
          </cell>
          <cell r="M72">
            <v>8</v>
          </cell>
        </row>
        <row r="73">
          <cell r="K73" t="str">
            <v>styczeń</v>
          </cell>
          <cell r="L73">
            <v>0</v>
          </cell>
          <cell r="M73">
            <v>5</v>
          </cell>
        </row>
        <row r="74">
          <cell r="K74" t="str">
            <v>luty</v>
          </cell>
          <cell r="L74">
            <v>0</v>
          </cell>
          <cell r="M74">
            <v>16</v>
          </cell>
        </row>
        <row r="75">
          <cell r="K75" t="str">
            <v>marzec</v>
          </cell>
          <cell r="L75">
            <v>0</v>
          </cell>
          <cell r="M75">
            <v>15</v>
          </cell>
        </row>
        <row r="76">
          <cell r="K76" t="str">
            <v>kwiecień</v>
          </cell>
          <cell r="L76">
            <v>0</v>
          </cell>
          <cell r="M76">
            <v>15</v>
          </cell>
        </row>
        <row r="77">
          <cell r="K77" t="str">
            <v>maj</v>
          </cell>
          <cell r="L77">
            <v>0</v>
          </cell>
          <cell r="M77">
            <v>19</v>
          </cell>
        </row>
        <row r="78">
          <cell r="K78" t="str">
            <v>czerwiec</v>
          </cell>
          <cell r="L78">
            <v>1</v>
          </cell>
          <cell r="M78">
            <v>7</v>
          </cell>
        </row>
        <row r="79">
          <cell r="K79" t="str">
            <v>lipiec</v>
          </cell>
          <cell r="L79">
            <v>0</v>
          </cell>
          <cell r="M79">
            <v>11</v>
          </cell>
        </row>
        <row r="80">
          <cell r="K80" t="str">
            <v>sierpień</v>
          </cell>
          <cell r="L80">
            <v>0</v>
          </cell>
          <cell r="M80">
            <v>21</v>
          </cell>
        </row>
        <row r="81">
          <cell r="K81" t="str">
            <v>wrzesień</v>
          </cell>
          <cell r="L81">
            <v>0</v>
          </cell>
          <cell r="M81">
            <v>18</v>
          </cell>
        </row>
        <row r="82">
          <cell r="K82" t="str">
            <v>październik</v>
          </cell>
          <cell r="L82">
            <v>0</v>
          </cell>
          <cell r="M82">
            <v>17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workbookViewId="0">
      <selection activeCell="C14" sqref="C14"/>
    </sheetView>
  </sheetViews>
  <sheetFormatPr defaultColWidth="9.109375" defaultRowHeight="13.15" x14ac:dyDescent="0.25"/>
  <cols>
    <col min="1" max="16384" width="9.109375" style="54"/>
  </cols>
  <sheetData>
    <row r="3" spans="1:9" ht="28.2" x14ac:dyDescent="0.5">
      <c r="A3" s="898" t="s">
        <v>604</v>
      </c>
      <c r="B3" s="898"/>
      <c r="C3" s="898"/>
      <c r="D3" s="898"/>
      <c r="E3" s="898"/>
      <c r="F3" s="898"/>
      <c r="G3" s="898"/>
      <c r="H3" s="898"/>
      <c r="I3" s="898"/>
    </row>
    <row r="5" spans="1:9" ht="21.3" x14ac:dyDescent="0.4">
      <c r="A5" s="899" t="s">
        <v>605</v>
      </c>
      <c r="B5" s="899"/>
      <c r="C5" s="899"/>
      <c r="D5" s="899"/>
      <c r="E5" s="899"/>
      <c r="F5" s="899"/>
      <c r="G5" s="899"/>
      <c r="H5" s="899"/>
      <c r="I5" s="899"/>
    </row>
    <row r="8" spans="1:9" ht="15.85" customHeight="1" x14ac:dyDescent="0.25"/>
    <row r="9" spans="1:9" ht="13.65" customHeight="1" x14ac:dyDescent="0.25">
      <c r="A9" s="55"/>
      <c r="B9" s="55"/>
    </row>
    <row r="10" spans="1:9" x14ac:dyDescent="0.25">
      <c r="A10" s="56" t="s">
        <v>1034</v>
      </c>
      <c r="B10" s="57"/>
      <c r="C10" s="58"/>
      <c r="D10" s="58"/>
      <c r="E10" s="58"/>
      <c r="F10" s="58"/>
      <c r="G10" s="58"/>
      <c r="H10" s="59"/>
    </row>
    <row r="22" spans="1:9" ht="23.8" x14ac:dyDescent="0.45">
      <c r="A22" s="900" t="s">
        <v>596</v>
      </c>
      <c r="B22" s="900"/>
      <c r="C22" s="900"/>
      <c r="D22" s="900"/>
      <c r="E22" s="900"/>
      <c r="F22" s="900"/>
      <c r="G22" s="900"/>
      <c r="H22" s="900"/>
      <c r="I22" s="900"/>
    </row>
    <row r="23" spans="1:9" x14ac:dyDescent="0.25">
      <c r="A23" s="58"/>
      <c r="B23" s="58"/>
      <c r="C23" s="58"/>
      <c r="D23" s="58"/>
      <c r="E23" s="58"/>
      <c r="F23" s="58"/>
      <c r="G23" s="58"/>
      <c r="H23" s="58"/>
    </row>
    <row r="24" spans="1:9" ht="23.8" x14ac:dyDescent="0.45">
      <c r="A24" s="900" t="s">
        <v>597</v>
      </c>
      <c r="B24" s="900"/>
      <c r="C24" s="900"/>
      <c r="D24" s="900"/>
      <c r="E24" s="900"/>
      <c r="F24" s="900"/>
      <c r="G24" s="900"/>
      <c r="H24" s="900"/>
      <c r="I24" s="900"/>
    </row>
    <row r="25" spans="1:9" x14ac:dyDescent="0.25">
      <c r="A25" s="58"/>
      <c r="B25" s="58"/>
      <c r="C25" s="58"/>
      <c r="D25" s="58"/>
      <c r="E25" s="58"/>
      <c r="F25" s="58"/>
      <c r="G25" s="58"/>
      <c r="H25" s="58"/>
    </row>
    <row r="26" spans="1:9" ht="18.2" x14ac:dyDescent="0.35">
      <c r="A26" s="902"/>
      <c r="B26" s="902"/>
      <c r="C26" s="902"/>
      <c r="D26" s="902"/>
      <c r="E26" s="902"/>
      <c r="F26" s="902"/>
      <c r="G26" s="902"/>
      <c r="H26" s="902"/>
    </row>
    <row r="27" spans="1:9" ht="21.3" x14ac:dyDescent="0.4">
      <c r="A27" s="58"/>
      <c r="B27" s="60"/>
      <c r="C27" s="61"/>
      <c r="D27" s="58"/>
      <c r="E27" s="58"/>
      <c r="F27" s="58"/>
      <c r="G27" s="58"/>
      <c r="H27" s="58"/>
    </row>
    <row r="35" spans="1:9" ht="21.3" x14ac:dyDescent="0.4">
      <c r="A35" s="901" t="s">
        <v>1030</v>
      </c>
      <c r="B35" s="901"/>
      <c r="C35" s="901"/>
      <c r="D35" s="901"/>
      <c r="E35" s="901"/>
      <c r="F35" s="901"/>
      <c r="G35" s="901"/>
      <c r="H35" s="901"/>
      <c r="I35" s="901"/>
    </row>
    <row r="47" spans="1:9" x14ac:dyDescent="0.25">
      <c r="A47" s="897" t="s">
        <v>600</v>
      </c>
      <c r="B47" s="897"/>
      <c r="C47" s="897"/>
      <c r="D47" s="897"/>
      <c r="E47" s="897"/>
      <c r="F47" s="897"/>
      <c r="G47" s="897"/>
      <c r="H47" s="897"/>
      <c r="I47" s="897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topLeftCell="A70" workbookViewId="0">
      <selection activeCell="M88" sqref="M88"/>
    </sheetView>
  </sheetViews>
  <sheetFormatPr defaultColWidth="9.109375" defaultRowHeight="12.55" x14ac:dyDescent="0.2"/>
  <cols>
    <col min="1" max="1" width="5.77734375" style="2" customWidth="1"/>
    <col min="2" max="2" width="6.21875" style="878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540</v>
      </c>
      <c r="H2" s="38" t="s">
        <v>541</v>
      </c>
    </row>
    <row r="5" spans="1:9" ht="12.85" customHeight="1" x14ac:dyDescent="0.2">
      <c r="A5" s="48" t="s">
        <v>542</v>
      </c>
      <c r="B5" s="48">
        <v>1</v>
      </c>
      <c r="C5" s="903" t="s">
        <v>543</v>
      </c>
      <c r="D5" s="903"/>
      <c r="E5" s="903"/>
      <c r="F5" s="903"/>
      <c r="G5" s="903"/>
      <c r="H5" s="49"/>
      <c r="I5" s="49">
        <v>1</v>
      </c>
    </row>
    <row r="6" spans="1:9" ht="8.15" customHeight="1" x14ac:dyDescent="0.2"/>
    <row r="7" spans="1:9" ht="12.85" customHeight="1" x14ac:dyDescent="0.2">
      <c r="A7" s="48" t="s">
        <v>544</v>
      </c>
      <c r="B7" s="48">
        <v>2</v>
      </c>
      <c r="C7" s="49" t="s">
        <v>545</v>
      </c>
      <c r="D7" s="49"/>
      <c r="E7" s="49"/>
      <c r="F7" s="49"/>
      <c r="G7" s="49"/>
      <c r="H7" s="49"/>
      <c r="I7" s="49">
        <v>2</v>
      </c>
    </row>
    <row r="8" spans="1:9" ht="8.15" customHeight="1" x14ac:dyDescent="0.2"/>
    <row r="9" spans="1:9" ht="12.85" customHeight="1" x14ac:dyDescent="0.2">
      <c r="A9" s="48" t="s">
        <v>546</v>
      </c>
      <c r="B9" s="48">
        <v>3</v>
      </c>
      <c r="C9" s="49" t="s">
        <v>547</v>
      </c>
      <c r="D9" s="49"/>
      <c r="E9" s="49"/>
      <c r="F9" s="49"/>
      <c r="G9" s="49"/>
      <c r="H9" s="49"/>
      <c r="I9" s="50"/>
    </row>
    <row r="10" spans="1:9" ht="12.85" customHeight="1" x14ac:dyDescent="0.2">
      <c r="A10" s="48"/>
      <c r="B10" s="48"/>
      <c r="C10" s="49" t="s">
        <v>548</v>
      </c>
      <c r="D10" s="49"/>
      <c r="E10" s="49"/>
      <c r="F10" s="49"/>
      <c r="G10" s="49"/>
      <c r="H10" s="49"/>
      <c r="I10" s="50" t="s">
        <v>549</v>
      </c>
    </row>
    <row r="11" spans="1:9" ht="8.15" customHeight="1" x14ac:dyDescent="0.2"/>
    <row r="12" spans="1:9" ht="12.85" customHeight="1" x14ac:dyDescent="0.2">
      <c r="A12" s="48" t="s">
        <v>550</v>
      </c>
      <c r="B12" s="48">
        <v>4</v>
      </c>
      <c r="C12" s="49" t="s">
        <v>551</v>
      </c>
      <c r="D12" s="49"/>
      <c r="E12" s="49"/>
      <c r="F12" s="49"/>
      <c r="G12" s="49"/>
      <c r="H12" s="49"/>
      <c r="I12" s="50" t="s">
        <v>552</v>
      </c>
    </row>
    <row r="13" spans="1:9" ht="7.55" customHeight="1" x14ac:dyDescent="0.2">
      <c r="A13" s="1"/>
      <c r="B13" s="1"/>
      <c r="I13" s="39"/>
    </row>
    <row r="14" spans="1:9" ht="12.25" customHeight="1" x14ac:dyDescent="0.2">
      <c r="A14" s="51" t="s">
        <v>553</v>
      </c>
      <c r="B14" s="48">
        <v>5</v>
      </c>
      <c r="C14" s="49" t="s">
        <v>554</v>
      </c>
      <c r="D14" s="49"/>
      <c r="E14" s="49"/>
      <c r="F14" s="49"/>
      <c r="G14" s="49"/>
      <c r="H14" s="49"/>
      <c r="I14" s="50" t="s">
        <v>832</v>
      </c>
    </row>
    <row r="15" spans="1:9" ht="8.15" customHeight="1" x14ac:dyDescent="0.2">
      <c r="I15" s="39"/>
    </row>
    <row r="16" spans="1:9" ht="12.85" customHeight="1" x14ac:dyDescent="0.2">
      <c r="A16" s="589" t="s">
        <v>555</v>
      </c>
      <c r="B16" s="879">
        <v>6</v>
      </c>
      <c r="C16" s="588" t="s">
        <v>331</v>
      </c>
      <c r="D16" s="588"/>
      <c r="E16" s="588"/>
      <c r="F16" s="588"/>
      <c r="G16" s="588"/>
      <c r="H16" s="588"/>
      <c r="I16" s="589">
        <v>11</v>
      </c>
    </row>
    <row r="18" spans="1:9" x14ac:dyDescent="0.2">
      <c r="A18" s="589" t="s">
        <v>555</v>
      </c>
      <c r="B18" s="880">
        <v>7</v>
      </c>
      <c r="C18" s="588" t="s">
        <v>432</v>
      </c>
      <c r="D18" s="588"/>
      <c r="E18" s="588"/>
      <c r="F18" s="588"/>
      <c r="G18" s="588"/>
      <c r="H18" s="588"/>
      <c r="I18" s="588">
        <v>12</v>
      </c>
    </row>
    <row r="20" spans="1:9" x14ac:dyDescent="0.2">
      <c r="A20" s="589" t="s">
        <v>556</v>
      </c>
      <c r="B20" s="881">
        <v>8</v>
      </c>
      <c r="C20" s="588" t="s">
        <v>311</v>
      </c>
      <c r="D20" s="588"/>
      <c r="E20" s="588"/>
      <c r="F20" s="588"/>
      <c r="G20" s="588"/>
      <c r="H20" s="588"/>
      <c r="I20" s="588">
        <v>13</v>
      </c>
    </row>
    <row r="22" spans="1:9" x14ac:dyDescent="0.2">
      <c r="A22" s="589" t="s">
        <v>556</v>
      </c>
      <c r="B22" s="880">
        <v>9</v>
      </c>
      <c r="C22" s="588" t="s">
        <v>620</v>
      </c>
      <c r="D22" s="588"/>
      <c r="E22" s="588"/>
      <c r="F22" s="588"/>
      <c r="G22" s="588"/>
      <c r="H22" s="588"/>
      <c r="I22" s="588">
        <v>14</v>
      </c>
    </row>
    <row r="24" spans="1:9" x14ac:dyDescent="0.2">
      <c r="A24" s="589" t="s">
        <v>556</v>
      </c>
      <c r="B24" s="880">
        <v>10</v>
      </c>
      <c r="C24" s="588" t="s">
        <v>557</v>
      </c>
      <c r="D24" s="588"/>
      <c r="E24" s="588"/>
      <c r="F24" s="588"/>
      <c r="G24" s="588"/>
      <c r="H24" s="588"/>
      <c r="I24" s="588"/>
    </row>
    <row r="25" spans="1:9" x14ac:dyDescent="0.2">
      <c r="A25" s="588"/>
      <c r="B25" s="880"/>
      <c r="C25" s="588" t="s">
        <v>399</v>
      </c>
      <c r="D25" s="588"/>
      <c r="E25" s="588"/>
      <c r="F25" s="588"/>
      <c r="G25" s="588"/>
      <c r="H25" s="588"/>
      <c r="I25" s="588">
        <v>14</v>
      </c>
    </row>
    <row r="27" spans="1:9" x14ac:dyDescent="0.2">
      <c r="A27" s="589" t="s">
        <v>558</v>
      </c>
      <c r="B27" s="881">
        <v>11</v>
      </c>
      <c r="C27" s="588" t="s">
        <v>559</v>
      </c>
      <c r="D27" s="588"/>
      <c r="E27" s="588"/>
      <c r="F27" s="588"/>
      <c r="G27" s="588"/>
      <c r="H27" s="588"/>
      <c r="I27" s="588">
        <v>15</v>
      </c>
    </row>
    <row r="28" spans="1:9" x14ac:dyDescent="0.2">
      <c r="A28" s="1"/>
      <c r="B28" s="1"/>
    </row>
    <row r="29" spans="1:9" x14ac:dyDescent="0.2">
      <c r="A29" s="588" t="s">
        <v>560</v>
      </c>
      <c r="B29" s="880">
        <v>12</v>
      </c>
      <c r="C29" s="588" t="s">
        <v>561</v>
      </c>
      <c r="D29" s="588"/>
      <c r="E29" s="588"/>
      <c r="F29" s="588"/>
      <c r="G29" s="588"/>
      <c r="H29" s="588"/>
      <c r="I29" s="588">
        <v>15</v>
      </c>
    </row>
    <row r="31" spans="1:9" x14ac:dyDescent="0.2">
      <c r="A31" s="589" t="s">
        <v>562</v>
      </c>
      <c r="B31" s="881">
        <v>13</v>
      </c>
      <c r="C31" s="588" t="s">
        <v>563</v>
      </c>
      <c r="D31" s="588"/>
      <c r="E31" s="588"/>
      <c r="F31" s="588"/>
      <c r="G31" s="588"/>
      <c r="H31" s="588"/>
      <c r="I31" s="588">
        <v>16</v>
      </c>
    </row>
    <row r="32" spans="1:9" x14ac:dyDescent="0.2">
      <c r="A32" s="1"/>
      <c r="B32" s="1"/>
    </row>
    <row r="33" spans="1:9" x14ac:dyDescent="0.2">
      <c r="A33" s="588" t="s">
        <v>12</v>
      </c>
      <c r="B33" s="880">
        <v>14</v>
      </c>
      <c r="C33" s="588" t="s">
        <v>564</v>
      </c>
      <c r="D33" s="588"/>
      <c r="E33" s="588"/>
      <c r="F33" s="588"/>
      <c r="G33" s="588"/>
      <c r="H33" s="588"/>
      <c r="I33" s="588">
        <v>17</v>
      </c>
    </row>
    <row r="35" spans="1:9" x14ac:dyDescent="0.2">
      <c r="A35" s="588" t="s">
        <v>553</v>
      </c>
      <c r="B35" s="880">
        <v>15</v>
      </c>
      <c r="C35" s="588" t="s">
        <v>642</v>
      </c>
      <c r="D35" s="588"/>
      <c r="E35" s="588"/>
      <c r="F35" s="588"/>
      <c r="G35" s="588"/>
      <c r="H35" s="588"/>
      <c r="I35" s="588">
        <v>18</v>
      </c>
    </row>
    <row r="37" spans="1:9" x14ac:dyDescent="0.2">
      <c r="A37" s="588" t="s">
        <v>553</v>
      </c>
      <c r="B37" s="880">
        <v>16</v>
      </c>
      <c r="C37" s="588" t="s">
        <v>643</v>
      </c>
      <c r="D37" s="588"/>
      <c r="E37" s="588"/>
      <c r="F37" s="588"/>
      <c r="G37" s="588"/>
      <c r="H37" s="588"/>
      <c r="I37" s="588"/>
    </row>
    <row r="38" spans="1:9" x14ac:dyDescent="0.2">
      <c r="A38" s="588"/>
      <c r="B38" s="880"/>
      <c r="C38" s="588" t="s">
        <v>644</v>
      </c>
      <c r="D38" s="588"/>
      <c r="E38" s="588"/>
      <c r="F38" s="588"/>
      <c r="G38" s="588"/>
      <c r="H38" s="588"/>
      <c r="I38" s="588">
        <v>19</v>
      </c>
    </row>
    <row r="39" spans="1:9" x14ac:dyDescent="0.2">
      <c r="A39" s="794"/>
      <c r="B39" s="880"/>
      <c r="C39" s="794"/>
      <c r="D39" s="794"/>
      <c r="E39" s="794"/>
      <c r="F39" s="794"/>
      <c r="G39" s="794"/>
      <c r="H39" s="794"/>
      <c r="I39" s="794"/>
    </row>
    <row r="40" spans="1:9" x14ac:dyDescent="0.2">
      <c r="A40" s="794" t="s">
        <v>553</v>
      </c>
      <c r="B40" s="880">
        <v>17</v>
      </c>
      <c r="C40" s="794" t="s">
        <v>904</v>
      </c>
      <c r="D40" s="794"/>
      <c r="E40" s="794"/>
      <c r="F40" s="794"/>
      <c r="G40" s="794"/>
      <c r="H40" s="794"/>
      <c r="I40" s="794">
        <v>19</v>
      </c>
    </row>
    <row r="42" spans="1:9" x14ac:dyDescent="0.2">
      <c r="A42" s="588" t="s">
        <v>565</v>
      </c>
      <c r="B42" s="880">
        <v>18</v>
      </c>
      <c r="C42" s="588" t="s">
        <v>566</v>
      </c>
      <c r="D42" s="588"/>
      <c r="E42" s="588"/>
      <c r="F42" s="588"/>
      <c r="G42" s="588"/>
      <c r="H42" s="588"/>
      <c r="I42" s="588">
        <v>20</v>
      </c>
    </row>
    <row r="43" spans="1:9" ht="13.15" x14ac:dyDescent="0.25">
      <c r="A43" s="12"/>
    </row>
    <row r="44" spans="1:9" x14ac:dyDescent="0.2">
      <c r="A44" s="588" t="s">
        <v>567</v>
      </c>
      <c r="B44" s="880">
        <v>19</v>
      </c>
      <c r="C44" s="588" t="s">
        <v>568</v>
      </c>
      <c r="D44" s="588"/>
      <c r="E44" s="588"/>
      <c r="F44" s="588"/>
      <c r="G44" s="588"/>
      <c r="H44" s="588"/>
      <c r="I44" s="588">
        <v>21</v>
      </c>
    </row>
    <row r="46" spans="1:9" x14ac:dyDescent="0.2">
      <c r="A46" s="588" t="s">
        <v>569</v>
      </c>
      <c r="B46" s="880">
        <v>20</v>
      </c>
      <c r="C46" s="588" t="s">
        <v>570</v>
      </c>
      <c r="D46" s="588"/>
      <c r="E46" s="588"/>
      <c r="F46" s="588"/>
      <c r="G46" s="588"/>
      <c r="H46" s="588"/>
      <c r="I46" s="588"/>
    </row>
    <row r="47" spans="1:9" x14ac:dyDescent="0.2">
      <c r="A47" s="588"/>
      <c r="B47" s="880"/>
      <c r="C47" s="588" t="s">
        <v>400</v>
      </c>
      <c r="D47" s="588"/>
      <c r="E47" s="588"/>
      <c r="F47" s="588"/>
      <c r="G47" s="588"/>
      <c r="H47" s="588"/>
      <c r="I47" s="588">
        <v>22</v>
      </c>
    </row>
    <row r="49" spans="1:9" x14ac:dyDescent="0.2">
      <c r="A49" s="588" t="s">
        <v>553</v>
      </c>
      <c r="B49" s="880">
        <v>21</v>
      </c>
      <c r="C49" s="588" t="s">
        <v>923</v>
      </c>
      <c r="D49" s="588"/>
      <c r="E49" s="588"/>
      <c r="F49" s="588"/>
      <c r="G49" s="588"/>
      <c r="H49" s="588"/>
      <c r="I49" s="588">
        <v>22</v>
      </c>
    </row>
    <row r="51" spans="1:9" x14ac:dyDescent="0.2">
      <c r="A51" s="589" t="s">
        <v>556</v>
      </c>
      <c r="B51" s="880">
        <v>22</v>
      </c>
      <c r="C51" s="588" t="s">
        <v>571</v>
      </c>
      <c r="D51" s="588"/>
      <c r="E51" s="588"/>
      <c r="F51" s="588"/>
      <c r="G51" s="588"/>
      <c r="H51" s="588"/>
      <c r="I51" s="588"/>
    </row>
    <row r="52" spans="1:9" x14ac:dyDescent="0.2">
      <c r="A52" s="588"/>
      <c r="B52" s="880"/>
      <c r="C52" s="588" t="s">
        <v>433</v>
      </c>
      <c r="D52" s="588"/>
      <c r="E52" s="588"/>
      <c r="F52" s="588"/>
      <c r="G52" s="588"/>
      <c r="H52" s="588"/>
      <c r="I52" s="588"/>
    </row>
    <row r="53" spans="1:9" x14ac:dyDescent="0.2">
      <c r="A53" s="588"/>
      <c r="B53" s="880"/>
      <c r="C53" s="588" t="s">
        <v>572</v>
      </c>
      <c r="D53" s="588"/>
      <c r="E53" s="588"/>
      <c r="F53" s="588"/>
      <c r="G53" s="588"/>
      <c r="H53" s="588"/>
      <c r="I53" s="588"/>
    </row>
    <row r="54" spans="1:9" x14ac:dyDescent="0.2">
      <c r="A54" s="588"/>
      <c r="B54" s="880"/>
      <c r="C54" s="588" t="s">
        <v>573</v>
      </c>
      <c r="D54" s="588"/>
      <c r="E54" s="588"/>
      <c r="F54" s="588"/>
      <c r="G54" s="588"/>
      <c r="H54" s="588"/>
      <c r="I54" s="588">
        <v>22</v>
      </c>
    </row>
    <row r="56" spans="1:9" x14ac:dyDescent="0.2">
      <c r="A56" s="588" t="s">
        <v>662</v>
      </c>
      <c r="B56" s="880">
        <v>23</v>
      </c>
      <c r="C56" s="588" t="s">
        <v>574</v>
      </c>
      <c r="D56" s="588"/>
      <c r="E56" s="588"/>
      <c r="F56" s="588"/>
      <c r="G56" s="588"/>
      <c r="H56" s="588"/>
      <c r="I56" s="588">
        <v>22</v>
      </c>
    </row>
    <row r="58" spans="1:9" x14ac:dyDescent="0.2">
      <c r="A58" s="589" t="s">
        <v>556</v>
      </c>
      <c r="B58" s="880">
        <v>24</v>
      </c>
      <c r="C58" s="588" t="s">
        <v>700</v>
      </c>
      <c r="D58" s="588"/>
      <c r="E58" s="588"/>
      <c r="F58" s="588"/>
      <c r="G58" s="588"/>
      <c r="H58" s="588"/>
      <c r="I58" s="588"/>
    </row>
    <row r="59" spans="1:9" x14ac:dyDescent="0.2">
      <c r="A59" s="588"/>
      <c r="B59" s="880"/>
      <c r="C59" s="588" t="s">
        <v>701</v>
      </c>
      <c r="D59" s="588"/>
      <c r="E59" s="588"/>
      <c r="F59" s="588"/>
      <c r="G59" s="588"/>
      <c r="H59" s="588"/>
      <c r="I59" s="588"/>
    </row>
    <row r="60" spans="1:9" x14ac:dyDescent="0.2">
      <c r="A60" s="588"/>
      <c r="B60" s="880"/>
      <c r="C60" s="588" t="s">
        <v>714</v>
      </c>
      <c r="D60" s="588"/>
      <c r="E60" s="588"/>
      <c r="F60" s="588"/>
      <c r="G60" s="588"/>
      <c r="H60" s="588"/>
      <c r="I60" s="588"/>
    </row>
    <row r="61" spans="1:9" x14ac:dyDescent="0.2">
      <c r="A61" s="588"/>
      <c r="B61" s="880"/>
      <c r="C61" s="588" t="s">
        <v>715</v>
      </c>
      <c r="D61" s="588"/>
      <c r="E61" s="588"/>
      <c r="F61" s="588"/>
      <c r="G61" s="588"/>
      <c r="H61" s="588"/>
      <c r="I61" s="588"/>
    </row>
    <row r="62" spans="1:9" x14ac:dyDescent="0.2">
      <c r="A62" s="588"/>
      <c r="B62" s="880"/>
      <c r="C62" s="588" t="s">
        <v>704</v>
      </c>
      <c r="D62" s="588"/>
      <c r="E62" s="588"/>
      <c r="F62" s="588"/>
      <c r="G62" s="588"/>
      <c r="H62" s="588"/>
      <c r="I62" s="588">
        <v>23</v>
      </c>
    </row>
    <row r="64" spans="1:9" x14ac:dyDescent="0.2">
      <c r="A64" s="589" t="s">
        <v>556</v>
      </c>
      <c r="B64" s="880">
        <v>25</v>
      </c>
      <c r="C64" s="588" t="s">
        <v>614</v>
      </c>
      <c r="D64" s="588"/>
      <c r="E64" s="588"/>
      <c r="F64" s="588"/>
      <c r="G64" s="588"/>
      <c r="H64" s="588"/>
      <c r="I64" s="588"/>
    </row>
    <row r="65" spans="1:9" x14ac:dyDescent="0.2">
      <c r="A65" s="588"/>
      <c r="B65" s="880"/>
      <c r="C65" s="588" t="s">
        <v>621</v>
      </c>
      <c r="D65" s="588"/>
      <c r="E65" s="588"/>
      <c r="F65" s="588"/>
      <c r="G65" s="588"/>
      <c r="H65" s="588"/>
      <c r="I65" s="588">
        <v>23</v>
      </c>
    </row>
    <row r="67" spans="1:9" x14ac:dyDescent="0.2">
      <c r="A67" s="588" t="s">
        <v>575</v>
      </c>
      <c r="B67" s="880">
        <v>26</v>
      </c>
      <c r="C67" s="588" t="s">
        <v>576</v>
      </c>
      <c r="D67" s="588"/>
      <c r="E67" s="588"/>
      <c r="F67" s="588"/>
      <c r="G67" s="588"/>
      <c r="H67" s="588"/>
      <c r="I67" s="588">
        <v>24</v>
      </c>
    </row>
    <row r="69" spans="1:9" x14ac:dyDescent="0.2">
      <c r="A69" s="588" t="s">
        <v>326</v>
      </c>
      <c r="B69" s="880">
        <v>27</v>
      </c>
      <c r="C69" s="588" t="s">
        <v>577</v>
      </c>
      <c r="D69" s="588"/>
      <c r="E69" s="588"/>
      <c r="F69" s="588"/>
      <c r="G69" s="588"/>
      <c r="H69" s="588"/>
      <c r="I69" s="588">
        <v>24</v>
      </c>
    </row>
    <row r="71" spans="1:9" x14ac:dyDescent="0.2">
      <c r="A71" s="588" t="s">
        <v>327</v>
      </c>
      <c r="B71" s="880">
        <v>28</v>
      </c>
      <c r="C71" s="588" t="s">
        <v>578</v>
      </c>
      <c r="D71" s="588"/>
      <c r="E71" s="588"/>
      <c r="F71" s="588"/>
      <c r="G71" s="588"/>
      <c r="H71" s="588"/>
      <c r="I71" s="588">
        <v>24</v>
      </c>
    </row>
    <row r="73" spans="1:9" x14ac:dyDescent="0.2">
      <c r="A73" s="589" t="s">
        <v>328</v>
      </c>
      <c r="B73" s="881">
        <v>29</v>
      </c>
      <c r="C73" s="588" t="s">
        <v>579</v>
      </c>
      <c r="D73" s="588"/>
      <c r="E73" s="588"/>
      <c r="F73" s="588"/>
      <c r="G73" s="588"/>
      <c r="H73" s="588"/>
      <c r="I73" s="588">
        <v>25</v>
      </c>
    </row>
    <row r="75" spans="1:9" x14ac:dyDescent="0.2">
      <c r="A75" s="589" t="s">
        <v>330</v>
      </c>
      <c r="B75" s="881">
        <v>30</v>
      </c>
      <c r="C75" s="588" t="s">
        <v>580</v>
      </c>
      <c r="D75" s="588"/>
      <c r="E75" s="588"/>
      <c r="F75" s="588"/>
      <c r="G75" s="588"/>
      <c r="H75" s="588"/>
      <c r="I75" s="588">
        <v>26</v>
      </c>
    </row>
    <row r="77" spans="1:9" x14ac:dyDescent="0.2">
      <c r="A77" s="589" t="s">
        <v>343</v>
      </c>
      <c r="B77" s="881">
        <v>31</v>
      </c>
      <c r="C77" s="588" t="s">
        <v>581</v>
      </c>
      <c r="D77" s="588"/>
      <c r="E77" s="588"/>
      <c r="F77" s="588"/>
      <c r="G77" s="588"/>
      <c r="H77" s="588"/>
      <c r="I77" s="588">
        <v>27</v>
      </c>
    </row>
    <row r="79" spans="1:9" x14ac:dyDescent="0.2">
      <c r="A79" s="589" t="s">
        <v>344</v>
      </c>
      <c r="B79" s="881">
        <v>32</v>
      </c>
      <c r="C79" s="588" t="s">
        <v>582</v>
      </c>
      <c r="D79" s="588"/>
      <c r="E79" s="588"/>
      <c r="F79" s="588"/>
      <c r="G79" s="588"/>
      <c r="H79" s="588"/>
      <c r="I79" s="588">
        <v>27</v>
      </c>
    </row>
    <row r="80" spans="1:9" x14ac:dyDescent="0.2">
      <c r="A80" s="1"/>
      <c r="B80" s="1"/>
    </row>
    <row r="81" spans="1:9" x14ac:dyDescent="0.2">
      <c r="A81" s="588" t="s">
        <v>345</v>
      </c>
      <c r="B81" s="880">
        <v>33</v>
      </c>
      <c r="C81" s="588" t="s">
        <v>623</v>
      </c>
      <c r="D81" s="588"/>
      <c r="E81" s="588"/>
      <c r="F81" s="588"/>
      <c r="G81" s="588"/>
      <c r="H81" s="588"/>
      <c r="I81" s="588"/>
    </row>
    <row r="82" spans="1:9" x14ac:dyDescent="0.2">
      <c r="A82" s="588"/>
      <c r="B82" s="880"/>
      <c r="C82" s="588" t="s">
        <v>583</v>
      </c>
      <c r="D82" s="588"/>
      <c r="E82" s="588"/>
      <c r="F82" s="588"/>
      <c r="G82" s="588"/>
      <c r="H82" s="588"/>
      <c r="I82" s="588">
        <v>28</v>
      </c>
    </row>
    <row r="84" spans="1:9" x14ac:dyDescent="0.2">
      <c r="A84" s="588" t="s">
        <v>346</v>
      </c>
      <c r="B84" s="880">
        <v>34</v>
      </c>
      <c r="C84" s="588" t="s">
        <v>622</v>
      </c>
      <c r="D84" s="588"/>
      <c r="E84" s="588"/>
      <c r="F84" s="588"/>
      <c r="G84" s="588"/>
      <c r="H84" s="588"/>
      <c r="I84" s="588">
        <v>29</v>
      </c>
    </row>
    <row r="86" spans="1:9" x14ac:dyDescent="0.2">
      <c r="A86" s="588" t="s">
        <v>347</v>
      </c>
      <c r="B86" s="880">
        <v>35</v>
      </c>
      <c r="C86" s="589" t="s">
        <v>584</v>
      </c>
      <c r="D86" s="588"/>
      <c r="E86" s="588"/>
      <c r="F86" s="588"/>
      <c r="G86" s="588"/>
      <c r="H86" s="588"/>
      <c r="I86" s="588"/>
    </row>
    <row r="87" spans="1:9" x14ac:dyDescent="0.2">
      <c r="A87" s="588"/>
      <c r="B87" s="880"/>
      <c r="C87" s="588" t="s">
        <v>1044</v>
      </c>
      <c r="D87" s="588"/>
      <c r="E87" s="588"/>
      <c r="F87" s="588"/>
      <c r="G87" s="588"/>
      <c r="H87" s="588"/>
      <c r="I87" s="588">
        <v>29</v>
      </c>
    </row>
    <row r="88" spans="1:9" x14ac:dyDescent="0.2">
      <c r="C88" s="2" t="s">
        <v>11</v>
      </c>
    </row>
    <row r="89" spans="1:9" x14ac:dyDescent="0.2">
      <c r="A89" s="588" t="s">
        <v>585</v>
      </c>
      <c r="B89" s="880">
        <v>36</v>
      </c>
      <c r="C89" s="588" t="s">
        <v>586</v>
      </c>
      <c r="D89" s="588"/>
      <c r="E89" s="588"/>
      <c r="F89" s="588"/>
      <c r="G89" s="588"/>
      <c r="H89" s="588"/>
      <c r="I89" s="588">
        <v>30</v>
      </c>
    </row>
    <row r="91" spans="1:9" x14ac:dyDescent="0.2">
      <c r="A91" s="588" t="s">
        <v>587</v>
      </c>
      <c r="B91" s="880">
        <v>37</v>
      </c>
      <c r="C91" s="588" t="s">
        <v>13</v>
      </c>
      <c r="D91" s="588"/>
      <c r="E91" s="588"/>
      <c r="F91" s="588"/>
      <c r="G91" s="588"/>
      <c r="H91" s="588"/>
      <c r="I91" s="588">
        <v>30</v>
      </c>
    </row>
    <row r="93" spans="1:9" x14ac:dyDescent="0.2">
      <c r="A93" s="588" t="s">
        <v>588</v>
      </c>
      <c r="B93" s="880">
        <v>38</v>
      </c>
      <c r="C93" s="589" t="s">
        <v>14</v>
      </c>
      <c r="D93" s="588"/>
      <c r="E93" s="588"/>
      <c r="F93" s="588"/>
      <c r="G93" s="588"/>
      <c r="H93" s="588"/>
      <c r="I93" s="588">
        <v>30</v>
      </c>
    </row>
    <row r="95" spans="1:9" x14ac:dyDescent="0.2">
      <c r="A95" s="588" t="s">
        <v>589</v>
      </c>
      <c r="B95" s="880">
        <v>39</v>
      </c>
      <c r="C95" s="588" t="s">
        <v>590</v>
      </c>
      <c r="D95" s="588"/>
      <c r="E95" s="588"/>
      <c r="F95" s="588"/>
      <c r="G95" s="588"/>
      <c r="H95" s="588"/>
      <c r="I95" s="588">
        <v>30</v>
      </c>
    </row>
    <row r="97" spans="1:14" x14ac:dyDescent="0.2">
      <c r="A97" s="589" t="s">
        <v>591</v>
      </c>
      <c r="B97" s="881">
        <v>40</v>
      </c>
      <c r="C97" s="588" t="s">
        <v>329</v>
      </c>
      <c r="D97" s="588"/>
      <c r="E97" s="588"/>
      <c r="F97" s="588"/>
      <c r="G97" s="588"/>
      <c r="H97" s="588"/>
      <c r="I97" s="588">
        <v>31</v>
      </c>
    </row>
    <row r="99" spans="1:14" x14ac:dyDescent="0.2">
      <c r="A99" s="588" t="s">
        <v>592</v>
      </c>
      <c r="B99" s="880">
        <v>41</v>
      </c>
      <c r="C99" s="588" t="s">
        <v>593</v>
      </c>
      <c r="D99" s="588"/>
      <c r="E99" s="588"/>
      <c r="F99" s="588"/>
      <c r="G99" s="588"/>
      <c r="H99" s="588"/>
      <c r="I99" s="588"/>
    </row>
    <row r="100" spans="1:14" x14ac:dyDescent="0.2">
      <c r="A100" s="588"/>
      <c r="B100" s="880"/>
      <c r="C100" s="588" t="s">
        <v>594</v>
      </c>
      <c r="D100" s="588"/>
      <c r="E100" s="588"/>
      <c r="F100" s="588"/>
      <c r="G100" s="588"/>
      <c r="H100" s="588"/>
      <c r="I100" s="588">
        <v>31</v>
      </c>
    </row>
    <row r="102" spans="1:14" x14ac:dyDescent="0.2">
      <c r="A102" s="588" t="s">
        <v>595</v>
      </c>
      <c r="B102" s="880">
        <v>42</v>
      </c>
      <c r="C102" s="588" t="s">
        <v>598</v>
      </c>
      <c r="D102" s="588"/>
      <c r="E102" s="588"/>
      <c r="F102" s="588"/>
      <c r="G102" s="588"/>
      <c r="H102" s="588"/>
      <c r="I102" s="849" t="s">
        <v>944</v>
      </c>
    </row>
    <row r="103" spans="1:14" ht="15.05" x14ac:dyDescent="0.25">
      <c r="A103" s="37"/>
      <c r="B103" s="882"/>
      <c r="C103" s="37"/>
      <c r="D103" s="37"/>
      <c r="E103" s="37"/>
      <c r="F103" s="37"/>
      <c r="G103" s="37"/>
      <c r="H103" s="37"/>
    </row>
    <row r="104" spans="1:14" x14ac:dyDescent="0.2">
      <c r="I104" s="40"/>
    </row>
    <row r="105" spans="1:14" ht="15.05" x14ac:dyDescent="0.25">
      <c r="A105" s="37"/>
      <c r="B105" s="882"/>
      <c r="C105" s="37"/>
      <c r="D105" s="37"/>
      <c r="E105" s="37"/>
      <c r="F105" s="37"/>
      <c r="G105" s="37"/>
      <c r="H105" s="37"/>
      <c r="N105" s="54"/>
    </row>
    <row r="106" spans="1:14" ht="15.05" x14ac:dyDescent="0.25">
      <c r="A106" s="37"/>
      <c r="B106" s="882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882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882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882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882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882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882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882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882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882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882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882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882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882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L15" sqref="L15"/>
    </sheetView>
  </sheetViews>
  <sheetFormatPr defaultColWidth="9.109375" defaultRowHeight="13.15" x14ac:dyDescent="0.25"/>
  <cols>
    <col min="1" max="1" width="11" style="54" customWidth="1"/>
    <col min="2" max="3" width="9.109375" style="54"/>
    <col min="4" max="5" width="10.77734375" style="54" customWidth="1"/>
    <col min="6" max="6" width="9.109375" style="54"/>
    <col min="7" max="8" width="10.77734375" style="54" customWidth="1"/>
    <col min="9" max="16384" width="9.109375" style="54"/>
  </cols>
  <sheetData>
    <row r="1" spans="1:11" ht="15.05" x14ac:dyDescent="0.3">
      <c r="A1" s="62" t="s">
        <v>15</v>
      </c>
      <c r="B1" s="62" t="s">
        <v>16</v>
      </c>
    </row>
    <row r="2" spans="1:11" ht="17.399999999999999" customHeight="1" x14ac:dyDescent="0.25"/>
    <row r="3" spans="1:11" ht="16" customHeight="1" x14ac:dyDescent="0.25">
      <c r="A3" s="422" t="s">
        <v>17</v>
      </c>
      <c r="B3" s="409"/>
      <c r="C3" s="409"/>
      <c r="D3" s="904" t="s">
        <v>508</v>
      </c>
      <c r="E3" s="905"/>
      <c r="F3" s="423" t="s">
        <v>18</v>
      </c>
      <c r="G3" s="904" t="s">
        <v>507</v>
      </c>
      <c r="H3" s="905"/>
      <c r="K3" s="63"/>
    </row>
    <row r="4" spans="1:11" ht="16" customHeight="1" x14ac:dyDescent="0.25">
      <c r="A4" s="419"/>
      <c r="B4" s="411"/>
      <c r="C4" s="411"/>
      <c r="D4" s="590">
        <v>45199</v>
      </c>
      <c r="E4" s="590">
        <v>45230</v>
      </c>
      <c r="F4" s="591"/>
      <c r="G4" s="590">
        <v>45199</v>
      </c>
      <c r="H4" s="606">
        <v>45230</v>
      </c>
      <c r="K4" s="63"/>
    </row>
    <row r="5" spans="1:11" ht="16" customHeight="1" x14ac:dyDescent="0.25">
      <c r="A5" s="416" t="s">
        <v>19</v>
      </c>
      <c r="B5" s="417"/>
      <c r="C5" s="417"/>
      <c r="D5" s="592">
        <v>76204</v>
      </c>
      <c r="E5" s="592">
        <v>75126</v>
      </c>
      <c r="F5" s="592">
        <v>-1078</v>
      </c>
      <c r="G5" s="593">
        <v>1</v>
      </c>
      <c r="H5" s="594">
        <v>1</v>
      </c>
      <c r="K5" s="63"/>
    </row>
    <row r="6" spans="1:11" ht="16" customHeight="1" x14ac:dyDescent="0.25">
      <c r="A6" s="419"/>
      <c r="B6" s="411" t="s">
        <v>20</v>
      </c>
      <c r="C6" s="411"/>
      <c r="D6" s="64">
        <v>3866</v>
      </c>
      <c r="E6" s="64">
        <v>3795</v>
      </c>
      <c r="F6" s="64">
        <v>-71</v>
      </c>
      <c r="G6" s="595">
        <v>5.0732245026507798E-2</v>
      </c>
      <c r="H6" s="596">
        <v>5.0515134573915821E-2</v>
      </c>
      <c r="J6" s="65"/>
      <c r="K6" s="63"/>
    </row>
    <row r="7" spans="1:11" ht="16" customHeight="1" x14ac:dyDescent="0.25">
      <c r="A7" s="597" t="s">
        <v>21</v>
      </c>
      <c r="B7" s="598"/>
      <c r="C7" s="598"/>
      <c r="D7" s="599">
        <v>8671</v>
      </c>
      <c r="E7" s="592">
        <v>8865</v>
      </c>
      <c r="F7" s="592">
        <v>194</v>
      </c>
      <c r="G7" s="600">
        <v>0.11378667786467903</v>
      </c>
      <c r="H7" s="601">
        <v>0.11800175704815909</v>
      </c>
      <c r="I7" s="66"/>
      <c r="J7" s="67"/>
    </row>
    <row r="8" spans="1:11" ht="16" customHeight="1" x14ac:dyDescent="0.25">
      <c r="A8" s="416"/>
      <c r="B8" s="417" t="s">
        <v>20</v>
      </c>
      <c r="C8" s="417"/>
      <c r="D8" s="68">
        <v>506</v>
      </c>
      <c r="E8" s="68">
        <v>544</v>
      </c>
      <c r="F8" s="68">
        <v>38</v>
      </c>
      <c r="G8" s="602">
        <v>6.6400713873287489E-3</v>
      </c>
      <c r="H8" s="603">
        <v>7.2411681708063787E-3</v>
      </c>
      <c r="I8" s="66"/>
      <c r="J8" s="65"/>
    </row>
    <row r="9" spans="1:11" ht="16" customHeight="1" x14ac:dyDescent="0.25">
      <c r="A9" s="597" t="s">
        <v>22</v>
      </c>
      <c r="B9" s="598"/>
      <c r="C9" s="598"/>
      <c r="D9" s="592">
        <v>66686</v>
      </c>
      <c r="E9" s="592">
        <v>65182</v>
      </c>
      <c r="F9" s="592">
        <v>-1504</v>
      </c>
      <c r="G9" s="600">
        <v>0.87509842003044458</v>
      </c>
      <c r="H9" s="601">
        <v>0.86763570534834811</v>
      </c>
      <c r="I9" s="66"/>
      <c r="J9" s="67"/>
    </row>
    <row r="10" spans="1:11" ht="16" customHeight="1" x14ac:dyDescent="0.25">
      <c r="A10" s="416"/>
      <c r="B10" s="417" t="s">
        <v>20</v>
      </c>
      <c r="C10" s="417"/>
      <c r="D10" s="68">
        <v>3282</v>
      </c>
      <c r="E10" s="68">
        <v>3161</v>
      </c>
      <c r="F10" s="68">
        <v>-121</v>
      </c>
      <c r="G10" s="602">
        <v>4.3068605322555249E-2</v>
      </c>
      <c r="H10" s="603">
        <v>4.2075979021909855E-2</v>
      </c>
      <c r="I10" s="66"/>
      <c r="J10" s="65"/>
    </row>
    <row r="11" spans="1:11" ht="16" customHeight="1" x14ac:dyDescent="0.25">
      <c r="A11" s="597" t="s">
        <v>23</v>
      </c>
      <c r="B11" s="598"/>
      <c r="C11" s="598"/>
      <c r="D11" s="592">
        <v>847</v>
      </c>
      <c r="E11" s="592">
        <v>1079</v>
      </c>
      <c r="F11" s="592">
        <v>232</v>
      </c>
      <c r="G11" s="600">
        <v>1.1114902104876385E-2</v>
      </c>
      <c r="H11" s="601">
        <v>1.4362537603492799E-2</v>
      </c>
      <c r="I11" s="66"/>
      <c r="J11" s="67"/>
    </row>
    <row r="12" spans="1:11" ht="16" customHeight="1" x14ac:dyDescent="0.25">
      <c r="A12" s="419"/>
      <c r="B12" s="411" t="s">
        <v>20</v>
      </c>
      <c r="C12" s="411"/>
      <c r="D12" s="64">
        <v>78</v>
      </c>
      <c r="E12" s="64">
        <v>90</v>
      </c>
      <c r="F12" s="64">
        <v>12</v>
      </c>
      <c r="G12" s="604">
        <v>1.0235683166237993E-3</v>
      </c>
      <c r="H12" s="605">
        <v>1.1979873811995847E-3</v>
      </c>
      <c r="I12" s="66"/>
      <c r="J12" s="65"/>
    </row>
    <row r="14" spans="1:11" ht="15.05" x14ac:dyDescent="0.3">
      <c r="A14" s="69" t="s">
        <v>626</v>
      </c>
      <c r="B14" s="70" t="s">
        <v>987</v>
      </c>
    </row>
    <row r="40" spans="1:2" ht="15.05" x14ac:dyDescent="0.3">
      <c r="A40" s="69" t="s">
        <v>627</v>
      </c>
      <c r="B40" s="70" t="s">
        <v>988</v>
      </c>
    </row>
    <row r="57" spans="1:2" x14ac:dyDescent="0.25">
      <c r="B57" s="63"/>
    </row>
    <row r="58" spans="1:2" x14ac:dyDescent="0.25">
      <c r="B58" s="63"/>
    </row>
    <row r="59" spans="1:2" x14ac:dyDescent="0.25">
      <c r="B59" s="63"/>
    </row>
    <row r="60" spans="1:2" x14ac:dyDescent="0.25">
      <c r="B60" s="63"/>
    </row>
    <row r="61" spans="1:2" x14ac:dyDescent="0.25">
      <c r="B61" s="63"/>
    </row>
    <row r="62" spans="1:2" x14ac:dyDescent="0.25">
      <c r="A62" s="54" t="s">
        <v>506</v>
      </c>
    </row>
    <row r="67" spans="7:7" x14ac:dyDescent="0.25">
      <c r="G67" s="71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K9" sqref="K9"/>
    </sheetView>
  </sheetViews>
  <sheetFormatPr defaultColWidth="9.109375" defaultRowHeight="13.15" x14ac:dyDescent="0.25"/>
  <cols>
    <col min="1" max="5" width="9.109375" style="54"/>
    <col min="6" max="9" width="10.77734375" style="54" customWidth="1"/>
    <col min="10" max="10" width="13" style="54" customWidth="1"/>
    <col min="11" max="16384" width="9.109375" style="54"/>
  </cols>
  <sheetData>
    <row r="1" spans="1:9" ht="15.85" customHeight="1" x14ac:dyDescent="0.3">
      <c r="A1" s="62" t="s">
        <v>510</v>
      </c>
      <c r="B1" s="62" t="s">
        <v>990</v>
      </c>
    </row>
    <row r="2" spans="1:9" ht="16.45" customHeight="1" x14ac:dyDescent="0.25"/>
    <row r="3" spans="1:9" ht="15.05" customHeight="1" x14ac:dyDescent="0.25">
      <c r="A3" s="425" t="s">
        <v>24</v>
      </c>
      <c r="B3" s="409"/>
      <c r="C3" s="409"/>
      <c r="D3" s="409"/>
      <c r="E3" s="409"/>
      <c r="F3" s="427" t="s">
        <v>25</v>
      </c>
      <c r="G3" s="427" t="s">
        <v>26</v>
      </c>
      <c r="H3" s="427" t="s">
        <v>22</v>
      </c>
      <c r="I3" s="862" t="s">
        <v>23</v>
      </c>
    </row>
    <row r="4" spans="1:9" ht="15.05" customHeight="1" x14ac:dyDescent="0.25">
      <c r="A4" s="419"/>
      <c r="B4" s="411"/>
      <c r="C4" s="411"/>
      <c r="D4" s="411"/>
      <c r="E4" s="411"/>
      <c r="F4" s="558"/>
      <c r="G4" s="558" t="s">
        <v>27</v>
      </c>
      <c r="H4" s="558"/>
      <c r="I4" s="428"/>
    </row>
    <row r="5" spans="1:9" ht="15.05" customHeight="1" x14ac:dyDescent="0.25">
      <c r="A5" s="607" t="s">
        <v>28</v>
      </c>
      <c r="B5" s="411"/>
      <c r="C5" s="411"/>
      <c r="D5" s="411"/>
      <c r="E5" s="411"/>
      <c r="F5" s="429">
        <v>75126</v>
      </c>
      <c r="G5" s="429">
        <v>8865</v>
      </c>
      <c r="H5" s="429">
        <v>65182</v>
      </c>
      <c r="I5" s="430">
        <v>1079</v>
      </c>
    </row>
    <row r="6" spans="1:9" ht="15.05" customHeight="1" x14ac:dyDescent="0.25">
      <c r="A6" s="426" t="s">
        <v>30</v>
      </c>
      <c r="B6" s="417"/>
      <c r="C6" s="417"/>
      <c r="D6" s="417"/>
      <c r="E6" s="417"/>
      <c r="F6" s="608">
        <v>7755</v>
      </c>
      <c r="G6" s="72">
        <v>859</v>
      </c>
      <c r="H6" s="72">
        <v>6763</v>
      </c>
      <c r="I6" s="73">
        <v>133</v>
      </c>
    </row>
    <row r="7" spans="1:9" ht="15.05" customHeight="1" x14ac:dyDescent="0.25">
      <c r="A7" s="416" t="s">
        <v>32</v>
      </c>
      <c r="B7" s="417"/>
      <c r="C7" s="417"/>
      <c r="D7" s="417"/>
      <c r="E7" s="417"/>
      <c r="F7" s="608">
        <v>7600</v>
      </c>
      <c r="G7" s="72">
        <v>931</v>
      </c>
      <c r="H7" s="72">
        <v>6577</v>
      </c>
      <c r="I7" s="73">
        <v>92</v>
      </c>
    </row>
    <row r="8" spans="1:9" ht="15.05" customHeight="1" x14ac:dyDescent="0.25">
      <c r="A8" s="416" t="s">
        <v>33</v>
      </c>
      <c r="B8" s="417"/>
      <c r="C8" s="417"/>
      <c r="D8" s="417"/>
      <c r="E8" s="417"/>
      <c r="F8" s="608">
        <v>7722</v>
      </c>
      <c r="G8" s="72">
        <v>900</v>
      </c>
      <c r="H8" s="72">
        <v>6708</v>
      </c>
      <c r="I8" s="73">
        <v>114</v>
      </c>
    </row>
    <row r="9" spans="1:9" ht="15.05" customHeight="1" x14ac:dyDescent="0.25">
      <c r="A9" s="416" t="s">
        <v>34</v>
      </c>
      <c r="B9" s="417"/>
      <c r="C9" s="417"/>
      <c r="D9" s="417"/>
      <c r="E9" s="417"/>
      <c r="F9" s="608">
        <v>4878</v>
      </c>
      <c r="G9" s="72">
        <v>583</v>
      </c>
      <c r="H9" s="72">
        <v>4220</v>
      </c>
      <c r="I9" s="73">
        <v>75</v>
      </c>
    </row>
    <row r="10" spans="1:9" ht="15.05" customHeight="1" x14ac:dyDescent="0.25">
      <c r="A10" s="416" t="s">
        <v>35</v>
      </c>
      <c r="B10" s="417"/>
      <c r="C10" s="417"/>
      <c r="D10" s="417"/>
      <c r="E10" s="417"/>
      <c r="F10" s="608">
        <v>5809</v>
      </c>
      <c r="G10" s="72">
        <v>840</v>
      </c>
      <c r="H10" s="72">
        <v>4885</v>
      </c>
      <c r="I10" s="73">
        <v>84</v>
      </c>
    </row>
    <row r="11" spans="1:9" ht="15.05" customHeight="1" x14ac:dyDescent="0.25">
      <c r="A11" s="416" t="s">
        <v>36</v>
      </c>
      <c r="B11" s="417"/>
      <c r="C11" s="417"/>
      <c r="D11" s="417"/>
      <c r="E11" s="417"/>
      <c r="F11" s="608">
        <v>7010</v>
      </c>
      <c r="G11" s="72">
        <v>929</v>
      </c>
      <c r="H11" s="72">
        <v>5991</v>
      </c>
      <c r="I11" s="73">
        <v>90</v>
      </c>
    </row>
    <row r="12" spans="1:9" ht="15.05" customHeight="1" x14ac:dyDescent="0.25">
      <c r="A12" s="416" t="s">
        <v>37</v>
      </c>
      <c r="B12" s="417"/>
      <c r="C12" s="417"/>
      <c r="D12" s="417"/>
      <c r="E12" s="417"/>
      <c r="F12" s="608">
        <v>7229</v>
      </c>
      <c r="G12" s="72">
        <v>567</v>
      </c>
      <c r="H12" s="72">
        <v>6552</v>
      </c>
      <c r="I12" s="73">
        <v>110</v>
      </c>
    </row>
    <row r="13" spans="1:9" ht="15.05" customHeight="1" x14ac:dyDescent="0.25">
      <c r="A13" s="416" t="s">
        <v>38</v>
      </c>
      <c r="B13" s="417"/>
      <c r="C13" s="417"/>
      <c r="D13" s="417"/>
      <c r="E13" s="417"/>
      <c r="F13" s="608">
        <v>7878</v>
      </c>
      <c r="G13" s="72">
        <v>644</v>
      </c>
      <c r="H13" s="72">
        <v>7118</v>
      </c>
      <c r="I13" s="73">
        <v>116</v>
      </c>
    </row>
    <row r="14" spans="1:9" ht="15.05" customHeight="1" x14ac:dyDescent="0.25">
      <c r="A14" s="416" t="s">
        <v>39</v>
      </c>
      <c r="B14" s="417"/>
      <c r="C14" s="417"/>
      <c r="D14" s="417"/>
      <c r="E14" s="417"/>
      <c r="F14" s="608">
        <v>7555</v>
      </c>
      <c r="G14" s="72">
        <v>814</v>
      </c>
      <c r="H14" s="72">
        <v>6642</v>
      </c>
      <c r="I14" s="73">
        <v>99</v>
      </c>
    </row>
    <row r="15" spans="1:9" ht="15.05" customHeight="1" x14ac:dyDescent="0.25">
      <c r="A15" s="416" t="s">
        <v>40</v>
      </c>
      <c r="B15" s="417"/>
      <c r="C15" s="417"/>
      <c r="D15" s="417"/>
      <c r="E15" s="417"/>
      <c r="F15" s="608">
        <v>5217</v>
      </c>
      <c r="G15" s="72">
        <v>507</v>
      </c>
      <c r="H15" s="72">
        <v>4636</v>
      </c>
      <c r="I15" s="73">
        <v>74</v>
      </c>
    </row>
    <row r="16" spans="1:9" ht="15.05" customHeight="1" x14ac:dyDescent="0.25">
      <c r="A16" s="609" t="s">
        <v>42</v>
      </c>
      <c r="B16" s="411"/>
      <c r="C16" s="411"/>
      <c r="D16" s="411"/>
      <c r="E16" s="411"/>
      <c r="F16" s="610">
        <v>6473</v>
      </c>
      <c r="G16" s="74">
        <v>1291</v>
      </c>
      <c r="H16" s="74">
        <v>5090</v>
      </c>
      <c r="I16" s="75">
        <v>92</v>
      </c>
    </row>
    <row r="18" spans="1:2" ht="15.05" x14ac:dyDescent="0.3">
      <c r="A18" s="70" t="s">
        <v>989</v>
      </c>
      <c r="B18" s="76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7"/>
    </row>
    <row r="83" spans="3:4" x14ac:dyDescent="0.25">
      <c r="C83" s="78"/>
      <c r="D83" s="77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>
      <selection activeCell="P12" sqref="P12"/>
    </sheetView>
  </sheetViews>
  <sheetFormatPr defaultColWidth="9.109375" defaultRowHeight="5.65" customHeight="1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777343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6640625" style="54" customWidth="1"/>
    <col min="13" max="15" width="9.77734375" style="54" customWidth="1"/>
    <col min="16" max="16384" width="9.109375" style="54"/>
  </cols>
  <sheetData>
    <row r="1" spans="1:13" ht="13.15" x14ac:dyDescent="0.25">
      <c r="A1" s="79" t="s">
        <v>1031</v>
      </c>
      <c r="B1" s="80"/>
      <c r="C1" s="80"/>
    </row>
    <row r="2" spans="1:13" ht="13.15" x14ac:dyDescent="0.25">
      <c r="A2" s="81" t="s">
        <v>1032</v>
      </c>
      <c r="B2" s="80"/>
      <c r="C2" s="80"/>
    </row>
    <row r="3" spans="1:13" ht="13.15" x14ac:dyDescent="0.25">
      <c r="A3" s="81" t="s">
        <v>624</v>
      </c>
      <c r="I3" s="67"/>
      <c r="J3" s="67"/>
      <c r="K3" s="67"/>
      <c r="L3" s="67"/>
      <c r="M3" s="67"/>
    </row>
    <row r="4" spans="1:13" ht="12.7" customHeight="1" x14ac:dyDescent="0.25">
      <c r="A4" s="431" t="s">
        <v>44</v>
      </c>
      <c r="B4" s="887" t="s">
        <v>45</v>
      </c>
      <c r="C4" s="887" t="s">
        <v>461</v>
      </c>
      <c r="D4" s="887" t="s">
        <v>46</v>
      </c>
      <c r="E4" s="909" t="s">
        <v>611</v>
      </c>
      <c r="F4" s="910"/>
      <c r="G4" s="906" t="s">
        <v>511</v>
      </c>
      <c r="H4" s="887" t="s">
        <v>47</v>
      </c>
      <c r="I4" s="433" t="s">
        <v>299</v>
      </c>
      <c r="J4" s="414"/>
      <c r="K4" s="414"/>
      <c r="L4" s="414"/>
      <c r="M4" s="415"/>
    </row>
    <row r="5" spans="1:13" ht="13.15" x14ac:dyDescent="0.25">
      <c r="A5" s="434"/>
      <c r="B5" s="886" t="s">
        <v>49</v>
      </c>
      <c r="C5" s="436" t="s">
        <v>462</v>
      </c>
      <c r="D5" s="886" t="s">
        <v>50</v>
      </c>
      <c r="E5" s="437"/>
      <c r="F5" s="437"/>
      <c r="G5" s="907"/>
      <c r="H5" s="886" t="s">
        <v>50</v>
      </c>
      <c r="I5" s="438" t="s">
        <v>51</v>
      </c>
      <c r="J5" s="438" t="s">
        <v>52</v>
      </c>
      <c r="K5" s="888" t="s">
        <v>300</v>
      </c>
      <c r="L5" s="889"/>
      <c r="M5" s="885" t="s">
        <v>53</v>
      </c>
    </row>
    <row r="6" spans="1:13" ht="13.15" x14ac:dyDescent="0.25">
      <c r="A6" s="434"/>
      <c r="B6" s="437"/>
      <c r="C6" s="440" t="s">
        <v>2</v>
      </c>
      <c r="D6" s="886" t="s">
        <v>54</v>
      </c>
      <c r="E6" s="886" t="s">
        <v>55</v>
      </c>
      <c r="F6" s="886" t="s">
        <v>22</v>
      </c>
      <c r="G6" s="907"/>
      <c r="H6" s="886" t="s">
        <v>56</v>
      </c>
      <c r="I6" s="438" t="s">
        <v>57</v>
      </c>
      <c r="J6" s="438"/>
      <c r="K6" s="427" t="s">
        <v>28</v>
      </c>
      <c r="L6" s="441" t="s">
        <v>301</v>
      </c>
      <c r="M6" s="885" t="s">
        <v>58</v>
      </c>
    </row>
    <row r="7" spans="1:13" ht="13.15" x14ac:dyDescent="0.25">
      <c r="A7" s="434"/>
      <c r="B7" s="437"/>
      <c r="C7" s="442" t="s">
        <v>472</v>
      </c>
      <c r="D7" s="886" t="s">
        <v>59</v>
      </c>
      <c r="E7" s="886" t="s">
        <v>27</v>
      </c>
      <c r="F7" s="886" t="s">
        <v>23</v>
      </c>
      <c r="G7" s="908"/>
      <c r="H7" s="886" t="s">
        <v>512</v>
      </c>
      <c r="I7" s="558" t="s">
        <v>60</v>
      </c>
      <c r="J7" s="558"/>
      <c r="K7" s="558"/>
      <c r="L7" s="443" t="s">
        <v>302</v>
      </c>
      <c r="M7" s="428" t="s">
        <v>61</v>
      </c>
    </row>
    <row r="8" spans="1:13" ht="13.15" x14ac:dyDescent="0.25">
      <c r="A8" s="884">
        <v>1</v>
      </c>
      <c r="B8" s="883">
        <v>2</v>
      </c>
      <c r="C8" s="558">
        <v>3</v>
      </c>
      <c r="D8" s="883">
        <v>4</v>
      </c>
      <c r="E8" s="883">
        <v>5</v>
      </c>
      <c r="F8" s="883">
        <v>6</v>
      </c>
      <c r="G8" s="883">
        <v>7</v>
      </c>
      <c r="H8" s="883">
        <v>8</v>
      </c>
      <c r="I8" s="558">
        <v>9</v>
      </c>
      <c r="J8" s="558">
        <v>10</v>
      </c>
      <c r="K8" s="558">
        <v>11</v>
      </c>
      <c r="L8" s="558">
        <v>12</v>
      </c>
      <c r="M8" s="428">
        <v>13</v>
      </c>
    </row>
    <row r="9" spans="1:13" ht="16.45" customHeight="1" x14ac:dyDescent="0.25">
      <c r="A9" s="82" t="s">
        <v>28</v>
      </c>
      <c r="B9" s="83">
        <v>86185</v>
      </c>
      <c r="C9" s="83">
        <v>1795</v>
      </c>
      <c r="D9" s="74">
        <v>75126</v>
      </c>
      <c r="E9" s="84">
        <v>8865</v>
      </c>
      <c r="F9" s="83">
        <v>66261</v>
      </c>
      <c r="G9" s="84">
        <v>80</v>
      </c>
      <c r="H9" s="84">
        <v>75046</v>
      </c>
      <c r="I9" s="85">
        <v>6455</v>
      </c>
      <c r="J9" s="85">
        <v>7488</v>
      </c>
      <c r="K9" s="85">
        <v>6475</v>
      </c>
      <c r="L9" s="74">
        <v>1189</v>
      </c>
      <c r="M9" s="86">
        <v>8546</v>
      </c>
    </row>
    <row r="10" spans="1:13" ht="13.15" x14ac:dyDescent="0.25">
      <c r="A10" s="890" t="s">
        <v>65</v>
      </c>
      <c r="B10" s="611">
        <f>SUM(B11:B34)</f>
        <v>8979</v>
      </c>
      <c r="C10" s="611">
        <f t="shared" ref="C10" si="0">SUM(C11:C34)</f>
        <v>232</v>
      </c>
      <c r="D10" s="611">
        <f>SUM(D11:D34)</f>
        <v>7755</v>
      </c>
      <c r="E10" s="611">
        <f>SUM(E11:E34)</f>
        <v>859</v>
      </c>
      <c r="F10" s="611">
        <f>SUM(F11:F34)</f>
        <v>6896</v>
      </c>
      <c r="G10" s="611">
        <f t="shared" ref="G10:L10" si="1">SUM(G11:G34)</f>
        <v>8</v>
      </c>
      <c r="H10" s="611">
        <f t="shared" si="1"/>
        <v>7747</v>
      </c>
      <c r="I10" s="611">
        <f t="shared" si="1"/>
        <v>768</v>
      </c>
      <c r="J10" s="611">
        <f t="shared" si="1"/>
        <v>786</v>
      </c>
      <c r="K10" s="611">
        <f t="shared" si="1"/>
        <v>716</v>
      </c>
      <c r="L10" s="611">
        <f t="shared" si="1"/>
        <v>189</v>
      </c>
      <c r="M10" s="611">
        <f>SUM(M11:M34)</f>
        <v>898</v>
      </c>
    </row>
    <row r="11" spans="1:13" ht="14.25" customHeight="1" x14ac:dyDescent="0.25">
      <c r="A11" s="445" t="s">
        <v>66</v>
      </c>
      <c r="B11" s="72">
        <v>444</v>
      </c>
      <c r="C11" s="72"/>
      <c r="D11" s="72">
        <f t="shared" ref="D11:D34" si="2">SUM(E11:F11)</f>
        <v>395</v>
      </c>
      <c r="E11" s="72">
        <v>119</v>
      </c>
      <c r="F11" s="72">
        <v>276</v>
      </c>
      <c r="G11" s="72">
        <v>1</v>
      </c>
      <c r="H11" s="72">
        <f>+D11-G11</f>
        <v>394</v>
      </c>
      <c r="I11" s="72">
        <v>140</v>
      </c>
      <c r="J11" s="72">
        <v>161</v>
      </c>
      <c r="K11" s="72">
        <v>159</v>
      </c>
      <c r="L11" s="72">
        <v>42</v>
      </c>
      <c r="M11" s="73">
        <v>165</v>
      </c>
    </row>
    <row r="12" spans="1:13" ht="14.25" customHeight="1" x14ac:dyDescent="0.25">
      <c r="A12" s="612" t="s">
        <v>67</v>
      </c>
      <c r="B12" s="72">
        <v>70</v>
      </c>
      <c r="C12" s="72"/>
      <c r="D12" s="72">
        <f t="shared" si="2"/>
        <v>36</v>
      </c>
      <c r="E12" s="72">
        <v>8</v>
      </c>
      <c r="F12" s="72">
        <v>28</v>
      </c>
      <c r="G12" s="72">
        <v>0</v>
      </c>
      <c r="H12" s="72">
        <f t="shared" ref="H12:H52" si="3">+D12-G12</f>
        <v>36</v>
      </c>
      <c r="I12" s="613"/>
      <c r="J12" s="613"/>
      <c r="K12" s="613"/>
      <c r="L12" s="613"/>
      <c r="M12" s="614"/>
    </row>
    <row r="13" spans="1:13" ht="14.25" customHeight="1" x14ac:dyDescent="0.25">
      <c r="A13" s="612" t="s">
        <v>68</v>
      </c>
      <c r="B13" s="72">
        <v>130</v>
      </c>
      <c r="C13" s="72"/>
      <c r="D13" s="72">
        <f t="shared" si="2"/>
        <v>112</v>
      </c>
      <c r="E13" s="72">
        <v>0</v>
      </c>
      <c r="F13" s="72">
        <v>112</v>
      </c>
      <c r="G13" s="72">
        <v>0</v>
      </c>
      <c r="H13" s="72">
        <f t="shared" si="3"/>
        <v>112</v>
      </c>
      <c r="I13" s="613"/>
      <c r="J13" s="613"/>
      <c r="K13" s="613"/>
      <c r="L13" s="613"/>
      <c r="M13" s="614"/>
    </row>
    <row r="14" spans="1:13" ht="14.25" customHeight="1" x14ac:dyDescent="0.25">
      <c r="A14" s="612" t="s">
        <v>73</v>
      </c>
      <c r="B14" s="72">
        <v>254</v>
      </c>
      <c r="C14" s="72"/>
      <c r="D14" s="72">
        <f>SUM(E14:F14)</f>
        <v>0</v>
      </c>
      <c r="E14" s="72">
        <v>0</v>
      </c>
      <c r="F14" s="72">
        <v>0</v>
      </c>
      <c r="G14" s="72">
        <v>0</v>
      </c>
      <c r="H14" s="72">
        <f>+D14-G14</f>
        <v>0</v>
      </c>
      <c r="I14" s="613"/>
      <c r="J14" s="613"/>
      <c r="K14" s="613"/>
      <c r="L14" s="613"/>
      <c r="M14" s="614"/>
    </row>
    <row r="15" spans="1:13" ht="14.25" customHeight="1" x14ac:dyDescent="0.25">
      <c r="A15" s="615" t="s">
        <v>815</v>
      </c>
      <c r="B15" s="72">
        <v>608</v>
      </c>
      <c r="C15" s="72"/>
      <c r="D15" s="72">
        <f t="shared" ref="D15" si="4">SUM(E15:F15)</f>
        <v>576</v>
      </c>
      <c r="E15" s="72">
        <v>54</v>
      </c>
      <c r="F15" s="72">
        <v>522</v>
      </c>
      <c r="G15" s="72">
        <v>0</v>
      </c>
      <c r="H15" s="72">
        <f t="shared" ref="H15" si="5">+D15-G15</f>
        <v>576</v>
      </c>
      <c r="I15" s="616"/>
      <c r="J15" s="616"/>
      <c r="K15" s="616"/>
      <c r="L15" s="616"/>
      <c r="M15" s="617"/>
    </row>
    <row r="16" spans="1:13" ht="14.25" customHeight="1" x14ac:dyDescent="0.25">
      <c r="A16" s="445" t="s">
        <v>76</v>
      </c>
      <c r="B16" s="72">
        <v>1006</v>
      </c>
      <c r="C16" s="72"/>
      <c r="D16" s="72">
        <f>SUM(E16:F16)</f>
        <v>960</v>
      </c>
      <c r="E16" s="72">
        <v>426</v>
      </c>
      <c r="F16" s="72">
        <v>534</v>
      </c>
      <c r="G16" s="72">
        <v>3</v>
      </c>
      <c r="H16" s="72">
        <f>+D16-G16</f>
        <v>957</v>
      </c>
      <c r="I16" s="72">
        <v>129</v>
      </c>
      <c r="J16" s="72">
        <v>208</v>
      </c>
      <c r="K16" s="72">
        <v>165</v>
      </c>
      <c r="L16" s="72">
        <v>40</v>
      </c>
      <c r="M16" s="73">
        <v>205</v>
      </c>
    </row>
    <row r="17" spans="1:13" ht="14.25" customHeight="1" x14ac:dyDescent="0.25">
      <c r="A17" s="612" t="s">
        <v>67</v>
      </c>
      <c r="B17" s="72">
        <v>79</v>
      </c>
      <c r="C17" s="72">
        <v>20</v>
      </c>
      <c r="D17" s="72">
        <f>SUM(E17:F17)</f>
        <v>48</v>
      </c>
      <c r="E17" s="72">
        <v>8</v>
      </c>
      <c r="F17" s="72">
        <v>40</v>
      </c>
      <c r="G17" s="72">
        <v>0</v>
      </c>
      <c r="H17" s="72">
        <f>+D17-G17</f>
        <v>48</v>
      </c>
      <c r="I17" s="613"/>
      <c r="J17" s="613"/>
      <c r="K17" s="613"/>
      <c r="L17" s="613"/>
      <c r="M17" s="614"/>
    </row>
    <row r="18" spans="1:13" ht="14.25" customHeight="1" x14ac:dyDescent="0.25">
      <c r="A18" s="612" t="s">
        <v>817</v>
      </c>
      <c r="B18" s="72">
        <v>625</v>
      </c>
      <c r="C18" s="72"/>
      <c r="D18" s="72">
        <f t="shared" ref="D18" si="6">SUM(E18:F18)</f>
        <v>556</v>
      </c>
      <c r="E18" s="72">
        <v>0</v>
      </c>
      <c r="F18" s="72">
        <v>556</v>
      </c>
      <c r="G18" s="72">
        <v>0</v>
      </c>
      <c r="H18" s="72">
        <f t="shared" ref="H18" si="7">+D18-G18</f>
        <v>556</v>
      </c>
      <c r="I18" s="616"/>
      <c r="J18" s="616"/>
      <c r="K18" s="616"/>
      <c r="L18" s="616"/>
      <c r="M18" s="617"/>
    </row>
    <row r="19" spans="1:13" ht="14.25" customHeight="1" x14ac:dyDescent="0.25">
      <c r="A19" s="446" t="s">
        <v>78</v>
      </c>
      <c r="B19" s="72">
        <v>360</v>
      </c>
      <c r="C19" s="72"/>
      <c r="D19" s="72">
        <f>SUM(E19:F19)</f>
        <v>322</v>
      </c>
      <c r="E19" s="72">
        <v>41</v>
      </c>
      <c r="F19" s="72">
        <v>281</v>
      </c>
      <c r="G19" s="72">
        <v>0</v>
      </c>
      <c r="H19" s="72">
        <f>+D19-G19</f>
        <v>322</v>
      </c>
      <c r="I19" s="72">
        <v>17</v>
      </c>
      <c r="J19" s="72">
        <v>60</v>
      </c>
      <c r="K19" s="72">
        <v>44</v>
      </c>
      <c r="L19" s="72">
        <v>6</v>
      </c>
      <c r="M19" s="73">
        <v>38</v>
      </c>
    </row>
    <row r="20" spans="1:13" ht="14.25" customHeight="1" x14ac:dyDescent="0.25">
      <c r="A20" s="446" t="s">
        <v>77</v>
      </c>
      <c r="B20" s="72">
        <v>389</v>
      </c>
      <c r="C20" s="72"/>
      <c r="D20" s="72">
        <f>SUM(E20:F20)</f>
        <v>337</v>
      </c>
      <c r="E20" s="72">
        <v>54</v>
      </c>
      <c r="F20" s="72">
        <v>283</v>
      </c>
      <c r="G20" s="72">
        <v>3</v>
      </c>
      <c r="H20" s="72">
        <f>+D20-G20</f>
        <v>334</v>
      </c>
      <c r="I20" s="72">
        <v>15</v>
      </c>
      <c r="J20" s="72">
        <v>103</v>
      </c>
      <c r="K20" s="72">
        <v>66</v>
      </c>
      <c r="L20" s="72">
        <v>8</v>
      </c>
      <c r="M20" s="73">
        <v>62</v>
      </c>
    </row>
    <row r="21" spans="1:13" ht="14.25" customHeight="1" x14ac:dyDescent="0.25">
      <c r="A21" s="612" t="s">
        <v>298</v>
      </c>
      <c r="B21" s="72">
        <v>32</v>
      </c>
      <c r="C21" s="72"/>
      <c r="D21" s="72">
        <f>SUM(E21:F21)</f>
        <v>31</v>
      </c>
      <c r="E21" s="72">
        <v>0</v>
      </c>
      <c r="F21" s="72">
        <v>31</v>
      </c>
      <c r="G21" s="72">
        <v>0</v>
      </c>
      <c r="H21" s="72">
        <f>+D21-G21</f>
        <v>31</v>
      </c>
      <c r="I21" s="613"/>
      <c r="J21" s="613"/>
      <c r="K21" s="613"/>
      <c r="L21" s="613"/>
      <c r="M21" s="614"/>
    </row>
    <row r="22" spans="1:13" ht="14.25" customHeight="1" x14ac:dyDescent="0.25">
      <c r="A22" s="445" t="s">
        <v>339</v>
      </c>
      <c r="B22" s="72">
        <v>1268</v>
      </c>
      <c r="C22" s="72">
        <v>60</v>
      </c>
      <c r="D22" s="72">
        <f t="shared" si="2"/>
        <v>1131</v>
      </c>
      <c r="E22" s="72">
        <v>15</v>
      </c>
      <c r="F22" s="72">
        <v>1116</v>
      </c>
      <c r="G22" s="72">
        <v>0</v>
      </c>
      <c r="H22" s="72">
        <f t="shared" si="3"/>
        <v>1131</v>
      </c>
      <c r="I22" s="72">
        <v>160</v>
      </c>
      <c r="J22" s="72">
        <v>102</v>
      </c>
      <c r="K22" s="72">
        <v>104</v>
      </c>
      <c r="L22" s="72">
        <v>30</v>
      </c>
      <c r="M22" s="73">
        <v>141</v>
      </c>
    </row>
    <row r="23" spans="1:13" ht="14.25" customHeight="1" x14ac:dyDescent="0.25">
      <c r="A23" s="612" t="s">
        <v>3</v>
      </c>
      <c r="B23" s="72">
        <v>38</v>
      </c>
      <c r="C23" s="72"/>
      <c r="D23" s="72">
        <f t="shared" si="2"/>
        <v>23</v>
      </c>
      <c r="E23" s="72">
        <v>2</v>
      </c>
      <c r="F23" s="72">
        <v>21</v>
      </c>
      <c r="G23" s="72">
        <v>0</v>
      </c>
      <c r="H23" s="72">
        <f t="shared" si="3"/>
        <v>23</v>
      </c>
      <c r="I23" s="613"/>
      <c r="J23" s="613"/>
      <c r="K23" s="613"/>
      <c r="L23" s="613"/>
      <c r="M23" s="614"/>
    </row>
    <row r="24" spans="1:13" ht="14.25" customHeight="1" x14ac:dyDescent="0.25">
      <c r="A24" s="612" t="s">
        <v>473</v>
      </c>
      <c r="B24" s="72">
        <v>19</v>
      </c>
      <c r="C24" s="72"/>
      <c r="D24" s="72">
        <f t="shared" si="2"/>
        <v>8</v>
      </c>
      <c r="E24" s="72">
        <v>0</v>
      </c>
      <c r="F24" s="72">
        <v>8</v>
      </c>
      <c r="G24" s="72">
        <v>0</v>
      </c>
      <c r="H24" s="72">
        <f t="shared" si="3"/>
        <v>8</v>
      </c>
      <c r="I24" s="613"/>
      <c r="J24" s="613"/>
      <c r="K24" s="613"/>
      <c r="L24" s="613"/>
      <c r="M24" s="614"/>
    </row>
    <row r="25" spans="1:13" ht="14.25" customHeight="1" x14ac:dyDescent="0.25">
      <c r="A25" s="615" t="s">
        <v>816</v>
      </c>
      <c r="B25" s="72">
        <v>335</v>
      </c>
      <c r="C25" s="72"/>
      <c r="D25" s="72">
        <f t="shared" si="2"/>
        <v>315</v>
      </c>
      <c r="E25" s="72">
        <v>34</v>
      </c>
      <c r="F25" s="72">
        <v>281</v>
      </c>
      <c r="G25" s="72">
        <v>0</v>
      </c>
      <c r="H25" s="72">
        <f t="shared" si="3"/>
        <v>315</v>
      </c>
      <c r="I25" s="616"/>
      <c r="J25" s="616"/>
      <c r="K25" s="616"/>
      <c r="L25" s="616"/>
      <c r="M25" s="617"/>
    </row>
    <row r="26" spans="1:13" ht="14.25" customHeight="1" x14ac:dyDescent="0.25">
      <c r="A26" s="445" t="s">
        <v>688</v>
      </c>
      <c r="B26" s="72">
        <v>346</v>
      </c>
      <c r="C26" s="72"/>
      <c r="D26" s="72">
        <f t="shared" si="2"/>
        <v>322</v>
      </c>
      <c r="E26" s="72">
        <v>0</v>
      </c>
      <c r="F26" s="72">
        <v>322</v>
      </c>
      <c r="G26" s="72">
        <v>0</v>
      </c>
      <c r="H26" s="72">
        <f>+D26-G26</f>
        <v>322</v>
      </c>
      <c r="I26" s="72">
        <v>50</v>
      </c>
      <c r="J26" s="72">
        <v>68</v>
      </c>
      <c r="K26" s="72">
        <v>59</v>
      </c>
      <c r="L26" s="72">
        <v>14</v>
      </c>
      <c r="M26" s="73">
        <v>56</v>
      </c>
    </row>
    <row r="27" spans="1:13" ht="14.25" customHeight="1" x14ac:dyDescent="0.25">
      <c r="A27" s="618" t="s">
        <v>741</v>
      </c>
      <c r="B27" s="72">
        <v>151</v>
      </c>
      <c r="C27" s="72"/>
      <c r="D27" s="72">
        <f t="shared" si="2"/>
        <v>135</v>
      </c>
      <c r="E27" s="72">
        <v>39</v>
      </c>
      <c r="F27" s="72">
        <v>96</v>
      </c>
      <c r="G27" s="72">
        <v>0</v>
      </c>
      <c r="H27" s="72">
        <f>+D27-G27</f>
        <v>135</v>
      </c>
      <c r="I27" s="616"/>
      <c r="J27" s="616"/>
      <c r="K27" s="616"/>
      <c r="L27" s="616"/>
      <c r="M27" s="617"/>
    </row>
    <row r="28" spans="1:13" ht="14.25" customHeight="1" x14ac:dyDescent="0.25">
      <c r="A28" s="446" t="s">
        <v>70</v>
      </c>
      <c r="B28" s="72">
        <v>580</v>
      </c>
      <c r="C28" s="72"/>
      <c r="D28" s="72">
        <f t="shared" si="2"/>
        <v>552</v>
      </c>
      <c r="E28" s="72">
        <v>0</v>
      </c>
      <c r="F28" s="72">
        <v>552</v>
      </c>
      <c r="G28" s="72">
        <v>1</v>
      </c>
      <c r="H28" s="72">
        <f t="shared" si="3"/>
        <v>551</v>
      </c>
      <c r="I28" s="72">
        <v>58</v>
      </c>
      <c r="J28" s="72">
        <v>37</v>
      </c>
      <c r="K28" s="72">
        <v>35</v>
      </c>
      <c r="L28" s="72">
        <v>16</v>
      </c>
      <c r="M28" s="73">
        <v>65</v>
      </c>
    </row>
    <row r="29" spans="1:13" ht="14.25" customHeight="1" x14ac:dyDescent="0.25">
      <c r="A29" s="798" t="s">
        <v>654</v>
      </c>
      <c r="B29" s="72">
        <v>129</v>
      </c>
      <c r="C29" s="72">
        <v>129</v>
      </c>
      <c r="D29" s="72">
        <f t="shared" si="2"/>
        <v>0</v>
      </c>
      <c r="E29" s="72">
        <v>0</v>
      </c>
      <c r="F29" s="72">
        <v>0</v>
      </c>
      <c r="G29" s="72">
        <v>0</v>
      </c>
      <c r="H29" s="72">
        <f t="shared" si="3"/>
        <v>0</v>
      </c>
      <c r="I29" s="613"/>
      <c r="J29" s="613"/>
      <c r="K29" s="613"/>
      <c r="L29" s="613"/>
      <c r="M29" s="614"/>
    </row>
    <row r="30" spans="1:13" ht="14.25" customHeight="1" x14ac:dyDescent="0.25">
      <c r="A30" s="798" t="s">
        <v>69</v>
      </c>
      <c r="B30" s="72">
        <v>38</v>
      </c>
      <c r="C30" s="72"/>
      <c r="D30" s="72">
        <f t="shared" si="2"/>
        <v>31</v>
      </c>
      <c r="E30" s="72">
        <v>0</v>
      </c>
      <c r="F30" s="72">
        <v>31</v>
      </c>
      <c r="G30" s="72">
        <v>0</v>
      </c>
      <c r="H30" s="72">
        <f t="shared" si="3"/>
        <v>31</v>
      </c>
      <c r="I30" s="613"/>
      <c r="J30" s="613"/>
      <c r="K30" s="613"/>
      <c r="L30" s="613"/>
      <c r="M30" s="614"/>
    </row>
    <row r="31" spans="1:13" ht="14.25" customHeight="1" x14ac:dyDescent="0.25">
      <c r="A31" s="618" t="s">
        <v>742</v>
      </c>
      <c r="B31" s="72">
        <v>132</v>
      </c>
      <c r="C31" s="72"/>
      <c r="D31" s="72">
        <f t="shared" si="2"/>
        <v>112</v>
      </c>
      <c r="E31" s="72">
        <v>18</v>
      </c>
      <c r="F31" s="72">
        <v>94</v>
      </c>
      <c r="G31" s="72">
        <v>0</v>
      </c>
      <c r="H31" s="72">
        <f t="shared" si="3"/>
        <v>112</v>
      </c>
      <c r="I31" s="613"/>
      <c r="J31" s="613"/>
      <c r="K31" s="613"/>
      <c r="L31" s="613"/>
      <c r="M31" s="614"/>
    </row>
    <row r="32" spans="1:13" ht="14.25" customHeight="1" x14ac:dyDescent="0.25">
      <c r="A32" s="446" t="s">
        <v>79</v>
      </c>
      <c r="B32" s="72">
        <v>669</v>
      </c>
      <c r="C32" s="72"/>
      <c r="D32" s="72">
        <f t="shared" si="2"/>
        <v>574</v>
      </c>
      <c r="E32" s="72">
        <v>0</v>
      </c>
      <c r="F32" s="72">
        <v>574</v>
      </c>
      <c r="G32" s="72">
        <v>0</v>
      </c>
      <c r="H32" s="72">
        <f>+D32-G32</f>
        <v>574</v>
      </c>
      <c r="I32" s="72">
        <v>96</v>
      </c>
      <c r="J32" s="72">
        <v>0</v>
      </c>
      <c r="K32" s="72">
        <v>28</v>
      </c>
      <c r="L32" s="72">
        <v>6</v>
      </c>
      <c r="M32" s="73">
        <v>92</v>
      </c>
    </row>
    <row r="33" spans="1:13" ht="14.25" customHeight="1" x14ac:dyDescent="0.25">
      <c r="A33" s="447" t="s">
        <v>80</v>
      </c>
      <c r="B33" s="68">
        <v>1025</v>
      </c>
      <c r="C33" s="72">
        <v>23</v>
      </c>
      <c r="D33" s="72">
        <f>SUM(E33:F33)</f>
        <v>959</v>
      </c>
      <c r="E33" s="72">
        <v>0</v>
      </c>
      <c r="F33" s="72">
        <v>959</v>
      </c>
      <c r="G33" s="72">
        <v>0</v>
      </c>
      <c r="H33" s="72">
        <f>+D33-G33</f>
        <v>959</v>
      </c>
      <c r="I33" s="72">
        <v>103</v>
      </c>
      <c r="J33" s="72">
        <v>47</v>
      </c>
      <c r="K33" s="72">
        <v>56</v>
      </c>
      <c r="L33" s="72">
        <v>27</v>
      </c>
      <c r="M33" s="73">
        <v>74</v>
      </c>
    </row>
    <row r="34" spans="1:13" ht="14.25" customHeight="1" x14ac:dyDescent="0.25">
      <c r="A34" s="618" t="s">
        <v>818</v>
      </c>
      <c r="B34" s="72">
        <v>252</v>
      </c>
      <c r="C34" s="72"/>
      <c r="D34" s="72">
        <f t="shared" si="2"/>
        <v>220</v>
      </c>
      <c r="E34" s="72">
        <v>41</v>
      </c>
      <c r="F34" s="72">
        <v>179</v>
      </c>
      <c r="G34" s="72">
        <v>0</v>
      </c>
      <c r="H34" s="72">
        <f>+D34-G34</f>
        <v>220</v>
      </c>
      <c r="I34" s="616"/>
      <c r="J34" s="616"/>
      <c r="K34" s="616"/>
      <c r="L34" s="616"/>
      <c r="M34" s="617" t="s">
        <v>11</v>
      </c>
    </row>
    <row r="35" spans="1:13" ht="13.15" x14ac:dyDescent="0.25">
      <c r="A35" s="622" t="s">
        <v>81</v>
      </c>
      <c r="B35" s="611">
        <f>SUM(B36:B55)</f>
        <v>8434</v>
      </c>
      <c r="C35" s="611">
        <f t="shared" ref="C35:M35" si="8">SUM(C36:C55)</f>
        <v>29</v>
      </c>
      <c r="D35" s="611">
        <f t="shared" si="8"/>
        <v>7600</v>
      </c>
      <c r="E35" s="611">
        <f t="shared" si="8"/>
        <v>931</v>
      </c>
      <c r="F35" s="611">
        <f t="shared" si="8"/>
        <v>6669</v>
      </c>
      <c r="G35" s="611">
        <f t="shared" si="8"/>
        <v>14</v>
      </c>
      <c r="H35" s="611">
        <f t="shared" si="8"/>
        <v>7586</v>
      </c>
      <c r="I35" s="611">
        <f t="shared" si="8"/>
        <v>571</v>
      </c>
      <c r="J35" s="611">
        <f t="shared" si="8"/>
        <v>823</v>
      </c>
      <c r="K35" s="611">
        <f t="shared" si="8"/>
        <v>667</v>
      </c>
      <c r="L35" s="611">
        <f t="shared" si="8"/>
        <v>109</v>
      </c>
      <c r="M35" s="611">
        <f t="shared" si="8"/>
        <v>836</v>
      </c>
    </row>
    <row r="36" spans="1:13" ht="14.25" customHeight="1" x14ac:dyDescent="0.25">
      <c r="A36" s="619" t="s">
        <v>82</v>
      </c>
      <c r="B36" s="72">
        <v>357</v>
      </c>
      <c r="C36" s="72">
        <v>5</v>
      </c>
      <c r="D36" s="72">
        <f t="shared" ref="D36:D52" si="9">SUM(E36:F36)</f>
        <v>330</v>
      </c>
      <c r="E36" s="72">
        <v>49</v>
      </c>
      <c r="F36" s="72">
        <v>281</v>
      </c>
      <c r="G36" s="72">
        <v>6</v>
      </c>
      <c r="H36" s="72">
        <f t="shared" si="3"/>
        <v>324</v>
      </c>
      <c r="I36" s="72">
        <v>66</v>
      </c>
      <c r="J36" s="72">
        <v>102</v>
      </c>
      <c r="K36" s="72">
        <v>61</v>
      </c>
      <c r="L36" s="72">
        <v>11</v>
      </c>
      <c r="M36" s="73">
        <v>112</v>
      </c>
    </row>
    <row r="37" spans="1:13" ht="14.25" customHeight="1" x14ac:dyDescent="0.25">
      <c r="A37" s="612" t="s">
        <v>67</v>
      </c>
      <c r="B37" s="72">
        <v>35</v>
      </c>
      <c r="C37" s="72"/>
      <c r="D37" s="72">
        <f t="shared" si="9"/>
        <v>22</v>
      </c>
      <c r="E37" s="72">
        <v>3</v>
      </c>
      <c r="F37" s="72">
        <v>19</v>
      </c>
      <c r="G37" s="72">
        <v>0</v>
      </c>
      <c r="H37" s="72">
        <f t="shared" si="3"/>
        <v>22</v>
      </c>
      <c r="I37" s="613"/>
      <c r="J37" s="613"/>
      <c r="K37" s="613"/>
      <c r="L37" s="613"/>
      <c r="M37" s="614"/>
    </row>
    <row r="38" spans="1:13" ht="14.25" customHeight="1" x14ac:dyDescent="0.25">
      <c r="A38" s="798" t="s">
        <v>819</v>
      </c>
      <c r="B38" s="72">
        <v>622</v>
      </c>
      <c r="C38" s="72"/>
      <c r="D38" s="73">
        <f t="shared" si="9"/>
        <v>585</v>
      </c>
      <c r="E38" s="72">
        <v>0</v>
      </c>
      <c r="F38" s="72">
        <v>585</v>
      </c>
      <c r="G38" s="72">
        <v>0</v>
      </c>
      <c r="H38" s="73">
        <f t="shared" si="3"/>
        <v>585</v>
      </c>
      <c r="I38" s="616"/>
      <c r="J38" s="616"/>
      <c r="K38" s="616"/>
      <c r="L38" s="616"/>
      <c r="M38" s="617"/>
    </row>
    <row r="39" spans="1:13" ht="14.25" customHeight="1" x14ac:dyDescent="0.25">
      <c r="A39" s="446" t="s">
        <v>83</v>
      </c>
      <c r="B39" s="72">
        <v>246</v>
      </c>
      <c r="C39" s="72"/>
      <c r="D39" s="72">
        <f t="shared" si="9"/>
        <v>226</v>
      </c>
      <c r="E39" s="72">
        <v>77</v>
      </c>
      <c r="F39" s="72">
        <v>149</v>
      </c>
      <c r="G39" s="72">
        <v>0</v>
      </c>
      <c r="H39" s="72">
        <f t="shared" si="3"/>
        <v>226</v>
      </c>
      <c r="I39" s="72">
        <v>14</v>
      </c>
      <c r="J39" s="72">
        <v>63</v>
      </c>
      <c r="K39" s="72">
        <v>39</v>
      </c>
      <c r="L39" s="72">
        <v>3</v>
      </c>
      <c r="M39" s="73">
        <v>43</v>
      </c>
    </row>
    <row r="40" spans="1:13" ht="14.25" customHeight="1" x14ac:dyDescent="0.25">
      <c r="A40" s="612" t="s">
        <v>84</v>
      </c>
      <c r="B40" s="72">
        <v>105</v>
      </c>
      <c r="C40" s="72"/>
      <c r="D40" s="72">
        <f t="shared" si="9"/>
        <v>105</v>
      </c>
      <c r="E40" s="72">
        <v>0</v>
      </c>
      <c r="F40" s="72">
        <v>105</v>
      </c>
      <c r="G40" s="72">
        <v>0</v>
      </c>
      <c r="H40" s="72">
        <f t="shared" si="3"/>
        <v>105</v>
      </c>
      <c r="I40" s="613"/>
      <c r="J40" s="613"/>
      <c r="K40" s="613"/>
      <c r="L40" s="613"/>
      <c r="M40" s="614"/>
    </row>
    <row r="41" spans="1:13" ht="14.25" customHeight="1" x14ac:dyDescent="0.25">
      <c r="A41" s="446" t="s">
        <v>85</v>
      </c>
      <c r="B41" s="72">
        <v>408</v>
      </c>
      <c r="C41" s="72"/>
      <c r="D41" s="72">
        <f t="shared" si="9"/>
        <v>354</v>
      </c>
      <c r="E41" s="72">
        <v>104</v>
      </c>
      <c r="F41" s="72">
        <v>250</v>
      </c>
      <c r="G41" s="72">
        <v>0</v>
      </c>
      <c r="H41" s="72">
        <f t="shared" si="3"/>
        <v>354</v>
      </c>
      <c r="I41" s="72">
        <v>17</v>
      </c>
      <c r="J41" s="72">
        <v>55</v>
      </c>
      <c r="K41" s="72">
        <v>51</v>
      </c>
      <c r="L41" s="72">
        <v>7</v>
      </c>
      <c r="M41" s="73">
        <v>44</v>
      </c>
    </row>
    <row r="42" spans="1:13" ht="14.25" customHeight="1" x14ac:dyDescent="0.25">
      <c r="A42" s="445" t="s">
        <v>86</v>
      </c>
      <c r="B42" s="72">
        <v>433</v>
      </c>
      <c r="C42" s="72"/>
      <c r="D42" s="72">
        <f t="shared" si="9"/>
        <v>380</v>
      </c>
      <c r="E42" s="72">
        <v>109</v>
      </c>
      <c r="F42" s="72">
        <v>271</v>
      </c>
      <c r="G42" s="72">
        <v>1</v>
      </c>
      <c r="H42" s="72">
        <f t="shared" si="3"/>
        <v>379</v>
      </c>
      <c r="I42" s="72">
        <v>37</v>
      </c>
      <c r="J42" s="72">
        <v>108</v>
      </c>
      <c r="K42" s="72">
        <v>88</v>
      </c>
      <c r="L42" s="72">
        <v>15</v>
      </c>
      <c r="M42" s="73">
        <v>54</v>
      </c>
    </row>
    <row r="43" spans="1:13" ht="14.25" customHeight="1" x14ac:dyDescent="0.25">
      <c r="A43" s="446" t="s">
        <v>87</v>
      </c>
      <c r="B43" s="72">
        <v>418</v>
      </c>
      <c r="C43" s="72"/>
      <c r="D43" s="72">
        <f t="shared" si="9"/>
        <v>359</v>
      </c>
      <c r="E43" s="72">
        <v>149</v>
      </c>
      <c r="F43" s="72">
        <v>210</v>
      </c>
      <c r="G43" s="72">
        <v>0</v>
      </c>
      <c r="H43" s="72">
        <f t="shared" si="3"/>
        <v>359</v>
      </c>
      <c r="I43" s="72">
        <v>42</v>
      </c>
      <c r="J43" s="72">
        <v>70</v>
      </c>
      <c r="K43" s="72">
        <v>65</v>
      </c>
      <c r="L43" s="72">
        <v>16</v>
      </c>
      <c r="M43" s="73">
        <v>43</v>
      </c>
    </row>
    <row r="44" spans="1:13" ht="14.25" customHeight="1" x14ac:dyDescent="0.25">
      <c r="A44" s="446" t="s">
        <v>88</v>
      </c>
      <c r="B44" s="72">
        <v>352</v>
      </c>
      <c r="C44" s="72"/>
      <c r="D44" s="72">
        <f t="shared" si="9"/>
        <v>321</v>
      </c>
      <c r="E44" s="72">
        <v>43</v>
      </c>
      <c r="F44" s="72">
        <v>278</v>
      </c>
      <c r="G44" s="72">
        <v>1</v>
      </c>
      <c r="H44" s="72">
        <f t="shared" si="3"/>
        <v>320</v>
      </c>
      <c r="I44" s="72">
        <v>23</v>
      </c>
      <c r="J44" s="72">
        <v>47</v>
      </c>
      <c r="K44" s="72">
        <v>35</v>
      </c>
      <c r="L44" s="72">
        <v>5</v>
      </c>
      <c r="M44" s="73">
        <v>41</v>
      </c>
    </row>
    <row r="45" spans="1:13" ht="14.25" customHeight="1" x14ac:dyDescent="0.25">
      <c r="A45" s="445" t="s">
        <v>89</v>
      </c>
      <c r="B45" s="72">
        <v>425</v>
      </c>
      <c r="C45" s="72"/>
      <c r="D45" s="72">
        <f t="shared" si="9"/>
        <v>393</v>
      </c>
      <c r="E45" s="72">
        <v>67</v>
      </c>
      <c r="F45" s="72">
        <v>326</v>
      </c>
      <c r="G45" s="72">
        <v>0</v>
      </c>
      <c r="H45" s="72">
        <f t="shared" si="3"/>
        <v>393</v>
      </c>
      <c r="I45" s="72">
        <v>24</v>
      </c>
      <c r="J45" s="72">
        <v>84</v>
      </c>
      <c r="K45" s="72">
        <v>54</v>
      </c>
      <c r="L45" s="72">
        <v>11</v>
      </c>
      <c r="M45" s="73">
        <v>57</v>
      </c>
    </row>
    <row r="46" spans="1:13" ht="14.25" customHeight="1" x14ac:dyDescent="0.25">
      <c r="A46" s="619" t="s">
        <v>90</v>
      </c>
      <c r="B46" s="72">
        <v>402</v>
      </c>
      <c r="C46" s="72"/>
      <c r="D46" s="72">
        <f t="shared" si="9"/>
        <v>378</v>
      </c>
      <c r="E46" s="72">
        <v>44</v>
      </c>
      <c r="F46" s="72">
        <v>334</v>
      </c>
      <c r="G46" s="72">
        <v>0</v>
      </c>
      <c r="H46" s="72">
        <f t="shared" si="3"/>
        <v>378</v>
      </c>
      <c r="I46" s="72">
        <v>31</v>
      </c>
      <c r="J46" s="72">
        <v>144</v>
      </c>
      <c r="K46" s="72">
        <v>101</v>
      </c>
      <c r="L46" s="72">
        <v>4</v>
      </c>
      <c r="M46" s="73">
        <v>68</v>
      </c>
    </row>
    <row r="47" spans="1:13" ht="14.25" customHeight="1" x14ac:dyDescent="0.25">
      <c r="A47" s="618" t="s">
        <v>744</v>
      </c>
      <c r="B47" s="72">
        <v>252</v>
      </c>
      <c r="C47" s="72"/>
      <c r="D47" s="72">
        <f t="shared" si="9"/>
        <v>237</v>
      </c>
      <c r="E47" s="72">
        <v>73</v>
      </c>
      <c r="F47" s="72">
        <v>164</v>
      </c>
      <c r="G47" s="72">
        <v>0</v>
      </c>
      <c r="H47" s="72">
        <f t="shared" si="3"/>
        <v>237</v>
      </c>
      <c r="I47" s="616"/>
      <c r="J47" s="616"/>
      <c r="K47" s="616"/>
      <c r="L47" s="616"/>
      <c r="M47" s="617"/>
    </row>
    <row r="48" spans="1:13" ht="14.25" customHeight="1" x14ac:dyDescent="0.25">
      <c r="A48" s="446" t="s">
        <v>138</v>
      </c>
      <c r="B48" s="72">
        <v>289</v>
      </c>
      <c r="C48" s="72"/>
      <c r="D48" s="72">
        <f>SUM(E48:F48)</f>
        <v>260</v>
      </c>
      <c r="E48" s="72">
        <v>0</v>
      </c>
      <c r="F48" s="72">
        <v>260</v>
      </c>
      <c r="G48" s="72">
        <v>1</v>
      </c>
      <c r="H48" s="72">
        <f>+D48-G48</f>
        <v>259</v>
      </c>
      <c r="I48" s="72">
        <v>29</v>
      </c>
      <c r="J48" s="72">
        <v>0</v>
      </c>
      <c r="K48" s="72">
        <v>12</v>
      </c>
      <c r="L48" s="72">
        <v>4</v>
      </c>
      <c r="M48" s="73">
        <v>27</v>
      </c>
    </row>
    <row r="49" spans="1:13" ht="14.25" customHeight="1" x14ac:dyDescent="0.25">
      <c r="A49" s="446" t="s">
        <v>91</v>
      </c>
      <c r="B49" s="72">
        <v>405</v>
      </c>
      <c r="C49" s="72"/>
      <c r="D49" s="72">
        <f t="shared" si="9"/>
        <v>371</v>
      </c>
      <c r="E49" s="72">
        <v>30</v>
      </c>
      <c r="F49" s="72">
        <v>341</v>
      </c>
      <c r="G49" s="72">
        <v>0</v>
      </c>
      <c r="H49" s="72">
        <f t="shared" si="3"/>
        <v>371</v>
      </c>
      <c r="I49" s="72">
        <v>56</v>
      </c>
      <c r="J49" s="72">
        <v>38</v>
      </c>
      <c r="K49" s="72">
        <v>33</v>
      </c>
      <c r="L49" s="72">
        <v>5</v>
      </c>
      <c r="M49" s="73">
        <v>43</v>
      </c>
    </row>
    <row r="50" spans="1:13" ht="14.25" customHeight="1" x14ac:dyDescent="0.25">
      <c r="A50" s="618" t="s">
        <v>755</v>
      </c>
      <c r="B50" s="72">
        <v>226</v>
      </c>
      <c r="C50" s="72"/>
      <c r="D50" s="72">
        <f t="shared" si="9"/>
        <v>208</v>
      </c>
      <c r="E50" s="72">
        <v>20</v>
      </c>
      <c r="F50" s="72">
        <v>188</v>
      </c>
      <c r="G50" s="72">
        <v>0</v>
      </c>
      <c r="H50" s="72">
        <f t="shared" si="3"/>
        <v>208</v>
      </c>
      <c r="I50" s="616"/>
      <c r="J50" s="616"/>
      <c r="K50" s="616"/>
      <c r="L50" s="616"/>
      <c r="M50" s="617"/>
    </row>
    <row r="51" spans="1:13" ht="14.25" customHeight="1" x14ac:dyDescent="0.25">
      <c r="A51" s="446" t="s">
        <v>92</v>
      </c>
      <c r="B51" s="72">
        <v>887</v>
      </c>
      <c r="C51" s="72"/>
      <c r="D51" s="72">
        <f t="shared" si="9"/>
        <v>727</v>
      </c>
      <c r="E51" s="72">
        <v>0</v>
      </c>
      <c r="F51" s="72">
        <v>727</v>
      </c>
      <c r="G51" s="72">
        <v>3</v>
      </c>
      <c r="H51" s="72">
        <f t="shared" si="3"/>
        <v>724</v>
      </c>
      <c r="I51" s="72">
        <v>64</v>
      </c>
      <c r="J51" s="72">
        <v>0</v>
      </c>
      <c r="K51" s="72">
        <v>41</v>
      </c>
      <c r="L51" s="72">
        <v>4</v>
      </c>
      <c r="M51" s="73">
        <v>90</v>
      </c>
    </row>
    <row r="52" spans="1:13" ht="14.25" customHeight="1" x14ac:dyDescent="0.25">
      <c r="A52" s="445" t="s">
        <v>93</v>
      </c>
      <c r="B52" s="72">
        <v>810</v>
      </c>
      <c r="C52" s="72">
        <v>24</v>
      </c>
      <c r="D52" s="72">
        <f t="shared" si="9"/>
        <v>708</v>
      </c>
      <c r="E52" s="72">
        <v>131</v>
      </c>
      <c r="F52" s="72">
        <v>577</v>
      </c>
      <c r="G52" s="72">
        <v>0</v>
      </c>
      <c r="H52" s="72">
        <f t="shared" si="3"/>
        <v>708</v>
      </c>
      <c r="I52" s="72">
        <v>26</v>
      </c>
      <c r="J52" s="72">
        <v>77</v>
      </c>
      <c r="K52" s="72">
        <v>37</v>
      </c>
      <c r="L52" s="72">
        <v>5</v>
      </c>
      <c r="M52" s="73">
        <v>80</v>
      </c>
    </row>
    <row r="53" spans="1:13" ht="14.25" customHeight="1" x14ac:dyDescent="0.25">
      <c r="A53" s="446" t="s">
        <v>341</v>
      </c>
      <c r="B53" s="72">
        <v>1032</v>
      </c>
      <c r="C53" s="72"/>
      <c r="D53" s="72">
        <f>SUM(E53:F53)</f>
        <v>958</v>
      </c>
      <c r="E53" s="72">
        <v>0</v>
      </c>
      <c r="F53" s="72">
        <v>958</v>
      </c>
      <c r="G53" s="72">
        <v>2</v>
      </c>
      <c r="H53" s="72">
        <f>+D53-G53</f>
        <v>956</v>
      </c>
      <c r="I53" s="72">
        <v>142</v>
      </c>
      <c r="J53" s="72">
        <v>35</v>
      </c>
      <c r="K53" s="72">
        <v>50</v>
      </c>
      <c r="L53" s="72">
        <v>19</v>
      </c>
      <c r="M53" s="73">
        <v>134</v>
      </c>
    </row>
    <row r="54" spans="1:13" ht="14.25" customHeight="1" x14ac:dyDescent="0.25">
      <c r="A54" s="615" t="s">
        <v>825</v>
      </c>
      <c r="B54" s="72">
        <v>605</v>
      </c>
      <c r="C54" s="72"/>
      <c r="D54" s="72">
        <f>SUM(E54:F54)</f>
        <v>579</v>
      </c>
      <c r="E54" s="72">
        <v>32</v>
      </c>
      <c r="F54" s="72">
        <v>547</v>
      </c>
      <c r="G54" s="72">
        <v>0</v>
      </c>
      <c r="H54" s="73">
        <f>+D54-G54</f>
        <v>579</v>
      </c>
      <c r="I54" s="616"/>
      <c r="J54" s="616"/>
      <c r="K54" s="616"/>
      <c r="L54" s="616"/>
      <c r="M54" s="617"/>
    </row>
    <row r="55" spans="1:13" ht="14.25" customHeight="1" x14ac:dyDescent="0.25">
      <c r="A55" s="799" t="s">
        <v>747</v>
      </c>
      <c r="B55" s="74">
        <v>125</v>
      </c>
      <c r="C55" s="74"/>
      <c r="D55" s="74">
        <f>SUM(E55:F55)</f>
        <v>99</v>
      </c>
      <c r="E55" s="74">
        <v>0</v>
      </c>
      <c r="F55" s="74">
        <v>99</v>
      </c>
      <c r="G55" s="74">
        <v>0</v>
      </c>
      <c r="H55" s="75">
        <f>+D55-G55</f>
        <v>99</v>
      </c>
      <c r="I55" s="620"/>
      <c r="J55" s="620"/>
      <c r="K55" s="620"/>
      <c r="L55" s="620"/>
      <c r="M55" s="621"/>
    </row>
    <row r="56" spans="1:13" ht="13.15" x14ac:dyDescent="0.25">
      <c r="A56" s="8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ht="13.15" x14ac:dyDescent="0.25">
      <c r="A57" s="54" t="s">
        <v>355</v>
      </c>
    </row>
    <row r="58" spans="1:13" ht="13.15" x14ac:dyDescent="0.25">
      <c r="A58" s="88" t="s">
        <v>471</v>
      </c>
    </row>
    <row r="59" spans="1:13" ht="13.15" x14ac:dyDescent="0.25">
      <c r="A59" s="54" t="s">
        <v>513</v>
      </c>
    </row>
    <row r="60" spans="1:13" ht="13.15" x14ac:dyDescent="0.25">
      <c r="A60" s="54" t="s">
        <v>0</v>
      </c>
    </row>
    <row r="61" spans="1:13" ht="13.15" x14ac:dyDescent="0.25">
      <c r="A61" s="80" t="s">
        <v>514</v>
      </c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topLeftCell="A7" zoomScaleNormal="100" workbookViewId="0">
      <selection activeCell="N7" sqref="N7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886718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1031</v>
      </c>
      <c r="B1" s="80"/>
      <c r="C1" s="80"/>
    </row>
    <row r="2" spans="1:13" x14ac:dyDescent="0.25">
      <c r="A2" s="81" t="s">
        <v>1032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ht="12.7" customHeight="1" x14ac:dyDescent="0.25">
      <c r="A4" s="431" t="s">
        <v>44</v>
      </c>
      <c r="B4" s="432" t="s">
        <v>45</v>
      </c>
      <c r="C4" s="432" t="s">
        <v>461</v>
      </c>
      <c r="D4" s="432" t="s">
        <v>46</v>
      </c>
      <c r="E4" s="909" t="s">
        <v>611</v>
      </c>
      <c r="F4" s="910"/>
      <c r="G4" s="906" t="s">
        <v>511</v>
      </c>
      <c r="H4" s="432" t="s">
        <v>47</v>
      </c>
      <c r="I4" s="433" t="s">
        <v>299</v>
      </c>
      <c r="J4" s="414"/>
      <c r="K4" s="414"/>
      <c r="L4" s="414"/>
      <c r="M4" s="415"/>
    </row>
    <row r="5" spans="1:13" x14ac:dyDescent="0.25">
      <c r="A5" s="434"/>
      <c r="B5" s="435" t="s">
        <v>49</v>
      </c>
      <c r="C5" s="436" t="s">
        <v>462</v>
      </c>
      <c r="D5" s="435" t="s">
        <v>50</v>
      </c>
      <c r="E5" s="437"/>
      <c r="F5" s="437"/>
      <c r="G5" s="907"/>
      <c r="H5" s="435" t="s">
        <v>50</v>
      </c>
      <c r="I5" s="438" t="s">
        <v>51</v>
      </c>
      <c r="J5" s="438" t="s">
        <v>52</v>
      </c>
      <c r="K5" s="911" t="s">
        <v>300</v>
      </c>
      <c r="L5" s="912"/>
      <c r="M5" s="439" t="s">
        <v>53</v>
      </c>
    </row>
    <row r="6" spans="1:13" x14ac:dyDescent="0.25">
      <c r="A6" s="434"/>
      <c r="B6" s="437"/>
      <c r="C6" s="440" t="s">
        <v>2</v>
      </c>
      <c r="D6" s="435" t="s">
        <v>54</v>
      </c>
      <c r="E6" s="435" t="s">
        <v>55</v>
      </c>
      <c r="F6" s="435" t="s">
        <v>22</v>
      </c>
      <c r="G6" s="907"/>
      <c r="H6" s="435" t="s">
        <v>56</v>
      </c>
      <c r="I6" s="438" t="s">
        <v>57</v>
      </c>
      <c r="J6" s="438"/>
      <c r="K6" s="427" t="s">
        <v>28</v>
      </c>
      <c r="L6" s="441" t="s">
        <v>301</v>
      </c>
      <c r="M6" s="439" t="s">
        <v>58</v>
      </c>
    </row>
    <row r="7" spans="1:13" x14ac:dyDescent="0.25">
      <c r="A7" s="434"/>
      <c r="B7" s="437"/>
      <c r="C7" s="442" t="s">
        <v>472</v>
      </c>
      <c r="D7" s="435" t="s">
        <v>59</v>
      </c>
      <c r="E7" s="435" t="s">
        <v>27</v>
      </c>
      <c r="F7" s="435" t="s">
        <v>23</v>
      </c>
      <c r="G7" s="908"/>
      <c r="H7" s="435" t="s">
        <v>512</v>
      </c>
      <c r="I7" s="424" t="s">
        <v>60</v>
      </c>
      <c r="J7" s="424"/>
      <c r="K7" s="424"/>
      <c r="L7" s="443" t="s">
        <v>302</v>
      </c>
      <c r="M7" s="428" t="s">
        <v>61</v>
      </c>
    </row>
    <row r="8" spans="1:13" x14ac:dyDescent="0.25">
      <c r="A8" s="585">
        <v>1</v>
      </c>
      <c r="B8" s="444">
        <v>2</v>
      </c>
      <c r="C8" s="424">
        <v>3</v>
      </c>
      <c r="D8" s="444">
        <v>4</v>
      </c>
      <c r="E8" s="444">
        <v>5</v>
      </c>
      <c r="F8" s="444">
        <v>6</v>
      </c>
      <c r="G8" s="444">
        <v>7</v>
      </c>
      <c r="H8" s="444">
        <v>8</v>
      </c>
      <c r="I8" s="424">
        <v>9</v>
      </c>
      <c r="J8" s="424">
        <v>10</v>
      </c>
      <c r="K8" s="424">
        <v>11</v>
      </c>
      <c r="L8" s="424">
        <v>12</v>
      </c>
      <c r="M8" s="428">
        <v>13</v>
      </c>
    </row>
    <row r="9" spans="1:13" x14ac:dyDescent="0.25">
      <c r="A9" s="622" t="s">
        <v>95</v>
      </c>
      <c r="B9" s="611">
        <f t="shared" ref="B9:M9" si="0">SUM(B10:B29)</f>
        <v>8961</v>
      </c>
      <c r="C9" s="611">
        <f t="shared" si="0"/>
        <v>164</v>
      </c>
      <c r="D9" s="611">
        <f t="shared" si="0"/>
        <v>7722</v>
      </c>
      <c r="E9" s="611">
        <f t="shared" si="0"/>
        <v>900</v>
      </c>
      <c r="F9" s="611">
        <f t="shared" si="0"/>
        <v>6822</v>
      </c>
      <c r="G9" s="611">
        <f t="shared" si="0"/>
        <v>3</v>
      </c>
      <c r="H9" s="611">
        <f t="shared" si="0"/>
        <v>7719</v>
      </c>
      <c r="I9" s="611">
        <f t="shared" si="0"/>
        <v>642</v>
      </c>
      <c r="J9" s="611">
        <f t="shared" si="0"/>
        <v>670</v>
      </c>
      <c r="K9" s="611">
        <f t="shared" si="0"/>
        <v>584</v>
      </c>
      <c r="L9" s="611">
        <f t="shared" si="0"/>
        <v>130</v>
      </c>
      <c r="M9" s="611">
        <f t="shared" si="0"/>
        <v>818</v>
      </c>
    </row>
    <row r="10" spans="1:13" ht="14.25" customHeight="1" x14ac:dyDescent="0.25">
      <c r="A10" s="445" t="s">
        <v>96</v>
      </c>
      <c r="B10" s="72">
        <v>342</v>
      </c>
      <c r="C10" s="72"/>
      <c r="D10" s="72">
        <f t="shared" ref="D10:D29" si="1">SUM(E10:F10)</f>
        <v>329</v>
      </c>
      <c r="E10" s="72">
        <v>90</v>
      </c>
      <c r="F10" s="72">
        <v>239</v>
      </c>
      <c r="G10" s="72">
        <v>0</v>
      </c>
      <c r="H10" s="72">
        <f t="shared" ref="H10:H55" si="2">+D10-G10</f>
        <v>329</v>
      </c>
      <c r="I10" s="72">
        <v>108</v>
      </c>
      <c r="J10" s="72">
        <v>83</v>
      </c>
      <c r="K10" s="72">
        <v>104</v>
      </c>
      <c r="L10" s="68">
        <v>22</v>
      </c>
      <c r="M10" s="623">
        <v>156</v>
      </c>
    </row>
    <row r="11" spans="1:13" ht="14.25" customHeight="1" x14ac:dyDescent="0.25">
      <c r="A11" s="798" t="s">
        <v>1</v>
      </c>
      <c r="B11" s="72">
        <v>572</v>
      </c>
      <c r="C11" s="72"/>
      <c r="D11" s="72">
        <f t="shared" si="1"/>
        <v>248</v>
      </c>
      <c r="E11" s="72">
        <v>0</v>
      </c>
      <c r="F11" s="72">
        <v>248</v>
      </c>
      <c r="G11" s="72">
        <v>0</v>
      </c>
      <c r="H11" s="72">
        <f t="shared" si="2"/>
        <v>248</v>
      </c>
      <c r="I11" s="616"/>
      <c r="J11" s="616"/>
      <c r="K11" s="616"/>
      <c r="L11" s="616"/>
      <c r="M11" s="617"/>
    </row>
    <row r="12" spans="1:13" ht="14.25" customHeight="1" x14ac:dyDescent="0.25">
      <c r="A12" s="798" t="s">
        <v>820</v>
      </c>
      <c r="B12" s="624">
        <v>471</v>
      </c>
      <c r="C12" s="624"/>
      <c r="D12" s="624">
        <f t="shared" si="1"/>
        <v>421</v>
      </c>
      <c r="E12" s="624">
        <v>0</v>
      </c>
      <c r="F12" s="624">
        <v>421</v>
      </c>
      <c r="G12" s="624">
        <v>0</v>
      </c>
      <c r="H12" s="624">
        <f t="shared" si="2"/>
        <v>421</v>
      </c>
      <c r="I12" s="625"/>
      <c r="J12" s="625"/>
      <c r="K12" s="625"/>
      <c r="L12" s="625"/>
      <c r="M12" s="626"/>
    </row>
    <row r="13" spans="1:13" ht="14.25" customHeight="1" x14ac:dyDescent="0.25">
      <c r="A13" s="446" t="s">
        <v>97</v>
      </c>
      <c r="B13" s="72">
        <v>205</v>
      </c>
      <c r="C13" s="72"/>
      <c r="D13" s="72">
        <f t="shared" si="1"/>
        <v>195</v>
      </c>
      <c r="E13" s="72">
        <v>65</v>
      </c>
      <c r="F13" s="72">
        <v>130</v>
      </c>
      <c r="G13" s="72">
        <v>1</v>
      </c>
      <c r="H13" s="72">
        <f t="shared" si="2"/>
        <v>194</v>
      </c>
      <c r="I13" s="72">
        <v>33</v>
      </c>
      <c r="J13" s="72">
        <v>48</v>
      </c>
      <c r="K13" s="72">
        <v>27</v>
      </c>
      <c r="L13" s="68">
        <v>5</v>
      </c>
      <c r="M13" s="623">
        <v>74</v>
      </c>
    </row>
    <row r="14" spans="1:13" ht="14.25" customHeight="1" x14ac:dyDescent="0.25">
      <c r="A14" s="612" t="s">
        <v>98</v>
      </c>
      <c r="B14" s="72">
        <v>437</v>
      </c>
      <c r="C14" s="72"/>
      <c r="D14" s="72">
        <f t="shared" si="1"/>
        <v>378</v>
      </c>
      <c r="E14" s="72">
        <v>0</v>
      </c>
      <c r="F14" s="72">
        <v>378</v>
      </c>
      <c r="G14" s="72">
        <v>0</v>
      </c>
      <c r="H14" s="72">
        <f t="shared" si="2"/>
        <v>378</v>
      </c>
      <c r="I14" s="613"/>
      <c r="J14" s="613"/>
      <c r="K14" s="613"/>
      <c r="L14" s="613"/>
      <c r="M14" s="614"/>
    </row>
    <row r="15" spans="1:13" ht="14.25" customHeight="1" x14ac:dyDescent="0.25">
      <c r="A15" s="445" t="s">
        <v>162</v>
      </c>
      <c r="B15" s="72">
        <v>500</v>
      </c>
      <c r="C15" s="72"/>
      <c r="D15" s="72">
        <f>SUM(E15:F15)</f>
        <v>488</v>
      </c>
      <c r="E15" s="72">
        <v>239</v>
      </c>
      <c r="F15" s="72">
        <v>249</v>
      </c>
      <c r="G15" s="72">
        <v>0</v>
      </c>
      <c r="H15" s="72">
        <f>+D15-G15</f>
        <v>488</v>
      </c>
      <c r="I15" s="72">
        <v>48</v>
      </c>
      <c r="J15" s="72">
        <v>205</v>
      </c>
      <c r="K15" s="72">
        <v>132</v>
      </c>
      <c r="L15" s="72">
        <v>22</v>
      </c>
      <c r="M15" s="73">
        <v>119</v>
      </c>
    </row>
    <row r="16" spans="1:13" ht="14.25" customHeight="1" x14ac:dyDescent="0.25">
      <c r="A16" s="612" t="s">
        <v>67</v>
      </c>
      <c r="B16" s="72">
        <v>112</v>
      </c>
      <c r="C16" s="72"/>
      <c r="D16" s="72">
        <f>SUM(E16:F16)</f>
        <v>85</v>
      </c>
      <c r="E16" s="72">
        <v>55</v>
      </c>
      <c r="F16" s="72">
        <v>30</v>
      </c>
      <c r="G16" s="72">
        <v>0</v>
      </c>
      <c r="H16" s="72">
        <f>+D16-G16</f>
        <v>85</v>
      </c>
      <c r="I16" s="613"/>
      <c r="J16" s="613"/>
      <c r="K16" s="613"/>
      <c r="L16" s="613"/>
      <c r="M16" s="614"/>
    </row>
    <row r="17" spans="1:13" ht="14.25" customHeight="1" x14ac:dyDescent="0.25">
      <c r="A17" s="618" t="s">
        <v>828</v>
      </c>
      <c r="B17" s="72">
        <v>516</v>
      </c>
      <c r="C17" s="72"/>
      <c r="D17" s="72">
        <f t="shared" ref="D17" si="3">SUM(E17:F17)</f>
        <v>477</v>
      </c>
      <c r="E17" s="72">
        <v>86</v>
      </c>
      <c r="F17" s="72">
        <v>391</v>
      </c>
      <c r="G17" s="72">
        <v>0</v>
      </c>
      <c r="H17" s="73">
        <f t="shared" ref="H17" si="4">+D17-G17</f>
        <v>477</v>
      </c>
      <c r="I17" s="616"/>
      <c r="J17" s="616"/>
      <c r="K17" s="616"/>
      <c r="L17" s="616"/>
      <c r="M17" s="617"/>
    </row>
    <row r="18" spans="1:13" ht="14.25" customHeight="1" x14ac:dyDescent="0.25">
      <c r="A18" s="446" t="s">
        <v>99</v>
      </c>
      <c r="B18" s="72">
        <v>1465</v>
      </c>
      <c r="C18" s="72">
        <v>164</v>
      </c>
      <c r="D18" s="72">
        <f t="shared" si="1"/>
        <v>1238</v>
      </c>
      <c r="E18" s="72">
        <v>28</v>
      </c>
      <c r="F18" s="72">
        <v>1210</v>
      </c>
      <c r="G18" s="72">
        <v>0</v>
      </c>
      <c r="H18" s="72">
        <f t="shared" si="2"/>
        <v>1238</v>
      </c>
      <c r="I18" s="72">
        <v>131</v>
      </c>
      <c r="J18" s="72">
        <v>73</v>
      </c>
      <c r="K18" s="72">
        <v>106</v>
      </c>
      <c r="L18" s="68">
        <v>37</v>
      </c>
      <c r="M18" s="623">
        <v>120</v>
      </c>
    </row>
    <row r="19" spans="1:13" ht="14.25" customHeight="1" x14ac:dyDescent="0.25">
      <c r="A19" s="612" t="s">
        <v>67</v>
      </c>
      <c r="B19" s="72">
        <v>72</v>
      </c>
      <c r="C19" s="72"/>
      <c r="D19" s="72">
        <f t="shared" si="1"/>
        <v>59</v>
      </c>
      <c r="E19" s="72">
        <v>0</v>
      </c>
      <c r="F19" s="72">
        <v>59</v>
      </c>
      <c r="G19" s="72">
        <v>0</v>
      </c>
      <c r="H19" s="72">
        <f t="shared" si="2"/>
        <v>59</v>
      </c>
      <c r="I19" s="613"/>
      <c r="J19" s="613"/>
      <c r="K19" s="613"/>
      <c r="L19" s="613"/>
      <c r="M19" s="614"/>
    </row>
    <row r="20" spans="1:13" ht="14.25" customHeight="1" x14ac:dyDescent="0.25">
      <c r="A20" s="798" t="s">
        <v>745</v>
      </c>
      <c r="B20" s="72">
        <v>219</v>
      </c>
      <c r="C20" s="72"/>
      <c r="D20" s="72">
        <f t="shared" si="1"/>
        <v>207</v>
      </c>
      <c r="E20" s="72">
        <v>0</v>
      </c>
      <c r="F20" s="72">
        <v>207</v>
      </c>
      <c r="G20" s="72">
        <v>0</v>
      </c>
      <c r="H20" s="72">
        <f t="shared" si="2"/>
        <v>207</v>
      </c>
      <c r="I20" s="613"/>
      <c r="J20" s="613"/>
      <c r="K20" s="613"/>
      <c r="L20" s="613"/>
      <c r="M20" s="614"/>
    </row>
    <row r="21" spans="1:13" ht="14.25" customHeight="1" x14ac:dyDescent="0.25">
      <c r="A21" s="618" t="s">
        <v>746</v>
      </c>
      <c r="B21" s="72">
        <v>154</v>
      </c>
      <c r="C21" s="72"/>
      <c r="D21" s="72">
        <f t="shared" si="1"/>
        <v>145</v>
      </c>
      <c r="E21" s="72">
        <v>41</v>
      </c>
      <c r="F21" s="72">
        <v>104</v>
      </c>
      <c r="G21" s="72">
        <v>0</v>
      </c>
      <c r="H21" s="72">
        <f t="shared" si="2"/>
        <v>145</v>
      </c>
      <c r="I21" s="613"/>
      <c r="J21" s="613"/>
      <c r="K21" s="613"/>
      <c r="L21" s="613"/>
      <c r="M21" s="614"/>
    </row>
    <row r="22" spans="1:13" ht="14.25" customHeight="1" x14ac:dyDescent="0.25">
      <c r="A22" s="446" t="s">
        <v>163</v>
      </c>
      <c r="B22" s="72">
        <v>1034</v>
      </c>
      <c r="C22" s="72"/>
      <c r="D22" s="72">
        <f>SUM(E22:F22)</f>
        <v>955</v>
      </c>
      <c r="E22" s="72">
        <v>127</v>
      </c>
      <c r="F22" s="72">
        <v>828</v>
      </c>
      <c r="G22" s="72">
        <v>0</v>
      </c>
      <c r="H22" s="72">
        <f>+D22-G22</f>
        <v>955</v>
      </c>
      <c r="I22" s="72">
        <v>99</v>
      </c>
      <c r="J22" s="72">
        <v>72</v>
      </c>
      <c r="K22" s="72">
        <v>67</v>
      </c>
      <c r="L22" s="72">
        <v>11</v>
      </c>
      <c r="M22" s="73">
        <v>91</v>
      </c>
    </row>
    <row r="23" spans="1:13" ht="14.25" customHeight="1" x14ac:dyDescent="0.25">
      <c r="A23" s="446" t="s">
        <v>164</v>
      </c>
      <c r="B23" s="72">
        <v>607</v>
      </c>
      <c r="C23" s="72"/>
      <c r="D23" s="72">
        <f>SUM(E23:F23)</f>
        <v>513</v>
      </c>
      <c r="E23" s="72">
        <v>73</v>
      </c>
      <c r="F23" s="72">
        <v>440</v>
      </c>
      <c r="G23" s="72">
        <v>1</v>
      </c>
      <c r="H23" s="72">
        <f>+D23-G23</f>
        <v>512</v>
      </c>
      <c r="I23" s="72">
        <v>74</v>
      </c>
      <c r="J23" s="72">
        <v>91</v>
      </c>
      <c r="K23" s="72">
        <v>65</v>
      </c>
      <c r="L23" s="72">
        <v>10</v>
      </c>
      <c r="M23" s="73">
        <v>116</v>
      </c>
    </row>
    <row r="24" spans="1:13" ht="14.25" customHeight="1" x14ac:dyDescent="0.25">
      <c r="A24" s="612" t="s">
        <v>165</v>
      </c>
      <c r="B24" s="72">
        <v>321</v>
      </c>
      <c r="C24" s="72"/>
      <c r="D24" s="72">
        <f>SUM(E24:F24)</f>
        <v>301</v>
      </c>
      <c r="E24" s="72">
        <v>0</v>
      </c>
      <c r="F24" s="72">
        <v>301</v>
      </c>
      <c r="G24" s="72">
        <v>0</v>
      </c>
      <c r="H24" s="72">
        <f>+D24-G24</f>
        <v>301</v>
      </c>
      <c r="I24" s="613"/>
      <c r="J24" s="613"/>
      <c r="K24" s="613"/>
      <c r="L24" s="613"/>
      <c r="M24" s="614"/>
    </row>
    <row r="25" spans="1:13" ht="14.25" customHeight="1" x14ac:dyDescent="0.25">
      <c r="A25" s="446" t="s">
        <v>166</v>
      </c>
      <c r="B25" s="72">
        <v>857</v>
      </c>
      <c r="C25" s="72"/>
      <c r="D25" s="72">
        <f>SUM(E25:F25)</f>
        <v>790</v>
      </c>
      <c r="E25" s="72">
        <v>65</v>
      </c>
      <c r="F25" s="72">
        <v>725</v>
      </c>
      <c r="G25" s="72">
        <v>1</v>
      </c>
      <c r="H25" s="72">
        <f>+D25-G25</f>
        <v>789</v>
      </c>
      <c r="I25" s="72">
        <v>56</v>
      </c>
      <c r="J25" s="72">
        <v>51</v>
      </c>
      <c r="K25" s="72">
        <v>22</v>
      </c>
      <c r="L25" s="72">
        <v>7</v>
      </c>
      <c r="M25" s="73">
        <v>77</v>
      </c>
    </row>
    <row r="26" spans="1:13" ht="14.25" customHeight="1" x14ac:dyDescent="0.25">
      <c r="A26" s="798" t="s">
        <v>405</v>
      </c>
      <c r="B26" s="72">
        <v>296</v>
      </c>
      <c r="C26" s="72"/>
      <c r="D26" s="72">
        <f>SUM(E26:F26)</f>
        <v>164</v>
      </c>
      <c r="E26" s="72">
        <v>0</v>
      </c>
      <c r="F26" s="72">
        <v>164</v>
      </c>
      <c r="G26" s="72">
        <v>0</v>
      </c>
      <c r="H26" s="72">
        <f>+D26-G26</f>
        <v>164</v>
      </c>
      <c r="I26" s="613"/>
      <c r="J26" s="613"/>
      <c r="K26" s="613"/>
      <c r="L26" s="613"/>
      <c r="M26" s="614"/>
    </row>
    <row r="27" spans="1:13" ht="14.25" customHeight="1" x14ac:dyDescent="0.25">
      <c r="A27" s="446" t="s">
        <v>100</v>
      </c>
      <c r="B27" s="72">
        <v>184</v>
      </c>
      <c r="C27" s="72"/>
      <c r="D27" s="72">
        <f t="shared" si="1"/>
        <v>160</v>
      </c>
      <c r="E27" s="72">
        <v>0</v>
      </c>
      <c r="F27" s="72">
        <v>160</v>
      </c>
      <c r="G27" s="72">
        <v>0</v>
      </c>
      <c r="H27" s="72">
        <f t="shared" si="2"/>
        <v>160</v>
      </c>
      <c r="I27" s="72">
        <v>45</v>
      </c>
      <c r="J27" s="72">
        <v>0</v>
      </c>
      <c r="K27" s="72">
        <v>13</v>
      </c>
      <c r="L27" s="68">
        <v>3</v>
      </c>
      <c r="M27" s="623">
        <v>29</v>
      </c>
    </row>
    <row r="28" spans="1:13" ht="14.25" customHeight="1" x14ac:dyDescent="0.25">
      <c r="A28" s="612" t="s">
        <v>101</v>
      </c>
      <c r="B28" s="72">
        <v>90</v>
      </c>
      <c r="C28" s="72"/>
      <c r="D28" s="72">
        <f t="shared" si="1"/>
        <v>80</v>
      </c>
      <c r="E28" s="72">
        <v>0</v>
      </c>
      <c r="F28" s="72">
        <v>80</v>
      </c>
      <c r="G28" s="72">
        <v>0</v>
      </c>
      <c r="H28" s="72">
        <f t="shared" si="2"/>
        <v>80</v>
      </c>
      <c r="I28" s="613"/>
      <c r="J28" s="613"/>
      <c r="K28" s="613"/>
      <c r="L28" s="613"/>
      <c r="M28" s="614"/>
    </row>
    <row r="29" spans="1:13" ht="14.25" customHeight="1" x14ac:dyDescent="0.25">
      <c r="A29" s="448" t="s">
        <v>493</v>
      </c>
      <c r="B29" s="74">
        <v>507</v>
      </c>
      <c r="C29" s="74"/>
      <c r="D29" s="74">
        <f t="shared" si="1"/>
        <v>489</v>
      </c>
      <c r="E29" s="74">
        <v>31</v>
      </c>
      <c r="F29" s="74">
        <v>458</v>
      </c>
      <c r="G29" s="74">
        <v>0</v>
      </c>
      <c r="H29" s="75">
        <f t="shared" si="2"/>
        <v>489</v>
      </c>
      <c r="I29" s="74">
        <v>48</v>
      </c>
      <c r="J29" s="74">
        <v>47</v>
      </c>
      <c r="K29" s="74">
        <v>48</v>
      </c>
      <c r="L29" s="64">
        <v>13</v>
      </c>
      <c r="M29" s="89">
        <v>36</v>
      </c>
    </row>
    <row r="30" spans="1:13" x14ac:dyDescent="0.25">
      <c r="A30" s="430" t="s">
        <v>102</v>
      </c>
      <c r="B30" s="429">
        <f>SUM(B31:B41)</f>
        <v>5464</v>
      </c>
      <c r="C30" s="429">
        <f t="shared" ref="C30:M30" si="5">SUM(C31:C41)</f>
        <v>42</v>
      </c>
      <c r="D30" s="429">
        <f t="shared" si="5"/>
        <v>4878</v>
      </c>
      <c r="E30" s="429">
        <f t="shared" si="5"/>
        <v>583</v>
      </c>
      <c r="F30" s="429">
        <f t="shared" si="5"/>
        <v>4295</v>
      </c>
      <c r="G30" s="429">
        <f t="shared" si="5"/>
        <v>3</v>
      </c>
      <c r="H30" s="429">
        <f t="shared" si="5"/>
        <v>4875</v>
      </c>
      <c r="I30" s="429">
        <f t="shared" si="5"/>
        <v>400</v>
      </c>
      <c r="J30" s="429">
        <f t="shared" si="5"/>
        <v>565</v>
      </c>
      <c r="K30" s="429">
        <f t="shared" si="5"/>
        <v>390</v>
      </c>
      <c r="L30" s="429">
        <f t="shared" si="5"/>
        <v>76</v>
      </c>
      <c r="M30" s="429">
        <f t="shared" si="5"/>
        <v>623</v>
      </c>
    </row>
    <row r="31" spans="1:13" ht="14.25" customHeight="1" x14ac:dyDescent="0.25">
      <c r="A31" s="445" t="s">
        <v>104</v>
      </c>
      <c r="B31" s="72">
        <v>621</v>
      </c>
      <c r="C31" s="72"/>
      <c r="D31" s="72">
        <f>SUM(E31:F31)</f>
        <v>548</v>
      </c>
      <c r="E31" s="72">
        <v>216</v>
      </c>
      <c r="F31" s="72">
        <v>332</v>
      </c>
      <c r="G31" s="72">
        <v>0</v>
      </c>
      <c r="H31" s="72">
        <f t="shared" si="2"/>
        <v>548</v>
      </c>
      <c r="I31" s="72">
        <v>62</v>
      </c>
      <c r="J31" s="72">
        <v>237</v>
      </c>
      <c r="K31" s="72">
        <v>132</v>
      </c>
      <c r="L31" s="72">
        <v>21</v>
      </c>
      <c r="M31" s="73">
        <v>178</v>
      </c>
    </row>
    <row r="32" spans="1:13" ht="14.25" customHeight="1" x14ac:dyDescent="0.25">
      <c r="A32" s="612" t="s">
        <v>67</v>
      </c>
      <c r="B32" s="72">
        <v>77</v>
      </c>
      <c r="C32" s="72"/>
      <c r="D32" s="72">
        <f>SUM(E32:F32)</f>
        <v>59</v>
      </c>
      <c r="E32" s="72">
        <v>34</v>
      </c>
      <c r="F32" s="72">
        <v>25</v>
      </c>
      <c r="G32" s="72">
        <v>0</v>
      </c>
      <c r="H32" s="72">
        <f t="shared" si="2"/>
        <v>59</v>
      </c>
      <c r="I32" s="613"/>
      <c r="J32" s="613"/>
      <c r="K32" s="613"/>
      <c r="L32" s="613"/>
      <c r="M32" s="614"/>
    </row>
    <row r="33" spans="1:13" ht="14.25" customHeight="1" x14ac:dyDescent="0.25">
      <c r="A33" s="798" t="s">
        <v>821</v>
      </c>
      <c r="B33" s="72">
        <v>322</v>
      </c>
      <c r="C33" s="72">
        <v>30</v>
      </c>
      <c r="D33" s="72">
        <f>SUM(E33:F33)</f>
        <v>259</v>
      </c>
      <c r="E33" s="72">
        <v>0</v>
      </c>
      <c r="F33" s="72">
        <v>259</v>
      </c>
      <c r="G33" s="72">
        <v>0</v>
      </c>
      <c r="H33" s="72">
        <f t="shared" si="2"/>
        <v>259</v>
      </c>
      <c r="I33" s="616"/>
      <c r="J33" s="616"/>
      <c r="K33" s="616"/>
      <c r="L33" s="616"/>
      <c r="M33" s="617"/>
    </row>
    <row r="34" spans="1:13" ht="14.25" customHeight="1" x14ac:dyDescent="0.25">
      <c r="A34" s="446" t="s">
        <v>105</v>
      </c>
      <c r="B34" s="72">
        <v>451</v>
      </c>
      <c r="C34" s="72">
        <v>7</v>
      </c>
      <c r="D34" s="72">
        <f t="shared" ref="D34:D38" si="6">SUM(E34:F34)</f>
        <v>401</v>
      </c>
      <c r="E34" s="72">
        <v>69</v>
      </c>
      <c r="F34" s="72">
        <v>332</v>
      </c>
      <c r="G34" s="72">
        <v>0</v>
      </c>
      <c r="H34" s="72">
        <f t="shared" si="2"/>
        <v>401</v>
      </c>
      <c r="I34" s="72">
        <v>27</v>
      </c>
      <c r="J34" s="72">
        <v>67</v>
      </c>
      <c r="K34" s="72">
        <v>40</v>
      </c>
      <c r="L34" s="72">
        <v>7</v>
      </c>
      <c r="M34" s="73">
        <v>53</v>
      </c>
    </row>
    <row r="35" spans="1:13" ht="14.25" customHeight="1" x14ac:dyDescent="0.25">
      <c r="A35" s="446" t="s">
        <v>106</v>
      </c>
      <c r="B35" s="72">
        <v>632</v>
      </c>
      <c r="C35" s="72"/>
      <c r="D35" s="72">
        <f t="shared" si="6"/>
        <v>576</v>
      </c>
      <c r="E35" s="72">
        <v>61</v>
      </c>
      <c r="F35" s="72">
        <v>515</v>
      </c>
      <c r="G35" s="72">
        <v>0</v>
      </c>
      <c r="H35" s="72">
        <f t="shared" si="2"/>
        <v>576</v>
      </c>
      <c r="I35" s="72">
        <v>33</v>
      </c>
      <c r="J35" s="72">
        <v>36</v>
      </c>
      <c r="K35" s="72">
        <v>39</v>
      </c>
      <c r="L35" s="72">
        <v>9</v>
      </c>
      <c r="M35" s="73">
        <v>32</v>
      </c>
    </row>
    <row r="36" spans="1:13" ht="14.25" customHeight="1" x14ac:dyDescent="0.25">
      <c r="A36" s="446" t="s">
        <v>108</v>
      </c>
      <c r="B36" s="72">
        <v>1037</v>
      </c>
      <c r="C36" s="72"/>
      <c r="D36" s="72">
        <f t="shared" si="6"/>
        <v>967</v>
      </c>
      <c r="E36" s="72">
        <v>98</v>
      </c>
      <c r="F36" s="72">
        <v>869</v>
      </c>
      <c r="G36" s="72">
        <v>1</v>
      </c>
      <c r="H36" s="72">
        <f t="shared" si="2"/>
        <v>966</v>
      </c>
      <c r="I36" s="72">
        <v>128</v>
      </c>
      <c r="J36" s="72">
        <v>56</v>
      </c>
      <c r="K36" s="72">
        <v>59</v>
      </c>
      <c r="L36" s="72">
        <v>20</v>
      </c>
      <c r="M36" s="73">
        <v>128</v>
      </c>
    </row>
    <row r="37" spans="1:13" ht="14.25" customHeight="1" x14ac:dyDescent="0.25">
      <c r="A37" s="798" t="s">
        <v>822</v>
      </c>
      <c r="B37" s="72">
        <v>376</v>
      </c>
      <c r="C37" s="72"/>
      <c r="D37" s="72">
        <f t="shared" si="6"/>
        <v>303</v>
      </c>
      <c r="E37" s="72">
        <v>11</v>
      </c>
      <c r="F37" s="72">
        <v>292</v>
      </c>
      <c r="G37" s="72">
        <v>0</v>
      </c>
      <c r="H37" s="72">
        <f t="shared" si="2"/>
        <v>303</v>
      </c>
      <c r="I37" s="616"/>
      <c r="J37" s="616"/>
      <c r="K37" s="616"/>
      <c r="L37" s="616"/>
      <c r="M37" s="617"/>
    </row>
    <row r="38" spans="1:13" ht="14.25" customHeight="1" x14ac:dyDescent="0.25">
      <c r="A38" s="445" t="s">
        <v>109</v>
      </c>
      <c r="B38" s="72">
        <v>324</v>
      </c>
      <c r="C38" s="72">
        <v>5</v>
      </c>
      <c r="D38" s="72">
        <f t="shared" si="6"/>
        <v>275</v>
      </c>
      <c r="E38" s="72">
        <v>0</v>
      </c>
      <c r="F38" s="72">
        <v>275</v>
      </c>
      <c r="G38" s="72">
        <v>0</v>
      </c>
      <c r="H38" s="72">
        <f t="shared" si="2"/>
        <v>275</v>
      </c>
      <c r="I38" s="72">
        <v>43</v>
      </c>
      <c r="J38" s="72">
        <v>0</v>
      </c>
      <c r="K38" s="72">
        <v>11</v>
      </c>
      <c r="L38" s="72">
        <v>5</v>
      </c>
      <c r="M38" s="73">
        <v>38</v>
      </c>
    </row>
    <row r="39" spans="1:13" ht="14.25" customHeight="1" x14ac:dyDescent="0.25">
      <c r="A39" s="446" t="s">
        <v>110</v>
      </c>
      <c r="B39" s="72">
        <v>311</v>
      </c>
      <c r="C39" s="72"/>
      <c r="D39" s="72">
        <f>SUM(E39:F39)</f>
        <v>293</v>
      </c>
      <c r="E39" s="72">
        <v>55</v>
      </c>
      <c r="F39" s="72">
        <v>238</v>
      </c>
      <c r="G39" s="72">
        <v>0</v>
      </c>
      <c r="H39" s="73">
        <f>+D39-G39</f>
        <v>293</v>
      </c>
      <c r="I39" s="72">
        <v>8</v>
      </c>
      <c r="J39" s="72">
        <v>85</v>
      </c>
      <c r="K39" s="72">
        <v>55</v>
      </c>
      <c r="L39" s="72">
        <v>4</v>
      </c>
      <c r="M39" s="73">
        <v>37</v>
      </c>
    </row>
    <row r="40" spans="1:13" ht="14.25" customHeight="1" x14ac:dyDescent="0.25">
      <c r="A40" s="446" t="s">
        <v>94</v>
      </c>
      <c r="B40" s="72">
        <v>1038</v>
      </c>
      <c r="C40" s="72"/>
      <c r="D40" s="72">
        <f>SUM(E40:F40)</f>
        <v>926</v>
      </c>
      <c r="E40" s="72">
        <v>39</v>
      </c>
      <c r="F40" s="72">
        <v>887</v>
      </c>
      <c r="G40" s="72">
        <v>2</v>
      </c>
      <c r="H40" s="72">
        <f>+D40-G40</f>
        <v>924</v>
      </c>
      <c r="I40" s="72">
        <v>99</v>
      </c>
      <c r="J40" s="72">
        <v>84</v>
      </c>
      <c r="K40" s="72">
        <v>54</v>
      </c>
      <c r="L40" s="72">
        <v>10</v>
      </c>
      <c r="M40" s="73">
        <v>157</v>
      </c>
    </row>
    <row r="41" spans="1:13" ht="14.25" customHeight="1" x14ac:dyDescent="0.25">
      <c r="A41" s="627" t="s">
        <v>711</v>
      </c>
      <c r="B41" s="74">
        <v>275</v>
      </c>
      <c r="C41" s="74"/>
      <c r="D41" s="74">
        <f t="shared" ref="D41" si="7">SUM(E41:F41)</f>
        <v>271</v>
      </c>
      <c r="E41" s="74">
        <v>0</v>
      </c>
      <c r="F41" s="74">
        <v>271</v>
      </c>
      <c r="G41" s="74">
        <v>0</v>
      </c>
      <c r="H41" s="74">
        <f t="shared" ref="H41" si="8">+D41-G41</f>
        <v>271</v>
      </c>
      <c r="I41" s="628"/>
      <c r="J41" s="628"/>
      <c r="K41" s="628"/>
      <c r="L41" s="628"/>
      <c r="M41" s="629"/>
    </row>
    <row r="42" spans="1:13" x14ac:dyDescent="0.25">
      <c r="A42" s="430" t="s">
        <v>111</v>
      </c>
      <c r="B42" s="429">
        <f>SUM(B43:B57)</f>
        <v>6722</v>
      </c>
      <c r="C42" s="429">
        <f t="shared" ref="C42:M42" si="9">SUM(C43:C57)</f>
        <v>310</v>
      </c>
      <c r="D42" s="429">
        <f t="shared" si="9"/>
        <v>5809</v>
      </c>
      <c r="E42" s="429">
        <f t="shared" si="9"/>
        <v>840</v>
      </c>
      <c r="F42" s="429">
        <f t="shared" si="9"/>
        <v>4969</v>
      </c>
      <c r="G42" s="429">
        <f t="shared" si="9"/>
        <v>4</v>
      </c>
      <c r="H42" s="429">
        <f t="shared" si="9"/>
        <v>5805</v>
      </c>
      <c r="I42" s="429">
        <f t="shared" si="9"/>
        <v>555</v>
      </c>
      <c r="J42" s="429">
        <f t="shared" si="9"/>
        <v>597</v>
      </c>
      <c r="K42" s="429">
        <f t="shared" si="9"/>
        <v>524</v>
      </c>
      <c r="L42" s="429">
        <f t="shared" si="9"/>
        <v>62</v>
      </c>
      <c r="M42" s="429">
        <f t="shared" si="9"/>
        <v>651</v>
      </c>
    </row>
    <row r="43" spans="1:13" ht="14.25" customHeight="1" x14ac:dyDescent="0.25">
      <c r="A43" s="445" t="s">
        <v>112</v>
      </c>
      <c r="B43" s="72">
        <v>275</v>
      </c>
      <c r="C43" s="72"/>
      <c r="D43" s="72">
        <f t="shared" ref="D43:D55" si="10">SUM(E43:F43)</f>
        <v>269</v>
      </c>
      <c r="E43" s="72">
        <v>0</v>
      </c>
      <c r="F43" s="72">
        <v>269</v>
      </c>
      <c r="G43" s="72">
        <v>0</v>
      </c>
      <c r="H43" s="72">
        <f t="shared" si="2"/>
        <v>269</v>
      </c>
      <c r="I43" s="72">
        <v>60</v>
      </c>
      <c r="J43" s="72">
        <v>0</v>
      </c>
      <c r="K43" s="72">
        <v>28</v>
      </c>
      <c r="L43" s="72">
        <v>0</v>
      </c>
      <c r="M43" s="73">
        <v>26</v>
      </c>
    </row>
    <row r="44" spans="1:13" ht="14.25" customHeight="1" x14ac:dyDescent="0.25">
      <c r="A44" s="447" t="s">
        <v>113</v>
      </c>
      <c r="B44" s="72">
        <v>1037</v>
      </c>
      <c r="C44" s="72"/>
      <c r="D44" s="72">
        <f t="shared" si="10"/>
        <v>953</v>
      </c>
      <c r="E44" s="72">
        <v>412</v>
      </c>
      <c r="F44" s="72">
        <v>541</v>
      </c>
      <c r="G44" s="72">
        <v>0</v>
      </c>
      <c r="H44" s="72">
        <f t="shared" si="2"/>
        <v>953</v>
      </c>
      <c r="I44" s="72">
        <v>35</v>
      </c>
      <c r="J44" s="72">
        <v>220</v>
      </c>
      <c r="K44" s="72">
        <v>126</v>
      </c>
      <c r="L44" s="72">
        <v>15</v>
      </c>
      <c r="M44" s="73">
        <v>131</v>
      </c>
    </row>
    <row r="45" spans="1:13" ht="14.25" customHeight="1" x14ac:dyDescent="0.25">
      <c r="A45" s="446" t="s">
        <v>169</v>
      </c>
      <c r="B45" s="72">
        <v>962</v>
      </c>
      <c r="C45" s="72"/>
      <c r="D45" s="72">
        <f>SUM(E45:F45)</f>
        <v>853</v>
      </c>
      <c r="E45" s="72">
        <v>130</v>
      </c>
      <c r="F45" s="72">
        <v>723</v>
      </c>
      <c r="G45" s="72">
        <v>2</v>
      </c>
      <c r="H45" s="72">
        <f>+D45-G45</f>
        <v>851</v>
      </c>
      <c r="I45" s="72">
        <v>122</v>
      </c>
      <c r="J45" s="72">
        <v>102</v>
      </c>
      <c r="K45" s="72">
        <v>133</v>
      </c>
      <c r="L45" s="72">
        <v>14</v>
      </c>
      <c r="M45" s="73">
        <v>81</v>
      </c>
    </row>
    <row r="46" spans="1:13" ht="14.25" customHeight="1" x14ac:dyDescent="0.25">
      <c r="A46" s="798" t="s">
        <v>67</v>
      </c>
      <c r="B46" s="72">
        <v>54</v>
      </c>
      <c r="C46" s="72"/>
      <c r="D46" s="72">
        <f>SUM(E46:F46)</f>
        <v>42</v>
      </c>
      <c r="E46" s="72">
        <v>21</v>
      </c>
      <c r="F46" s="72">
        <v>21</v>
      </c>
      <c r="G46" s="72">
        <v>0</v>
      </c>
      <c r="H46" s="72">
        <f>+D46-G46</f>
        <v>42</v>
      </c>
      <c r="I46" s="613"/>
      <c r="J46" s="613"/>
      <c r="K46" s="613"/>
      <c r="L46" s="613"/>
      <c r="M46" s="614"/>
    </row>
    <row r="47" spans="1:13" ht="14.25" customHeight="1" x14ac:dyDescent="0.25">
      <c r="A47" s="612" t="s">
        <v>170</v>
      </c>
      <c r="B47" s="72">
        <v>65</v>
      </c>
      <c r="C47" s="72"/>
      <c r="D47" s="72">
        <f>SUM(E47:F47)</f>
        <v>65</v>
      </c>
      <c r="E47" s="72">
        <v>0</v>
      </c>
      <c r="F47" s="72">
        <v>65</v>
      </c>
      <c r="G47" s="72">
        <v>0</v>
      </c>
      <c r="H47" s="72">
        <f>+D47-G47</f>
        <v>65</v>
      </c>
      <c r="I47" s="613"/>
      <c r="J47" s="613"/>
      <c r="K47" s="613"/>
      <c r="L47" s="613"/>
      <c r="M47" s="614"/>
    </row>
    <row r="48" spans="1:13" ht="14.25" customHeight="1" x14ac:dyDescent="0.25">
      <c r="A48" s="446" t="s">
        <v>114</v>
      </c>
      <c r="B48" s="72">
        <v>270</v>
      </c>
      <c r="C48" s="72">
        <v>97</v>
      </c>
      <c r="D48" s="72">
        <f t="shared" si="10"/>
        <v>154</v>
      </c>
      <c r="E48" s="72">
        <v>0</v>
      </c>
      <c r="F48" s="72">
        <v>154</v>
      </c>
      <c r="G48" s="72">
        <v>0</v>
      </c>
      <c r="H48" s="72">
        <f t="shared" si="2"/>
        <v>154</v>
      </c>
      <c r="I48" s="72">
        <v>24</v>
      </c>
      <c r="J48" s="72">
        <v>0</v>
      </c>
      <c r="K48" s="72">
        <v>10</v>
      </c>
      <c r="L48" s="72">
        <v>1</v>
      </c>
      <c r="M48" s="73">
        <v>28</v>
      </c>
    </row>
    <row r="49" spans="1:13" ht="14.25" customHeight="1" x14ac:dyDescent="0.25">
      <c r="A49" s="612" t="s">
        <v>651</v>
      </c>
      <c r="B49" s="72">
        <v>125</v>
      </c>
      <c r="C49" s="72"/>
      <c r="D49" s="72">
        <f t="shared" si="10"/>
        <v>110</v>
      </c>
      <c r="E49" s="72">
        <v>0</v>
      </c>
      <c r="F49" s="72">
        <v>110</v>
      </c>
      <c r="G49" s="72">
        <v>0</v>
      </c>
      <c r="H49" s="72">
        <f>+D49-G49</f>
        <v>110</v>
      </c>
      <c r="I49" s="613"/>
      <c r="J49" s="613"/>
      <c r="K49" s="613"/>
      <c r="L49" s="613"/>
      <c r="M49" s="614"/>
    </row>
    <row r="50" spans="1:13" ht="14.25" customHeight="1" x14ac:dyDescent="0.25">
      <c r="A50" s="446" t="s">
        <v>115</v>
      </c>
      <c r="B50" s="72">
        <v>706</v>
      </c>
      <c r="C50" s="72">
        <v>213</v>
      </c>
      <c r="D50" s="72">
        <f t="shared" si="10"/>
        <v>456</v>
      </c>
      <c r="E50" s="72">
        <v>48</v>
      </c>
      <c r="F50" s="72">
        <v>408</v>
      </c>
      <c r="G50" s="72">
        <v>0</v>
      </c>
      <c r="H50" s="72">
        <f t="shared" si="2"/>
        <v>456</v>
      </c>
      <c r="I50" s="72">
        <v>36</v>
      </c>
      <c r="J50" s="72">
        <v>38</v>
      </c>
      <c r="K50" s="72">
        <v>31</v>
      </c>
      <c r="L50" s="72">
        <v>8</v>
      </c>
      <c r="M50" s="73">
        <v>38</v>
      </c>
    </row>
    <row r="51" spans="1:13" ht="14.25" customHeight="1" x14ac:dyDescent="0.25">
      <c r="A51" s="446" t="s">
        <v>116</v>
      </c>
      <c r="B51" s="72">
        <v>630</v>
      </c>
      <c r="C51" s="72"/>
      <c r="D51" s="72">
        <f t="shared" si="10"/>
        <v>552</v>
      </c>
      <c r="E51" s="72">
        <v>13</v>
      </c>
      <c r="F51" s="72">
        <v>539</v>
      </c>
      <c r="G51" s="72">
        <v>0</v>
      </c>
      <c r="H51" s="72">
        <f t="shared" si="2"/>
        <v>552</v>
      </c>
      <c r="I51" s="72">
        <v>79</v>
      </c>
      <c r="J51" s="72">
        <v>19</v>
      </c>
      <c r="K51" s="72">
        <v>34</v>
      </c>
      <c r="L51" s="72">
        <v>7</v>
      </c>
      <c r="M51" s="73">
        <v>74</v>
      </c>
    </row>
    <row r="52" spans="1:13" ht="14.25" customHeight="1" x14ac:dyDescent="0.25">
      <c r="A52" s="446" t="s">
        <v>492</v>
      </c>
      <c r="B52" s="72">
        <v>627</v>
      </c>
      <c r="C52" s="72"/>
      <c r="D52" s="72">
        <f t="shared" si="10"/>
        <v>572</v>
      </c>
      <c r="E52" s="72">
        <v>84</v>
      </c>
      <c r="F52" s="72">
        <v>488</v>
      </c>
      <c r="G52" s="72">
        <v>0</v>
      </c>
      <c r="H52" s="72">
        <f t="shared" si="2"/>
        <v>572</v>
      </c>
      <c r="I52" s="72">
        <v>26</v>
      </c>
      <c r="J52" s="72">
        <v>71</v>
      </c>
      <c r="K52" s="72">
        <v>44</v>
      </c>
      <c r="L52" s="72">
        <v>2</v>
      </c>
      <c r="M52" s="73">
        <v>59</v>
      </c>
    </row>
    <row r="53" spans="1:13" ht="14.25" customHeight="1" x14ac:dyDescent="0.25">
      <c r="A53" s="446" t="s">
        <v>117</v>
      </c>
      <c r="B53" s="72">
        <v>765</v>
      </c>
      <c r="C53" s="72"/>
      <c r="D53" s="72">
        <f t="shared" si="10"/>
        <v>699</v>
      </c>
      <c r="E53" s="72">
        <v>66</v>
      </c>
      <c r="F53" s="72">
        <v>633</v>
      </c>
      <c r="G53" s="72">
        <v>0</v>
      </c>
      <c r="H53" s="72">
        <f t="shared" si="2"/>
        <v>699</v>
      </c>
      <c r="I53" s="72">
        <v>23</v>
      </c>
      <c r="J53" s="72">
        <v>71</v>
      </c>
      <c r="K53" s="72">
        <v>44</v>
      </c>
      <c r="L53" s="72">
        <v>9</v>
      </c>
      <c r="M53" s="73">
        <v>60</v>
      </c>
    </row>
    <row r="54" spans="1:13" ht="14.25" customHeight="1" x14ac:dyDescent="0.25">
      <c r="A54" s="446" t="s">
        <v>118</v>
      </c>
      <c r="B54" s="72">
        <v>285</v>
      </c>
      <c r="C54" s="72"/>
      <c r="D54" s="72">
        <f t="shared" si="10"/>
        <v>229</v>
      </c>
      <c r="E54" s="72">
        <v>66</v>
      </c>
      <c r="F54" s="72">
        <v>163</v>
      </c>
      <c r="G54" s="72">
        <v>0</v>
      </c>
      <c r="H54" s="72">
        <f t="shared" si="2"/>
        <v>229</v>
      </c>
      <c r="I54" s="72">
        <v>58</v>
      </c>
      <c r="J54" s="72">
        <v>76</v>
      </c>
      <c r="K54" s="72">
        <v>54</v>
      </c>
      <c r="L54" s="72">
        <v>2</v>
      </c>
      <c r="M54" s="73">
        <v>97</v>
      </c>
    </row>
    <row r="55" spans="1:13" ht="14.25" customHeight="1" x14ac:dyDescent="0.25">
      <c r="A55" s="798" t="s">
        <v>430</v>
      </c>
      <c r="B55" s="72">
        <v>360</v>
      </c>
      <c r="C55" s="72"/>
      <c r="D55" s="72">
        <f t="shared" si="10"/>
        <v>315</v>
      </c>
      <c r="E55" s="72">
        <v>0</v>
      </c>
      <c r="F55" s="72">
        <v>315</v>
      </c>
      <c r="G55" s="72">
        <v>0</v>
      </c>
      <c r="H55" s="73">
        <f t="shared" si="2"/>
        <v>315</v>
      </c>
      <c r="I55" s="613"/>
      <c r="J55" s="613"/>
      <c r="K55" s="613"/>
      <c r="L55" s="613"/>
      <c r="M55" s="614"/>
    </row>
    <row r="56" spans="1:13" ht="14.25" customHeight="1" x14ac:dyDescent="0.25">
      <c r="A56" s="446" t="s">
        <v>297</v>
      </c>
      <c r="B56" s="72">
        <v>427</v>
      </c>
      <c r="C56" s="72"/>
      <c r="D56" s="72">
        <f>SUM(E56:F56)</f>
        <v>407</v>
      </c>
      <c r="E56" s="72">
        <v>0</v>
      </c>
      <c r="F56" s="72">
        <v>407</v>
      </c>
      <c r="G56" s="72">
        <v>2</v>
      </c>
      <c r="H56" s="72">
        <f>+D56-G56</f>
        <v>405</v>
      </c>
      <c r="I56" s="72">
        <v>92</v>
      </c>
      <c r="J56" s="72">
        <v>0</v>
      </c>
      <c r="K56" s="72">
        <v>20</v>
      </c>
      <c r="L56" s="72">
        <v>4</v>
      </c>
      <c r="M56" s="73">
        <v>57</v>
      </c>
    </row>
    <row r="57" spans="1:13" ht="14.25" customHeight="1" x14ac:dyDescent="0.25">
      <c r="A57" s="799" t="s">
        <v>174</v>
      </c>
      <c r="B57" s="74">
        <v>134</v>
      </c>
      <c r="C57" s="74"/>
      <c r="D57" s="74">
        <f>SUM(E57:F57)</f>
        <v>133</v>
      </c>
      <c r="E57" s="74">
        <v>0</v>
      </c>
      <c r="F57" s="74">
        <v>133</v>
      </c>
      <c r="G57" s="74">
        <v>0</v>
      </c>
      <c r="H57" s="75">
        <f>+D57-G57</f>
        <v>133</v>
      </c>
      <c r="I57" s="628"/>
      <c r="J57" s="628"/>
      <c r="K57" s="628"/>
      <c r="L57" s="628"/>
      <c r="M57" s="629"/>
    </row>
    <row r="58" spans="1:13" x14ac:dyDescent="0.25">
      <c r="A58" s="54" t="s">
        <v>355</v>
      </c>
      <c r="M58" s="71"/>
    </row>
    <row r="59" spans="1:13" x14ac:dyDescent="0.25">
      <c r="A59" s="88" t="s">
        <v>471</v>
      </c>
    </row>
    <row r="60" spans="1:13" x14ac:dyDescent="0.25">
      <c r="A60" s="54" t="s">
        <v>513</v>
      </c>
    </row>
    <row r="61" spans="1:13" x14ac:dyDescent="0.25">
      <c r="A61" s="54" t="s">
        <v>0</v>
      </c>
    </row>
    <row r="62" spans="1:13" x14ac:dyDescent="0.25">
      <c r="A62" s="80" t="s">
        <v>514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zoomScaleNormal="100" workbookViewId="0">
      <selection activeCell="O12" sqref="O12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664062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1031</v>
      </c>
      <c r="B1" s="80"/>
      <c r="C1" s="80"/>
    </row>
    <row r="2" spans="1:13" x14ac:dyDescent="0.25">
      <c r="A2" s="81" t="s">
        <v>1032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431" t="s">
        <v>44</v>
      </c>
      <c r="B4" s="432" t="s">
        <v>45</v>
      </c>
      <c r="C4" s="432" t="s">
        <v>461</v>
      </c>
      <c r="D4" s="432" t="s">
        <v>46</v>
      </c>
      <c r="E4" s="909" t="s">
        <v>611</v>
      </c>
      <c r="F4" s="910"/>
      <c r="G4" s="906" t="s">
        <v>511</v>
      </c>
      <c r="H4" s="432" t="s">
        <v>47</v>
      </c>
      <c r="I4" s="433" t="s">
        <v>299</v>
      </c>
      <c r="J4" s="414"/>
      <c r="K4" s="414"/>
      <c r="L4" s="414"/>
      <c r="M4" s="415"/>
    </row>
    <row r="5" spans="1:13" x14ac:dyDescent="0.25">
      <c r="A5" s="434"/>
      <c r="B5" s="435" t="s">
        <v>49</v>
      </c>
      <c r="C5" s="436" t="s">
        <v>462</v>
      </c>
      <c r="D5" s="435" t="s">
        <v>50</v>
      </c>
      <c r="E5" s="437"/>
      <c r="F5" s="437"/>
      <c r="G5" s="907"/>
      <c r="H5" s="435" t="s">
        <v>50</v>
      </c>
      <c r="I5" s="438" t="s">
        <v>51</v>
      </c>
      <c r="J5" s="438" t="s">
        <v>52</v>
      </c>
      <c r="K5" s="911" t="s">
        <v>300</v>
      </c>
      <c r="L5" s="912"/>
      <c r="M5" s="439" t="s">
        <v>53</v>
      </c>
    </row>
    <row r="6" spans="1:13" x14ac:dyDescent="0.25">
      <c r="A6" s="434"/>
      <c r="B6" s="437"/>
      <c r="C6" s="440" t="s">
        <v>2</v>
      </c>
      <c r="D6" s="435" t="s">
        <v>54</v>
      </c>
      <c r="E6" s="435" t="s">
        <v>55</v>
      </c>
      <c r="F6" s="435" t="s">
        <v>22</v>
      </c>
      <c r="G6" s="907"/>
      <c r="H6" s="435" t="s">
        <v>56</v>
      </c>
      <c r="I6" s="438" t="s">
        <v>57</v>
      </c>
      <c r="J6" s="438"/>
      <c r="K6" s="427" t="s">
        <v>28</v>
      </c>
      <c r="L6" s="441" t="s">
        <v>301</v>
      </c>
      <c r="M6" s="439" t="s">
        <v>58</v>
      </c>
    </row>
    <row r="7" spans="1:13" x14ac:dyDescent="0.25">
      <c r="A7" s="434"/>
      <c r="B7" s="437"/>
      <c r="C7" s="442" t="s">
        <v>472</v>
      </c>
      <c r="D7" s="435" t="s">
        <v>59</v>
      </c>
      <c r="E7" s="435" t="s">
        <v>27</v>
      </c>
      <c r="F7" s="435" t="s">
        <v>23</v>
      </c>
      <c r="G7" s="908"/>
      <c r="H7" s="435" t="s">
        <v>512</v>
      </c>
      <c r="I7" s="424" t="s">
        <v>60</v>
      </c>
      <c r="J7" s="424"/>
      <c r="K7" s="424"/>
      <c r="L7" s="443" t="s">
        <v>302</v>
      </c>
      <c r="M7" s="428" t="s">
        <v>61</v>
      </c>
    </row>
    <row r="8" spans="1:13" x14ac:dyDescent="0.25">
      <c r="A8" s="421">
        <v>1</v>
      </c>
      <c r="B8" s="444">
        <v>2</v>
      </c>
      <c r="C8" s="424">
        <v>3</v>
      </c>
      <c r="D8" s="444">
        <v>4</v>
      </c>
      <c r="E8" s="444">
        <v>5</v>
      </c>
      <c r="F8" s="444">
        <v>6</v>
      </c>
      <c r="G8" s="444">
        <v>7</v>
      </c>
      <c r="H8" s="444">
        <v>8</v>
      </c>
      <c r="I8" s="424">
        <v>9</v>
      </c>
      <c r="J8" s="424">
        <v>10</v>
      </c>
      <c r="K8" s="424">
        <v>11</v>
      </c>
      <c r="L8" s="424">
        <v>12</v>
      </c>
      <c r="M8" s="428">
        <v>13</v>
      </c>
    </row>
    <row r="9" spans="1:13" x14ac:dyDescent="0.25">
      <c r="A9" s="891" t="s">
        <v>119</v>
      </c>
      <c r="B9" s="429">
        <f>SUM(B10:B25)</f>
        <v>8322</v>
      </c>
      <c r="C9" s="429">
        <f t="shared" ref="C9:M9" si="0">SUM(C10:C25)</f>
        <v>423</v>
      </c>
      <c r="D9" s="429">
        <f t="shared" si="0"/>
        <v>7010</v>
      </c>
      <c r="E9" s="429">
        <f t="shared" si="0"/>
        <v>929</v>
      </c>
      <c r="F9" s="429">
        <f t="shared" si="0"/>
        <v>6081</v>
      </c>
      <c r="G9" s="429">
        <f t="shared" si="0"/>
        <v>3</v>
      </c>
      <c r="H9" s="429">
        <f t="shared" si="0"/>
        <v>7007</v>
      </c>
      <c r="I9" s="429">
        <f t="shared" si="0"/>
        <v>631</v>
      </c>
      <c r="J9" s="429">
        <f t="shared" si="0"/>
        <v>630</v>
      </c>
      <c r="K9" s="429">
        <f t="shared" si="0"/>
        <v>658</v>
      </c>
      <c r="L9" s="429">
        <f t="shared" si="0"/>
        <v>108</v>
      </c>
      <c r="M9" s="429">
        <f t="shared" si="0"/>
        <v>758</v>
      </c>
    </row>
    <row r="10" spans="1:13" ht="14.25" customHeight="1" x14ac:dyDescent="0.25">
      <c r="A10" s="445" t="s">
        <v>120</v>
      </c>
      <c r="B10" s="72">
        <v>1056</v>
      </c>
      <c r="C10" s="72">
        <v>213</v>
      </c>
      <c r="D10" s="72">
        <f t="shared" ref="D10:D23" si="1">SUM(E10:F10)</f>
        <v>811</v>
      </c>
      <c r="E10" s="72">
        <v>306</v>
      </c>
      <c r="F10" s="72">
        <v>505</v>
      </c>
      <c r="G10" s="72">
        <v>0</v>
      </c>
      <c r="H10" s="72">
        <f t="shared" ref="H10:H64" si="2">+D10-G10</f>
        <v>811</v>
      </c>
      <c r="I10" s="72">
        <v>41</v>
      </c>
      <c r="J10" s="72">
        <v>177</v>
      </c>
      <c r="K10" s="72">
        <v>156</v>
      </c>
      <c r="L10" s="72">
        <v>18</v>
      </c>
      <c r="M10" s="73">
        <v>62</v>
      </c>
    </row>
    <row r="11" spans="1:13" ht="14.25" customHeight="1" x14ac:dyDescent="0.25">
      <c r="A11" s="446" t="s">
        <v>142</v>
      </c>
      <c r="B11" s="72">
        <v>267</v>
      </c>
      <c r="C11" s="72"/>
      <c r="D11" s="72">
        <f>SUM(E11:F11)</f>
        <v>229</v>
      </c>
      <c r="E11" s="72">
        <v>102</v>
      </c>
      <c r="F11" s="72">
        <v>127</v>
      </c>
      <c r="G11" s="72">
        <v>1</v>
      </c>
      <c r="H11" s="72">
        <f>+D11-G11</f>
        <v>228</v>
      </c>
      <c r="I11" s="72">
        <v>26</v>
      </c>
      <c r="J11" s="72">
        <v>102</v>
      </c>
      <c r="K11" s="72">
        <v>79</v>
      </c>
      <c r="L11" s="72">
        <v>5</v>
      </c>
      <c r="M11" s="73">
        <v>61</v>
      </c>
    </row>
    <row r="12" spans="1:13" ht="14.25" customHeight="1" x14ac:dyDescent="0.25">
      <c r="A12" s="798" t="s">
        <v>499</v>
      </c>
      <c r="B12" s="72">
        <v>80</v>
      </c>
      <c r="C12" s="72"/>
      <c r="D12" s="72">
        <f>SUM(E12:F12)</f>
        <v>77</v>
      </c>
      <c r="E12" s="72">
        <v>0</v>
      </c>
      <c r="F12" s="72">
        <v>77</v>
      </c>
      <c r="G12" s="72">
        <v>0</v>
      </c>
      <c r="H12" s="72">
        <f>+D12-G12</f>
        <v>77</v>
      </c>
      <c r="I12" s="613"/>
      <c r="J12" s="613"/>
      <c r="K12" s="613"/>
      <c r="L12" s="613"/>
      <c r="M12" s="614"/>
    </row>
    <row r="13" spans="1:13" ht="14.25" customHeight="1" x14ac:dyDescent="0.25">
      <c r="A13" s="446" t="s">
        <v>121</v>
      </c>
      <c r="B13" s="72">
        <v>703</v>
      </c>
      <c r="C13" s="72">
        <v>36</v>
      </c>
      <c r="D13" s="72">
        <f t="shared" si="1"/>
        <v>638</v>
      </c>
      <c r="E13" s="72">
        <v>159</v>
      </c>
      <c r="F13" s="72">
        <v>479</v>
      </c>
      <c r="G13" s="72">
        <v>0</v>
      </c>
      <c r="H13" s="72">
        <f t="shared" si="2"/>
        <v>638</v>
      </c>
      <c r="I13" s="72">
        <v>54</v>
      </c>
      <c r="J13" s="72">
        <v>103</v>
      </c>
      <c r="K13" s="72">
        <v>118</v>
      </c>
      <c r="L13" s="72">
        <v>3</v>
      </c>
      <c r="M13" s="73">
        <v>64</v>
      </c>
    </row>
    <row r="14" spans="1:13" ht="14.25" customHeight="1" x14ac:dyDescent="0.25">
      <c r="A14" s="612" t="s">
        <v>122</v>
      </c>
      <c r="B14" s="72">
        <v>71</v>
      </c>
      <c r="C14" s="72"/>
      <c r="D14" s="72">
        <f t="shared" si="1"/>
        <v>71</v>
      </c>
      <c r="E14" s="72">
        <v>0</v>
      </c>
      <c r="F14" s="72">
        <v>71</v>
      </c>
      <c r="G14" s="72">
        <v>0</v>
      </c>
      <c r="H14" s="72">
        <f t="shared" si="2"/>
        <v>71</v>
      </c>
      <c r="I14" s="613"/>
      <c r="J14" s="613"/>
      <c r="K14" s="613"/>
      <c r="L14" s="613"/>
      <c r="M14" s="614"/>
    </row>
    <row r="15" spans="1:13" ht="14.25" customHeight="1" x14ac:dyDescent="0.25">
      <c r="A15" s="612" t="s">
        <v>123</v>
      </c>
      <c r="B15" s="72">
        <v>30</v>
      </c>
      <c r="C15" s="72"/>
      <c r="D15" s="72">
        <f t="shared" si="1"/>
        <v>0</v>
      </c>
      <c r="E15" s="72">
        <v>0</v>
      </c>
      <c r="F15" s="72">
        <v>0</v>
      </c>
      <c r="G15" s="72">
        <v>0</v>
      </c>
      <c r="H15" s="72">
        <f t="shared" si="2"/>
        <v>0</v>
      </c>
      <c r="I15" s="613"/>
      <c r="J15" s="613"/>
      <c r="K15" s="613"/>
      <c r="L15" s="613"/>
      <c r="M15" s="614"/>
    </row>
    <row r="16" spans="1:13" ht="14.25" customHeight="1" x14ac:dyDescent="0.25">
      <c r="A16" s="446" t="s">
        <v>124</v>
      </c>
      <c r="B16" s="72">
        <v>884</v>
      </c>
      <c r="C16" s="72">
        <v>14</v>
      </c>
      <c r="D16" s="72">
        <f t="shared" si="1"/>
        <v>787</v>
      </c>
      <c r="E16" s="72">
        <v>0</v>
      </c>
      <c r="F16" s="72">
        <v>787</v>
      </c>
      <c r="G16" s="72">
        <v>1</v>
      </c>
      <c r="H16" s="72">
        <f t="shared" si="2"/>
        <v>786</v>
      </c>
      <c r="I16" s="72">
        <v>112</v>
      </c>
      <c r="J16" s="72">
        <v>0</v>
      </c>
      <c r="K16" s="72">
        <v>27</v>
      </c>
      <c r="L16" s="72">
        <v>8</v>
      </c>
      <c r="M16" s="73">
        <v>104</v>
      </c>
    </row>
    <row r="17" spans="1:13" ht="14.25" customHeight="1" x14ac:dyDescent="0.25">
      <c r="A17" s="446" t="s">
        <v>139</v>
      </c>
      <c r="B17" s="72">
        <v>425</v>
      </c>
      <c r="C17" s="72"/>
      <c r="D17" s="72">
        <f>SUM(E17:F17)</f>
        <v>372</v>
      </c>
      <c r="E17" s="72">
        <v>9</v>
      </c>
      <c r="F17" s="72">
        <v>363</v>
      </c>
      <c r="G17" s="72">
        <v>0</v>
      </c>
      <c r="H17" s="72">
        <f>+D17-G17</f>
        <v>372</v>
      </c>
      <c r="I17" s="72">
        <v>114</v>
      </c>
      <c r="J17" s="72">
        <v>17</v>
      </c>
      <c r="K17" s="72">
        <v>48</v>
      </c>
      <c r="L17" s="72">
        <v>25</v>
      </c>
      <c r="M17" s="73">
        <v>113</v>
      </c>
    </row>
    <row r="18" spans="1:13" ht="14.25" customHeight="1" x14ac:dyDescent="0.25">
      <c r="A18" s="798" t="s">
        <v>824</v>
      </c>
      <c r="B18" s="72">
        <v>624</v>
      </c>
      <c r="C18" s="72"/>
      <c r="D18" s="72">
        <f>SUM(E18:F18)</f>
        <v>566</v>
      </c>
      <c r="E18" s="72">
        <v>0</v>
      </c>
      <c r="F18" s="72">
        <v>566</v>
      </c>
      <c r="G18" s="72">
        <v>0</v>
      </c>
      <c r="H18" s="72">
        <f>+D18-G18</f>
        <v>566</v>
      </c>
      <c r="I18" s="616"/>
      <c r="J18" s="616"/>
      <c r="K18" s="616"/>
      <c r="L18" s="616"/>
      <c r="M18" s="617"/>
    </row>
    <row r="19" spans="1:13" ht="14.25" customHeight="1" x14ac:dyDescent="0.25">
      <c r="A19" s="446" t="s">
        <v>125</v>
      </c>
      <c r="B19" s="72">
        <v>713</v>
      </c>
      <c r="C19" s="72"/>
      <c r="D19" s="72">
        <f t="shared" si="1"/>
        <v>635</v>
      </c>
      <c r="E19" s="72">
        <v>62</v>
      </c>
      <c r="F19" s="72">
        <v>573</v>
      </c>
      <c r="G19" s="72">
        <v>1</v>
      </c>
      <c r="H19" s="72">
        <f t="shared" si="2"/>
        <v>634</v>
      </c>
      <c r="I19" s="72">
        <v>58</v>
      </c>
      <c r="J19" s="72">
        <v>53</v>
      </c>
      <c r="K19" s="72">
        <v>47</v>
      </c>
      <c r="L19" s="72">
        <v>10</v>
      </c>
      <c r="M19" s="73">
        <v>68</v>
      </c>
    </row>
    <row r="20" spans="1:13" ht="14.25" customHeight="1" x14ac:dyDescent="0.25">
      <c r="A20" s="446" t="s">
        <v>340</v>
      </c>
      <c r="B20" s="72">
        <v>813</v>
      </c>
      <c r="C20" s="72"/>
      <c r="D20" s="72">
        <f t="shared" si="1"/>
        <v>576</v>
      </c>
      <c r="E20" s="72">
        <v>51</v>
      </c>
      <c r="F20" s="72">
        <v>525</v>
      </c>
      <c r="G20" s="72">
        <v>0</v>
      </c>
      <c r="H20" s="72">
        <f t="shared" si="2"/>
        <v>576</v>
      </c>
      <c r="I20" s="72">
        <v>94</v>
      </c>
      <c r="J20" s="72">
        <v>40</v>
      </c>
      <c r="K20" s="72">
        <v>71</v>
      </c>
      <c r="L20" s="72">
        <v>7</v>
      </c>
      <c r="M20" s="73">
        <v>107</v>
      </c>
    </row>
    <row r="21" spans="1:13" ht="14.25" customHeight="1" x14ac:dyDescent="0.25">
      <c r="A21" s="618" t="s">
        <v>823</v>
      </c>
      <c r="B21" s="72">
        <v>177</v>
      </c>
      <c r="C21" s="72"/>
      <c r="D21" s="72">
        <f t="shared" si="1"/>
        <v>133</v>
      </c>
      <c r="E21" s="72">
        <v>0</v>
      </c>
      <c r="F21" s="72">
        <v>133</v>
      </c>
      <c r="G21" s="72">
        <v>0</v>
      </c>
      <c r="H21" s="72">
        <f t="shared" si="2"/>
        <v>133</v>
      </c>
      <c r="I21" s="616"/>
      <c r="J21" s="616"/>
      <c r="K21" s="616"/>
      <c r="L21" s="616"/>
      <c r="M21" s="617"/>
    </row>
    <row r="22" spans="1:13" ht="14.25" customHeight="1" x14ac:dyDescent="0.25">
      <c r="A22" s="612" t="s">
        <v>67</v>
      </c>
      <c r="B22" s="72">
        <v>123</v>
      </c>
      <c r="C22" s="68"/>
      <c r="D22" s="72">
        <f t="shared" si="1"/>
        <v>90</v>
      </c>
      <c r="E22" s="72">
        <v>44</v>
      </c>
      <c r="F22" s="72">
        <v>46</v>
      </c>
      <c r="G22" s="72">
        <v>0</v>
      </c>
      <c r="H22" s="72">
        <f t="shared" si="2"/>
        <v>90</v>
      </c>
      <c r="I22" s="613"/>
      <c r="J22" s="613"/>
      <c r="K22" s="613"/>
      <c r="L22" s="613"/>
      <c r="M22" s="614"/>
    </row>
    <row r="23" spans="1:13" ht="14.25" customHeight="1" x14ac:dyDescent="0.25">
      <c r="A23" s="446" t="s">
        <v>127</v>
      </c>
      <c r="B23" s="72">
        <v>760</v>
      </c>
      <c r="C23" s="72"/>
      <c r="D23" s="72">
        <f t="shared" si="1"/>
        <v>688</v>
      </c>
      <c r="E23" s="72">
        <v>104</v>
      </c>
      <c r="F23" s="72">
        <v>584</v>
      </c>
      <c r="G23" s="72">
        <v>0</v>
      </c>
      <c r="H23" s="72">
        <f t="shared" si="2"/>
        <v>688</v>
      </c>
      <c r="I23" s="72">
        <v>57</v>
      </c>
      <c r="J23" s="72">
        <v>52</v>
      </c>
      <c r="K23" s="72">
        <v>43</v>
      </c>
      <c r="L23" s="72">
        <v>10</v>
      </c>
      <c r="M23" s="73">
        <v>83</v>
      </c>
    </row>
    <row r="24" spans="1:13" ht="14.25" customHeight="1" x14ac:dyDescent="0.25">
      <c r="A24" s="612" t="s">
        <v>128</v>
      </c>
      <c r="B24" s="72">
        <v>126</v>
      </c>
      <c r="C24" s="72"/>
      <c r="D24" s="72">
        <f>SUM(E24:F24)</f>
        <v>112</v>
      </c>
      <c r="E24" s="72">
        <v>0</v>
      </c>
      <c r="F24" s="72">
        <v>112</v>
      </c>
      <c r="G24" s="72">
        <v>0</v>
      </c>
      <c r="H24" s="73">
        <f>+D24-G24</f>
        <v>112</v>
      </c>
      <c r="I24" s="613"/>
      <c r="J24" s="613"/>
      <c r="K24" s="613"/>
      <c r="L24" s="613"/>
      <c r="M24" s="614"/>
    </row>
    <row r="25" spans="1:13" ht="14.25" customHeight="1" x14ac:dyDescent="0.25">
      <c r="A25" s="448" t="s">
        <v>74</v>
      </c>
      <c r="B25" s="74">
        <v>1470</v>
      </c>
      <c r="C25" s="74">
        <v>160</v>
      </c>
      <c r="D25" s="74">
        <f>SUM(E25:F25)</f>
        <v>1225</v>
      </c>
      <c r="E25" s="74">
        <v>92</v>
      </c>
      <c r="F25" s="74">
        <v>1133</v>
      </c>
      <c r="G25" s="74">
        <v>0</v>
      </c>
      <c r="H25" s="75">
        <f>+D25-G25</f>
        <v>1225</v>
      </c>
      <c r="I25" s="74">
        <v>75</v>
      </c>
      <c r="J25" s="74">
        <v>86</v>
      </c>
      <c r="K25" s="74">
        <v>69</v>
      </c>
      <c r="L25" s="74">
        <v>22</v>
      </c>
      <c r="M25" s="75">
        <v>96</v>
      </c>
    </row>
    <row r="26" spans="1:13" x14ac:dyDescent="0.25">
      <c r="A26" s="430" t="s">
        <v>129</v>
      </c>
      <c r="B26" s="429">
        <f t="shared" ref="B26:M26" si="3">SUM(B27:B44)</f>
        <v>8721</v>
      </c>
      <c r="C26" s="429">
        <f t="shared" si="3"/>
        <v>444</v>
      </c>
      <c r="D26" s="429">
        <f t="shared" si="3"/>
        <v>7229</v>
      </c>
      <c r="E26" s="429">
        <f t="shared" si="3"/>
        <v>567</v>
      </c>
      <c r="F26" s="429">
        <f t="shared" si="3"/>
        <v>6662</v>
      </c>
      <c r="G26" s="429">
        <f t="shared" si="3"/>
        <v>6</v>
      </c>
      <c r="H26" s="430">
        <f t="shared" si="3"/>
        <v>7223</v>
      </c>
      <c r="I26" s="429">
        <f t="shared" si="3"/>
        <v>639</v>
      </c>
      <c r="J26" s="429">
        <f t="shared" si="3"/>
        <v>579</v>
      </c>
      <c r="K26" s="429">
        <f t="shared" si="3"/>
        <v>462</v>
      </c>
      <c r="L26" s="429">
        <f t="shared" si="3"/>
        <v>113</v>
      </c>
      <c r="M26" s="430">
        <f t="shared" si="3"/>
        <v>877</v>
      </c>
    </row>
    <row r="27" spans="1:13" ht="14.25" customHeight="1" x14ac:dyDescent="0.25">
      <c r="A27" s="445" t="s">
        <v>62</v>
      </c>
      <c r="B27" s="630">
        <v>691</v>
      </c>
      <c r="C27" s="72"/>
      <c r="D27" s="72">
        <f t="shared" ref="D27:D44" si="4">SUM(E27:F27)</f>
        <v>637</v>
      </c>
      <c r="E27" s="72">
        <v>157</v>
      </c>
      <c r="F27" s="72">
        <v>480</v>
      </c>
      <c r="G27" s="72">
        <v>2</v>
      </c>
      <c r="H27" s="72">
        <f t="shared" ref="H27:H32" si="5">+D27-G27</f>
        <v>635</v>
      </c>
      <c r="I27" s="72">
        <v>43</v>
      </c>
      <c r="J27" s="72">
        <v>126</v>
      </c>
      <c r="K27" s="72">
        <v>52</v>
      </c>
      <c r="L27" s="72">
        <v>12</v>
      </c>
      <c r="M27" s="73">
        <v>125</v>
      </c>
    </row>
    <row r="28" spans="1:13" ht="14.25" customHeight="1" x14ac:dyDescent="0.25">
      <c r="A28" s="612" t="s">
        <v>813</v>
      </c>
      <c r="B28" s="630">
        <v>296</v>
      </c>
      <c r="C28" s="72"/>
      <c r="D28" s="72">
        <f t="shared" si="4"/>
        <v>263</v>
      </c>
      <c r="E28" s="72">
        <v>0</v>
      </c>
      <c r="F28" s="72">
        <v>263</v>
      </c>
      <c r="G28" s="72">
        <v>0</v>
      </c>
      <c r="H28" s="72">
        <f t="shared" si="5"/>
        <v>263</v>
      </c>
      <c r="I28" s="616"/>
      <c r="J28" s="616"/>
      <c r="K28" s="616"/>
      <c r="L28" s="616"/>
      <c r="M28" s="617"/>
    </row>
    <row r="29" spans="1:13" ht="14.25" customHeight="1" x14ac:dyDescent="0.25">
      <c r="A29" s="619" t="s">
        <v>75</v>
      </c>
      <c r="B29" s="72">
        <v>287</v>
      </c>
      <c r="C29" s="72"/>
      <c r="D29" s="72">
        <f t="shared" si="4"/>
        <v>233</v>
      </c>
      <c r="E29" s="72">
        <v>38</v>
      </c>
      <c r="F29" s="72">
        <v>195</v>
      </c>
      <c r="G29" s="72">
        <v>2</v>
      </c>
      <c r="H29" s="72">
        <f t="shared" si="5"/>
        <v>231</v>
      </c>
      <c r="I29" s="72">
        <v>25</v>
      </c>
      <c r="J29" s="72">
        <v>32</v>
      </c>
      <c r="K29" s="72">
        <v>44</v>
      </c>
      <c r="L29" s="72">
        <v>8</v>
      </c>
      <c r="M29" s="73">
        <v>47</v>
      </c>
    </row>
    <row r="30" spans="1:13" ht="14.25" customHeight="1" x14ac:dyDescent="0.25">
      <c r="A30" s="798" t="s">
        <v>743</v>
      </c>
      <c r="B30" s="72">
        <v>204</v>
      </c>
      <c r="C30" s="72">
        <v>82</v>
      </c>
      <c r="D30" s="72">
        <f t="shared" si="4"/>
        <v>97</v>
      </c>
      <c r="E30" s="72">
        <v>0</v>
      </c>
      <c r="F30" s="72">
        <v>97</v>
      </c>
      <c r="G30" s="72">
        <v>0</v>
      </c>
      <c r="H30" s="72">
        <f t="shared" si="5"/>
        <v>97</v>
      </c>
      <c r="I30" s="616"/>
      <c r="J30" s="616"/>
      <c r="K30" s="616"/>
      <c r="L30" s="616"/>
      <c r="M30" s="617"/>
    </row>
    <row r="31" spans="1:13" ht="14.25" customHeight="1" x14ac:dyDescent="0.25">
      <c r="A31" s="446" t="s">
        <v>63</v>
      </c>
      <c r="B31" s="630">
        <v>486</v>
      </c>
      <c r="C31" s="72"/>
      <c r="D31" s="72">
        <f t="shared" si="4"/>
        <v>365</v>
      </c>
      <c r="E31" s="631">
        <v>43</v>
      </c>
      <c r="F31" s="72">
        <v>322</v>
      </c>
      <c r="G31" s="632">
        <v>0</v>
      </c>
      <c r="H31" s="72">
        <f t="shared" si="5"/>
        <v>365</v>
      </c>
      <c r="I31" s="72">
        <v>20</v>
      </c>
      <c r="J31" s="72">
        <v>25</v>
      </c>
      <c r="K31" s="72">
        <v>10</v>
      </c>
      <c r="L31" s="72">
        <v>3</v>
      </c>
      <c r="M31" s="73">
        <v>48</v>
      </c>
    </row>
    <row r="32" spans="1:13" ht="14.25" customHeight="1" x14ac:dyDescent="0.25">
      <c r="A32" s="445" t="s">
        <v>130</v>
      </c>
      <c r="B32" s="72">
        <v>187</v>
      </c>
      <c r="C32" s="72"/>
      <c r="D32" s="72">
        <f t="shared" si="4"/>
        <v>142</v>
      </c>
      <c r="E32" s="72">
        <v>26</v>
      </c>
      <c r="F32" s="72">
        <v>116</v>
      </c>
      <c r="G32" s="72">
        <v>0</v>
      </c>
      <c r="H32" s="72">
        <f t="shared" si="5"/>
        <v>142</v>
      </c>
      <c r="I32" s="72">
        <v>74</v>
      </c>
      <c r="J32" s="72">
        <v>43</v>
      </c>
      <c r="K32" s="72">
        <v>56</v>
      </c>
      <c r="L32" s="72">
        <v>11</v>
      </c>
      <c r="M32" s="73">
        <v>85</v>
      </c>
    </row>
    <row r="33" spans="1:13" ht="14.25" customHeight="1" x14ac:dyDescent="0.25">
      <c r="A33" s="612" t="s">
        <v>131</v>
      </c>
      <c r="B33" s="72">
        <v>356</v>
      </c>
      <c r="C33" s="72"/>
      <c r="D33" s="72">
        <f t="shared" si="4"/>
        <v>302</v>
      </c>
      <c r="E33" s="72">
        <v>0</v>
      </c>
      <c r="F33" s="72">
        <v>302</v>
      </c>
      <c r="G33" s="72">
        <v>0</v>
      </c>
      <c r="H33" s="72">
        <f t="shared" si="2"/>
        <v>302</v>
      </c>
      <c r="I33" s="613"/>
      <c r="J33" s="613"/>
      <c r="K33" s="613"/>
      <c r="L33" s="613"/>
      <c r="M33" s="614"/>
    </row>
    <row r="34" spans="1:13" ht="14.25" customHeight="1" x14ac:dyDescent="0.25">
      <c r="A34" s="798" t="s">
        <v>756</v>
      </c>
      <c r="B34" s="72">
        <v>145</v>
      </c>
      <c r="C34" s="72"/>
      <c r="D34" s="72">
        <f t="shared" si="4"/>
        <v>123</v>
      </c>
      <c r="E34" s="72">
        <v>0</v>
      </c>
      <c r="F34" s="72">
        <v>123</v>
      </c>
      <c r="G34" s="72">
        <v>0</v>
      </c>
      <c r="H34" s="72">
        <f t="shared" si="2"/>
        <v>123</v>
      </c>
      <c r="I34" s="613"/>
      <c r="J34" s="613"/>
      <c r="K34" s="613"/>
      <c r="L34" s="613"/>
      <c r="M34" s="614"/>
    </row>
    <row r="35" spans="1:13" ht="14.25" customHeight="1" x14ac:dyDescent="0.25">
      <c r="A35" s="446" t="s">
        <v>64</v>
      </c>
      <c r="B35" s="633">
        <v>709</v>
      </c>
      <c r="C35" s="68"/>
      <c r="D35" s="68">
        <f t="shared" si="4"/>
        <v>609</v>
      </c>
      <c r="E35" s="68">
        <v>114</v>
      </c>
      <c r="F35" s="68">
        <v>495</v>
      </c>
      <c r="G35" s="68">
        <v>2</v>
      </c>
      <c r="H35" s="68">
        <f t="shared" si="2"/>
        <v>607</v>
      </c>
      <c r="I35" s="68">
        <v>26</v>
      </c>
      <c r="J35" s="68">
        <v>105</v>
      </c>
      <c r="K35" s="68">
        <v>41</v>
      </c>
      <c r="L35" s="68">
        <v>2</v>
      </c>
      <c r="M35" s="623">
        <v>81</v>
      </c>
    </row>
    <row r="36" spans="1:13" ht="14.25" customHeight="1" x14ac:dyDescent="0.25">
      <c r="A36" s="446" t="s">
        <v>132</v>
      </c>
      <c r="B36" s="72">
        <v>1000</v>
      </c>
      <c r="C36" s="72">
        <v>351</v>
      </c>
      <c r="D36" s="72">
        <f t="shared" si="4"/>
        <v>564</v>
      </c>
      <c r="E36" s="72">
        <v>56</v>
      </c>
      <c r="F36" s="72">
        <v>508</v>
      </c>
      <c r="G36" s="72">
        <v>0</v>
      </c>
      <c r="H36" s="72">
        <f t="shared" si="2"/>
        <v>564</v>
      </c>
      <c r="I36" s="72">
        <v>50</v>
      </c>
      <c r="J36" s="72">
        <v>93</v>
      </c>
      <c r="K36" s="72">
        <v>53</v>
      </c>
      <c r="L36" s="72">
        <v>6</v>
      </c>
      <c r="M36" s="73">
        <v>70</v>
      </c>
    </row>
    <row r="37" spans="1:13" ht="14.25" customHeight="1" x14ac:dyDescent="0.25">
      <c r="A37" s="612" t="s">
        <v>354</v>
      </c>
      <c r="B37" s="72">
        <v>54</v>
      </c>
      <c r="C37" s="72">
        <v>11</v>
      </c>
      <c r="D37" s="72">
        <f t="shared" si="4"/>
        <v>37</v>
      </c>
      <c r="E37" s="72">
        <v>0</v>
      </c>
      <c r="F37" s="72">
        <v>37</v>
      </c>
      <c r="G37" s="72">
        <v>0</v>
      </c>
      <c r="H37" s="72">
        <f t="shared" si="2"/>
        <v>37</v>
      </c>
      <c r="I37" s="613"/>
      <c r="J37" s="613"/>
      <c r="K37" s="613"/>
      <c r="L37" s="613"/>
      <c r="M37" s="614"/>
    </row>
    <row r="38" spans="1:13" ht="14.25" customHeight="1" x14ac:dyDescent="0.25">
      <c r="A38" s="447" t="s">
        <v>404</v>
      </c>
      <c r="B38" s="630">
        <v>955</v>
      </c>
      <c r="C38" s="72"/>
      <c r="D38" s="72">
        <f>SUM(E38:F38)</f>
        <v>840</v>
      </c>
      <c r="E38" s="72">
        <v>64</v>
      </c>
      <c r="F38" s="72">
        <v>776</v>
      </c>
      <c r="G38" s="72">
        <v>0</v>
      </c>
      <c r="H38" s="72">
        <f>+D38-G38</f>
        <v>840</v>
      </c>
      <c r="I38" s="72">
        <v>148</v>
      </c>
      <c r="J38" s="72">
        <v>46</v>
      </c>
      <c r="K38" s="72">
        <v>70</v>
      </c>
      <c r="L38" s="72">
        <v>15</v>
      </c>
      <c r="M38" s="73">
        <v>150</v>
      </c>
    </row>
    <row r="39" spans="1:13" ht="14.25" customHeight="1" x14ac:dyDescent="0.25">
      <c r="A39" s="798" t="s">
        <v>814</v>
      </c>
      <c r="B39" s="624">
        <v>225</v>
      </c>
      <c r="C39" s="72"/>
      <c r="D39" s="72">
        <f>SUM(E39:F39)</f>
        <v>209</v>
      </c>
      <c r="E39" s="72">
        <v>0</v>
      </c>
      <c r="F39" s="72">
        <v>209</v>
      </c>
      <c r="G39" s="72">
        <v>0</v>
      </c>
      <c r="H39" s="72">
        <f>+D39-G39</f>
        <v>209</v>
      </c>
      <c r="I39" s="616"/>
      <c r="J39" s="616"/>
      <c r="K39" s="616"/>
      <c r="L39" s="616"/>
      <c r="M39" s="617"/>
    </row>
    <row r="40" spans="1:13" ht="14.25" customHeight="1" x14ac:dyDescent="0.25">
      <c r="A40" s="447" t="s">
        <v>495</v>
      </c>
      <c r="B40" s="72">
        <v>354</v>
      </c>
      <c r="C40" s="72"/>
      <c r="D40" s="72">
        <f t="shared" si="4"/>
        <v>253</v>
      </c>
      <c r="E40" s="72">
        <v>0</v>
      </c>
      <c r="F40" s="72">
        <v>253</v>
      </c>
      <c r="G40" s="72">
        <v>0</v>
      </c>
      <c r="H40" s="72">
        <f t="shared" si="2"/>
        <v>253</v>
      </c>
      <c r="I40" s="68">
        <v>10</v>
      </c>
      <c r="J40" s="68">
        <v>0</v>
      </c>
      <c r="K40" s="68">
        <v>10</v>
      </c>
      <c r="L40" s="68">
        <v>5</v>
      </c>
      <c r="M40" s="623">
        <v>51</v>
      </c>
    </row>
    <row r="41" spans="1:13" ht="14.25" customHeight="1" x14ac:dyDescent="0.25">
      <c r="A41" s="798" t="s">
        <v>740</v>
      </c>
      <c r="B41" s="633">
        <v>112</v>
      </c>
      <c r="C41" s="68"/>
      <c r="D41" s="68">
        <f>SUM(E41:F41)</f>
        <v>84</v>
      </c>
      <c r="E41" s="68">
        <v>0</v>
      </c>
      <c r="F41" s="68">
        <v>84</v>
      </c>
      <c r="G41" s="68">
        <v>0</v>
      </c>
      <c r="H41" s="68">
        <f>+D41-G41</f>
        <v>84</v>
      </c>
      <c r="I41" s="616"/>
      <c r="J41" s="616"/>
      <c r="K41" s="616"/>
      <c r="L41" s="616"/>
      <c r="M41" s="617"/>
    </row>
    <row r="42" spans="1:13" ht="14.25" customHeight="1" x14ac:dyDescent="0.25">
      <c r="A42" s="446" t="s">
        <v>133</v>
      </c>
      <c r="B42" s="72">
        <v>1273</v>
      </c>
      <c r="C42" s="72"/>
      <c r="D42" s="72">
        <f t="shared" si="4"/>
        <v>1176</v>
      </c>
      <c r="E42" s="72">
        <v>55</v>
      </c>
      <c r="F42" s="72">
        <v>1121</v>
      </c>
      <c r="G42" s="72">
        <v>0</v>
      </c>
      <c r="H42" s="72">
        <f t="shared" si="2"/>
        <v>1176</v>
      </c>
      <c r="I42" s="72">
        <v>107</v>
      </c>
      <c r="J42" s="72">
        <v>108</v>
      </c>
      <c r="K42" s="72">
        <v>72</v>
      </c>
      <c r="L42" s="72">
        <v>19</v>
      </c>
      <c r="M42" s="73">
        <v>127</v>
      </c>
    </row>
    <row r="43" spans="1:13" ht="14.25" customHeight="1" x14ac:dyDescent="0.25">
      <c r="A43" s="618" t="s">
        <v>757</v>
      </c>
      <c r="B43" s="72">
        <v>100</v>
      </c>
      <c r="C43" s="72"/>
      <c r="D43" s="72">
        <f t="shared" si="4"/>
        <v>91</v>
      </c>
      <c r="E43" s="72">
        <v>14</v>
      </c>
      <c r="F43" s="72">
        <v>77</v>
      </c>
      <c r="G43" s="72">
        <v>0</v>
      </c>
      <c r="H43" s="72">
        <f t="shared" si="2"/>
        <v>91</v>
      </c>
      <c r="I43" s="616"/>
      <c r="J43" s="616"/>
      <c r="K43" s="616"/>
      <c r="L43" s="616"/>
      <c r="M43" s="617"/>
    </row>
    <row r="44" spans="1:13" ht="14.25" customHeight="1" x14ac:dyDescent="0.25">
      <c r="A44" s="448" t="s">
        <v>134</v>
      </c>
      <c r="B44" s="74">
        <v>1287</v>
      </c>
      <c r="C44" s="74"/>
      <c r="D44" s="74">
        <f t="shared" si="4"/>
        <v>1204</v>
      </c>
      <c r="E44" s="74">
        <v>0</v>
      </c>
      <c r="F44" s="74">
        <v>1204</v>
      </c>
      <c r="G44" s="74">
        <v>0</v>
      </c>
      <c r="H44" s="74">
        <f t="shared" si="2"/>
        <v>1204</v>
      </c>
      <c r="I44" s="74">
        <v>136</v>
      </c>
      <c r="J44" s="74">
        <v>1</v>
      </c>
      <c r="K44" s="74">
        <v>54</v>
      </c>
      <c r="L44" s="74">
        <v>32</v>
      </c>
      <c r="M44" s="75">
        <v>93</v>
      </c>
    </row>
    <row r="45" spans="1:13" x14ac:dyDescent="0.25">
      <c r="A45" s="430" t="s">
        <v>135</v>
      </c>
      <c r="B45" s="429">
        <f t="shared" ref="B45:M45" si="6">SUM(B46:B64)</f>
        <v>8857</v>
      </c>
      <c r="C45" s="429">
        <f t="shared" si="6"/>
        <v>12</v>
      </c>
      <c r="D45" s="429">
        <f t="shared" si="6"/>
        <v>7878</v>
      </c>
      <c r="E45" s="429">
        <f t="shared" si="6"/>
        <v>644</v>
      </c>
      <c r="F45" s="429">
        <f t="shared" si="6"/>
        <v>7234</v>
      </c>
      <c r="G45" s="429">
        <f t="shared" si="6"/>
        <v>19</v>
      </c>
      <c r="H45" s="429">
        <f t="shared" si="6"/>
        <v>7859</v>
      </c>
      <c r="I45" s="429">
        <f t="shared" si="6"/>
        <v>722</v>
      </c>
      <c r="J45" s="429">
        <f t="shared" si="6"/>
        <v>723</v>
      </c>
      <c r="K45" s="429">
        <f t="shared" si="6"/>
        <v>722</v>
      </c>
      <c r="L45" s="429">
        <f t="shared" si="6"/>
        <v>97</v>
      </c>
      <c r="M45" s="429">
        <f t="shared" si="6"/>
        <v>888</v>
      </c>
    </row>
    <row r="46" spans="1:13" ht="14.25" customHeight="1" x14ac:dyDescent="0.25">
      <c r="A46" s="446" t="s">
        <v>175</v>
      </c>
      <c r="B46" s="72">
        <v>216</v>
      </c>
      <c r="C46" s="72"/>
      <c r="D46" s="72">
        <f>SUM(E46:F46)</f>
        <v>185</v>
      </c>
      <c r="E46" s="72">
        <v>40</v>
      </c>
      <c r="F46" s="72">
        <v>145</v>
      </c>
      <c r="G46" s="72">
        <v>0</v>
      </c>
      <c r="H46" s="72">
        <f>+D46-G46</f>
        <v>185</v>
      </c>
      <c r="I46" s="72">
        <v>30</v>
      </c>
      <c r="J46" s="72">
        <v>21</v>
      </c>
      <c r="K46" s="72">
        <v>28</v>
      </c>
      <c r="L46" s="72">
        <v>6</v>
      </c>
      <c r="M46" s="73">
        <v>38</v>
      </c>
    </row>
    <row r="47" spans="1:13" ht="14.25" customHeight="1" x14ac:dyDescent="0.25">
      <c r="A47" s="612" t="s">
        <v>428</v>
      </c>
      <c r="B47" s="72">
        <v>123</v>
      </c>
      <c r="C47" s="72"/>
      <c r="D47" s="72">
        <f>SUM(E47:F47)</f>
        <v>109</v>
      </c>
      <c r="E47" s="72">
        <v>0</v>
      </c>
      <c r="F47" s="72">
        <v>109</v>
      </c>
      <c r="G47" s="72">
        <v>0</v>
      </c>
      <c r="H47" s="72">
        <f>+D47-G47</f>
        <v>109</v>
      </c>
      <c r="I47" s="613"/>
      <c r="J47" s="613"/>
      <c r="K47" s="613"/>
      <c r="L47" s="613"/>
      <c r="M47" s="614"/>
    </row>
    <row r="48" spans="1:13" ht="14.25" customHeight="1" x14ac:dyDescent="0.25">
      <c r="A48" s="446" t="s">
        <v>176</v>
      </c>
      <c r="B48" s="72">
        <v>309</v>
      </c>
      <c r="C48" s="72"/>
      <c r="D48" s="72">
        <f>SUM(E48:F48)</f>
        <v>282</v>
      </c>
      <c r="E48" s="72">
        <v>60</v>
      </c>
      <c r="F48" s="72">
        <v>222</v>
      </c>
      <c r="G48" s="72">
        <v>1</v>
      </c>
      <c r="H48" s="72">
        <f>+D48-G48</f>
        <v>281</v>
      </c>
      <c r="I48" s="634">
        <v>23</v>
      </c>
      <c r="J48" s="634">
        <v>111</v>
      </c>
      <c r="K48" s="634">
        <v>122</v>
      </c>
      <c r="L48" s="634">
        <v>2</v>
      </c>
      <c r="M48" s="635">
        <v>30</v>
      </c>
    </row>
    <row r="49" spans="1:13" ht="14.25" customHeight="1" x14ac:dyDescent="0.25">
      <c r="A49" s="445" t="s">
        <v>136</v>
      </c>
      <c r="B49" s="72">
        <v>345</v>
      </c>
      <c r="C49" s="72"/>
      <c r="D49" s="72">
        <f t="shared" ref="D49:D64" si="7">SUM(E49:F49)</f>
        <v>297</v>
      </c>
      <c r="E49" s="72">
        <v>50</v>
      </c>
      <c r="F49" s="72">
        <v>247</v>
      </c>
      <c r="G49" s="72">
        <v>0</v>
      </c>
      <c r="H49" s="72">
        <f t="shared" si="2"/>
        <v>297</v>
      </c>
      <c r="I49" s="72">
        <v>57</v>
      </c>
      <c r="J49" s="72">
        <v>35</v>
      </c>
      <c r="K49" s="72">
        <v>37</v>
      </c>
      <c r="L49" s="72">
        <v>5</v>
      </c>
      <c r="M49" s="73">
        <v>73</v>
      </c>
    </row>
    <row r="50" spans="1:13" ht="14.25" customHeight="1" x14ac:dyDescent="0.25">
      <c r="A50" s="798" t="s">
        <v>647</v>
      </c>
      <c r="B50" s="72">
        <v>155</v>
      </c>
      <c r="C50" s="72"/>
      <c r="D50" s="72">
        <f>SUM(E50:F50)</f>
        <v>149</v>
      </c>
      <c r="E50" s="72">
        <v>0</v>
      </c>
      <c r="F50" s="72">
        <v>149</v>
      </c>
      <c r="G50" s="72">
        <v>0</v>
      </c>
      <c r="H50" s="72">
        <f t="shared" si="2"/>
        <v>149</v>
      </c>
      <c r="I50" s="613"/>
      <c r="J50" s="613"/>
      <c r="K50" s="613"/>
      <c r="L50" s="613"/>
      <c r="M50" s="614"/>
    </row>
    <row r="51" spans="1:13" ht="14.25" customHeight="1" x14ac:dyDescent="0.25">
      <c r="A51" s="798" t="s">
        <v>735</v>
      </c>
      <c r="B51" s="72">
        <v>148</v>
      </c>
      <c r="C51" s="72"/>
      <c r="D51" s="72">
        <f>SUM(E51:F51)</f>
        <v>41</v>
      </c>
      <c r="E51" s="72">
        <v>0</v>
      </c>
      <c r="F51" s="72">
        <v>41</v>
      </c>
      <c r="G51" s="72">
        <v>0</v>
      </c>
      <c r="H51" s="72">
        <f t="shared" si="2"/>
        <v>41</v>
      </c>
      <c r="I51" s="613"/>
      <c r="J51" s="613"/>
      <c r="K51" s="613"/>
      <c r="L51" s="613"/>
      <c r="M51" s="614"/>
    </row>
    <row r="52" spans="1:13" ht="14.25" customHeight="1" x14ac:dyDescent="0.25">
      <c r="A52" s="446" t="s">
        <v>177</v>
      </c>
      <c r="B52" s="72">
        <v>290</v>
      </c>
      <c r="C52" s="72"/>
      <c r="D52" s="72">
        <f>SUM(E52:F52)</f>
        <v>270</v>
      </c>
      <c r="E52" s="72">
        <v>63</v>
      </c>
      <c r="F52" s="72">
        <v>207</v>
      </c>
      <c r="G52" s="72">
        <v>0</v>
      </c>
      <c r="H52" s="72">
        <f>+D52-G52</f>
        <v>270</v>
      </c>
      <c r="I52" s="72">
        <v>18</v>
      </c>
      <c r="J52" s="72">
        <v>83</v>
      </c>
      <c r="K52" s="72">
        <v>67</v>
      </c>
      <c r="L52" s="72">
        <v>2</v>
      </c>
      <c r="M52" s="73">
        <v>23</v>
      </c>
    </row>
    <row r="53" spans="1:13" ht="14.25" customHeight="1" x14ac:dyDescent="0.25">
      <c r="A53" s="445" t="s">
        <v>338</v>
      </c>
      <c r="B53" s="72">
        <v>767</v>
      </c>
      <c r="C53" s="72">
        <v>12</v>
      </c>
      <c r="D53" s="72">
        <f>SUM(E53:F53)</f>
        <v>615</v>
      </c>
      <c r="E53" s="72">
        <v>304</v>
      </c>
      <c r="F53" s="72">
        <v>311</v>
      </c>
      <c r="G53" s="72">
        <v>7</v>
      </c>
      <c r="H53" s="72">
        <f>+D53-G53</f>
        <v>608</v>
      </c>
      <c r="I53" s="72">
        <v>87</v>
      </c>
      <c r="J53" s="72">
        <v>206</v>
      </c>
      <c r="K53" s="72">
        <v>119</v>
      </c>
      <c r="L53" s="72">
        <v>15</v>
      </c>
      <c r="M53" s="73">
        <v>183</v>
      </c>
    </row>
    <row r="54" spans="1:13" ht="14.25" customHeight="1" x14ac:dyDescent="0.25">
      <c r="A54" s="612" t="s">
        <v>829</v>
      </c>
      <c r="B54" s="72">
        <v>628</v>
      </c>
      <c r="C54" s="72"/>
      <c r="D54" s="72">
        <f t="shared" ref="D54" si="8">SUM(E54:F54)</f>
        <v>619</v>
      </c>
      <c r="E54" s="72">
        <v>0</v>
      </c>
      <c r="F54" s="72">
        <v>619</v>
      </c>
      <c r="G54" s="72">
        <v>0</v>
      </c>
      <c r="H54" s="72">
        <f t="shared" ref="H54" si="9">+D54-G54</f>
        <v>619</v>
      </c>
      <c r="I54" s="616"/>
      <c r="J54" s="616"/>
      <c r="K54" s="616"/>
      <c r="L54" s="616"/>
      <c r="M54" s="617"/>
    </row>
    <row r="55" spans="1:13" ht="14.25" customHeight="1" x14ac:dyDescent="0.25">
      <c r="A55" s="445" t="s">
        <v>137</v>
      </c>
      <c r="B55" s="72">
        <v>358</v>
      </c>
      <c r="C55" s="72"/>
      <c r="D55" s="72">
        <f t="shared" si="7"/>
        <v>320</v>
      </c>
      <c r="E55" s="72">
        <v>27</v>
      </c>
      <c r="F55" s="72">
        <v>293</v>
      </c>
      <c r="G55" s="72">
        <v>3</v>
      </c>
      <c r="H55" s="72">
        <f t="shared" si="2"/>
        <v>317</v>
      </c>
      <c r="I55" s="72">
        <v>24</v>
      </c>
      <c r="J55" s="72">
        <v>14</v>
      </c>
      <c r="K55" s="72">
        <v>29</v>
      </c>
      <c r="L55" s="72">
        <v>8</v>
      </c>
      <c r="M55" s="73">
        <v>35</v>
      </c>
    </row>
    <row r="56" spans="1:13" ht="14.25" customHeight="1" x14ac:dyDescent="0.25">
      <c r="A56" s="798" t="s">
        <v>667</v>
      </c>
      <c r="B56" s="72">
        <v>96</v>
      </c>
      <c r="C56" s="72"/>
      <c r="D56" s="72">
        <f>SUM(E56:F56)</f>
        <v>96</v>
      </c>
      <c r="E56" s="72">
        <v>0</v>
      </c>
      <c r="F56" s="72">
        <v>96</v>
      </c>
      <c r="G56" s="72">
        <v>0</v>
      </c>
      <c r="H56" s="72">
        <f t="shared" si="2"/>
        <v>96</v>
      </c>
      <c r="I56" s="613"/>
      <c r="J56" s="613"/>
      <c r="K56" s="613"/>
      <c r="L56" s="613"/>
      <c r="M56" s="614"/>
    </row>
    <row r="57" spans="1:13" ht="14.25" customHeight="1" x14ac:dyDescent="0.25">
      <c r="A57" s="446" t="s">
        <v>179</v>
      </c>
      <c r="B57" s="72">
        <v>659</v>
      </c>
      <c r="C57" s="72"/>
      <c r="D57" s="72">
        <f>SUM(E57:F57)</f>
        <v>624</v>
      </c>
      <c r="E57" s="72">
        <v>30</v>
      </c>
      <c r="F57" s="72">
        <v>594</v>
      </c>
      <c r="G57" s="72">
        <v>1</v>
      </c>
      <c r="H57" s="72">
        <f>+D57-G57</f>
        <v>623</v>
      </c>
      <c r="I57" s="72">
        <v>30</v>
      </c>
      <c r="J57" s="72">
        <v>42</v>
      </c>
      <c r="K57" s="72">
        <v>30</v>
      </c>
      <c r="L57" s="72">
        <v>9</v>
      </c>
      <c r="M57" s="73">
        <v>44</v>
      </c>
    </row>
    <row r="58" spans="1:13" ht="14.25" customHeight="1" x14ac:dyDescent="0.25">
      <c r="A58" s="446" t="s">
        <v>140</v>
      </c>
      <c r="B58" s="72">
        <v>751</v>
      </c>
      <c r="C58" s="72"/>
      <c r="D58" s="72">
        <f t="shared" si="7"/>
        <v>713</v>
      </c>
      <c r="E58" s="72">
        <v>0</v>
      </c>
      <c r="F58" s="72">
        <v>713</v>
      </c>
      <c r="G58" s="72">
        <v>0</v>
      </c>
      <c r="H58" s="72">
        <f t="shared" si="2"/>
        <v>713</v>
      </c>
      <c r="I58" s="72">
        <v>85</v>
      </c>
      <c r="J58" s="72">
        <v>37</v>
      </c>
      <c r="K58" s="72">
        <v>30</v>
      </c>
      <c r="L58" s="72">
        <v>9</v>
      </c>
      <c r="M58" s="73">
        <v>95</v>
      </c>
    </row>
    <row r="59" spans="1:13" ht="14.25" customHeight="1" x14ac:dyDescent="0.25">
      <c r="A59" s="618" t="s">
        <v>758</v>
      </c>
      <c r="B59" s="72">
        <v>147</v>
      </c>
      <c r="C59" s="72"/>
      <c r="D59" s="72">
        <f t="shared" si="7"/>
        <v>110</v>
      </c>
      <c r="E59" s="72">
        <v>16</v>
      </c>
      <c r="F59" s="72">
        <v>94</v>
      </c>
      <c r="G59" s="72">
        <v>0</v>
      </c>
      <c r="H59" s="72">
        <f t="shared" si="2"/>
        <v>110</v>
      </c>
      <c r="I59" s="616"/>
      <c r="J59" s="616"/>
      <c r="K59" s="616"/>
      <c r="L59" s="616"/>
      <c r="M59" s="617"/>
    </row>
    <row r="60" spans="1:13" ht="14.25" customHeight="1" x14ac:dyDescent="0.25">
      <c r="A60" s="446" t="s">
        <v>180</v>
      </c>
      <c r="B60" s="72">
        <v>805</v>
      </c>
      <c r="C60" s="72"/>
      <c r="D60" s="72">
        <f t="shared" si="7"/>
        <v>754</v>
      </c>
      <c r="E60" s="72">
        <v>0</v>
      </c>
      <c r="F60" s="72">
        <v>754</v>
      </c>
      <c r="G60" s="72">
        <v>5</v>
      </c>
      <c r="H60" s="72">
        <f t="shared" si="2"/>
        <v>749</v>
      </c>
      <c r="I60" s="72">
        <v>88</v>
      </c>
      <c r="J60" s="72">
        <v>0</v>
      </c>
      <c r="K60" s="72">
        <v>28</v>
      </c>
      <c r="L60" s="72">
        <v>14</v>
      </c>
      <c r="M60" s="73">
        <v>76</v>
      </c>
    </row>
    <row r="61" spans="1:13" ht="14.25" customHeight="1" x14ac:dyDescent="0.25">
      <c r="A61" s="446" t="s">
        <v>181</v>
      </c>
      <c r="B61" s="72">
        <v>1035</v>
      </c>
      <c r="C61" s="72"/>
      <c r="D61" s="72">
        <f t="shared" si="7"/>
        <v>981</v>
      </c>
      <c r="E61" s="72">
        <v>2</v>
      </c>
      <c r="F61" s="72">
        <v>979</v>
      </c>
      <c r="G61" s="72">
        <v>0</v>
      </c>
      <c r="H61" s="72">
        <f t="shared" si="2"/>
        <v>981</v>
      </c>
      <c r="I61" s="72">
        <v>88</v>
      </c>
      <c r="J61" s="72">
        <v>0</v>
      </c>
      <c r="K61" s="72">
        <v>28</v>
      </c>
      <c r="L61" s="72">
        <v>13</v>
      </c>
      <c r="M61" s="73">
        <v>53</v>
      </c>
    </row>
    <row r="62" spans="1:13" ht="14.25" customHeight="1" x14ac:dyDescent="0.25">
      <c r="A62" s="445" t="s">
        <v>342</v>
      </c>
      <c r="B62" s="72">
        <v>1378</v>
      </c>
      <c r="C62" s="72"/>
      <c r="D62" s="72">
        <f t="shared" si="7"/>
        <v>1121</v>
      </c>
      <c r="E62" s="72">
        <v>52</v>
      </c>
      <c r="F62" s="72">
        <v>1069</v>
      </c>
      <c r="G62" s="72">
        <v>1</v>
      </c>
      <c r="H62" s="72">
        <f t="shared" si="2"/>
        <v>1120</v>
      </c>
      <c r="I62" s="72">
        <v>137</v>
      </c>
      <c r="J62" s="72">
        <v>174</v>
      </c>
      <c r="K62" s="72">
        <v>189</v>
      </c>
      <c r="L62" s="72">
        <v>13</v>
      </c>
      <c r="M62" s="73">
        <v>171</v>
      </c>
    </row>
    <row r="63" spans="1:13" ht="14.25" customHeight="1" x14ac:dyDescent="0.25">
      <c r="A63" s="798" t="s">
        <v>764</v>
      </c>
      <c r="B63" s="72">
        <v>177</v>
      </c>
      <c r="C63" s="72"/>
      <c r="D63" s="72">
        <f t="shared" si="7"/>
        <v>161</v>
      </c>
      <c r="E63" s="72">
        <v>0</v>
      </c>
      <c r="F63" s="72">
        <v>161</v>
      </c>
      <c r="G63" s="72">
        <v>0</v>
      </c>
      <c r="H63" s="72">
        <f t="shared" si="2"/>
        <v>161</v>
      </c>
      <c r="I63" s="616"/>
      <c r="J63" s="616"/>
      <c r="K63" s="616"/>
      <c r="L63" s="616"/>
      <c r="M63" s="617"/>
    </row>
    <row r="64" spans="1:13" ht="14.25" customHeight="1" x14ac:dyDescent="0.25">
      <c r="A64" s="448" t="s">
        <v>494</v>
      </c>
      <c r="B64" s="74">
        <v>470</v>
      </c>
      <c r="C64" s="74"/>
      <c r="D64" s="74">
        <f t="shared" si="7"/>
        <v>431</v>
      </c>
      <c r="E64" s="74">
        <v>0</v>
      </c>
      <c r="F64" s="74">
        <v>431</v>
      </c>
      <c r="G64" s="74">
        <v>1</v>
      </c>
      <c r="H64" s="75">
        <f t="shared" si="2"/>
        <v>430</v>
      </c>
      <c r="I64" s="74">
        <v>55</v>
      </c>
      <c r="J64" s="74">
        <v>0</v>
      </c>
      <c r="K64" s="74">
        <v>15</v>
      </c>
      <c r="L64" s="74">
        <v>1</v>
      </c>
      <c r="M64" s="75">
        <v>67</v>
      </c>
    </row>
    <row r="66" spans="1:1" x14ac:dyDescent="0.25">
      <c r="A66" s="54" t="s">
        <v>355</v>
      </c>
    </row>
    <row r="67" spans="1:1" x14ac:dyDescent="0.25">
      <c r="A67" s="88" t="s">
        <v>471</v>
      </c>
    </row>
    <row r="68" spans="1:1" x14ac:dyDescent="0.25">
      <c r="A68" s="54" t="s">
        <v>513</v>
      </c>
    </row>
    <row r="69" spans="1:1" x14ac:dyDescent="0.25">
      <c r="A69" s="54" t="s">
        <v>0</v>
      </c>
    </row>
    <row r="70" spans="1:1" x14ac:dyDescent="0.25">
      <c r="A70" s="80" t="s">
        <v>514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zoomScaleNormal="100" workbookViewId="0">
      <selection activeCell="N6" sqref="N6"/>
    </sheetView>
  </sheetViews>
  <sheetFormatPr defaultColWidth="9.109375" defaultRowHeight="13.15" x14ac:dyDescent="0.25"/>
  <cols>
    <col min="1" max="1" width="30.77734375" style="54" customWidth="1"/>
    <col min="2" max="2" width="9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.1093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1031</v>
      </c>
      <c r="B1" s="80"/>
      <c r="C1" s="80"/>
    </row>
    <row r="2" spans="1:13" x14ac:dyDescent="0.25">
      <c r="A2" s="81" t="s">
        <v>1032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431" t="s">
        <v>44</v>
      </c>
      <c r="B4" s="432" t="s">
        <v>45</v>
      </c>
      <c r="C4" s="432" t="s">
        <v>461</v>
      </c>
      <c r="D4" s="432" t="s">
        <v>46</v>
      </c>
      <c r="E4" s="909" t="s">
        <v>611</v>
      </c>
      <c r="F4" s="910"/>
      <c r="G4" s="906" t="s">
        <v>511</v>
      </c>
      <c r="H4" s="432" t="s">
        <v>47</v>
      </c>
      <c r="I4" s="433" t="s">
        <v>299</v>
      </c>
      <c r="J4" s="414"/>
      <c r="K4" s="414"/>
      <c r="L4" s="414"/>
      <c r="M4" s="415"/>
    </row>
    <row r="5" spans="1:13" x14ac:dyDescent="0.25">
      <c r="A5" s="434"/>
      <c r="B5" s="435" t="s">
        <v>49</v>
      </c>
      <c r="C5" s="436" t="s">
        <v>462</v>
      </c>
      <c r="D5" s="435" t="s">
        <v>50</v>
      </c>
      <c r="E5" s="437"/>
      <c r="F5" s="437"/>
      <c r="G5" s="907"/>
      <c r="H5" s="435" t="s">
        <v>50</v>
      </c>
      <c r="I5" s="438" t="s">
        <v>51</v>
      </c>
      <c r="J5" s="438" t="s">
        <v>52</v>
      </c>
      <c r="K5" s="911" t="s">
        <v>300</v>
      </c>
      <c r="L5" s="912"/>
      <c r="M5" s="439" t="s">
        <v>53</v>
      </c>
    </row>
    <row r="6" spans="1:13" x14ac:dyDescent="0.25">
      <c r="A6" s="434"/>
      <c r="B6" s="437"/>
      <c r="C6" s="440" t="s">
        <v>2</v>
      </c>
      <c r="D6" s="435" t="s">
        <v>54</v>
      </c>
      <c r="E6" s="435" t="s">
        <v>55</v>
      </c>
      <c r="F6" s="435" t="s">
        <v>22</v>
      </c>
      <c r="G6" s="907"/>
      <c r="H6" s="435" t="s">
        <v>56</v>
      </c>
      <c r="I6" s="438" t="s">
        <v>57</v>
      </c>
      <c r="J6" s="438"/>
      <c r="K6" s="427" t="s">
        <v>28</v>
      </c>
      <c r="L6" s="441" t="s">
        <v>301</v>
      </c>
      <c r="M6" s="439" t="s">
        <v>58</v>
      </c>
    </row>
    <row r="7" spans="1:13" x14ac:dyDescent="0.25">
      <c r="A7" s="434"/>
      <c r="B7" s="437"/>
      <c r="C7" s="442" t="s">
        <v>472</v>
      </c>
      <c r="D7" s="435" t="s">
        <v>59</v>
      </c>
      <c r="E7" s="435" t="s">
        <v>27</v>
      </c>
      <c r="F7" s="435" t="s">
        <v>23</v>
      </c>
      <c r="G7" s="908"/>
      <c r="H7" s="435" t="s">
        <v>512</v>
      </c>
      <c r="I7" s="424" t="s">
        <v>60</v>
      </c>
      <c r="J7" s="424"/>
      <c r="K7" s="424"/>
      <c r="L7" s="443" t="s">
        <v>302</v>
      </c>
      <c r="M7" s="428" t="s">
        <v>61</v>
      </c>
    </row>
    <row r="8" spans="1:13" x14ac:dyDescent="0.25">
      <c r="A8" s="585">
        <v>1</v>
      </c>
      <c r="B8" s="444">
        <v>2</v>
      </c>
      <c r="C8" s="424">
        <v>3</v>
      </c>
      <c r="D8" s="444">
        <v>4</v>
      </c>
      <c r="E8" s="444">
        <v>5</v>
      </c>
      <c r="F8" s="444">
        <v>6</v>
      </c>
      <c r="G8" s="444">
        <v>7</v>
      </c>
      <c r="H8" s="444">
        <v>8</v>
      </c>
      <c r="I8" s="424">
        <v>9</v>
      </c>
      <c r="J8" s="424">
        <v>10</v>
      </c>
      <c r="K8" s="424">
        <v>11</v>
      </c>
      <c r="L8" s="424">
        <v>12</v>
      </c>
      <c r="M8" s="428">
        <v>13</v>
      </c>
    </row>
    <row r="9" spans="1:13" x14ac:dyDescent="0.25">
      <c r="A9" s="430" t="s">
        <v>141</v>
      </c>
      <c r="B9" s="430">
        <f>SUM(B10:B30)</f>
        <v>8511</v>
      </c>
      <c r="C9" s="430">
        <f t="shared" ref="C9:M9" si="0">SUM(C10:C30)</f>
        <v>92</v>
      </c>
      <c r="D9" s="430">
        <f t="shared" si="0"/>
        <v>7555</v>
      </c>
      <c r="E9" s="430">
        <f>SUM(E10:E30)</f>
        <v>814</v>
      </c>
      <c r="F9" s="430">
        <f t="shared" si="0"/>
        <v>6741</v>
      </c>
      <c r="G9" s="430">
        <f t="shared" si="0"/>
        <v>8</v>
      </c>
      <c r="H9" s="430">
        <f t="shared" si="0"/>
        <v>7547</v>
      </c>
      <c r="I9" s="430">
        <f t="shared" si="0"/>
        <v>559</v>
      </c>
      <c r="J9" s="430">
        <f t="shared" si="0"/>
        <v>727</v>
      </c>
      <c r="K9" s="430">
        <f t="shared" si="0"/>
        <v>623</v>
      </c>
      <c r="L9" s="430">
        <f t="shared" si="0"/>
        <v>114</v>
      </c>
      <c r="M9" s="430">
        <f t="shared" si="0"/>
        <v>818</v>
      </c>
    </row>
    <row r="10" spans="1:13" ht="14.25" customHeight="1" x14ac:dyDescent="0.25">
      <c r="A10" s="446" t="s">
        <v>161</v>
      </c>
      <c r="B10" s="72">
        <v>403</v>
      </c>
      <c r="C10" s="72"/>
      <c r="D10" s="72">
        <f t="shared" ref="D10:D28" si="1">SUM(E10:F10)</f>
        <v>378</v>
      </c>
      <c r="E10" s="72">
        <v>60</v>
      </c>
      <c r="F10" s="72">
        <v>318</v>
      </c>
      <c r="G10" s="72">
        <v>2</v>
      </c>
      <c r="H10" s="72">
        <f>+D10-G10</f>
        <v>376</v>
      </c>
      <c r="I10" s="72">
        <v>17</v>
      </c>
      <c r="J10" s="72">
        <v>54</v>
      </c>
      <c r="K10" s="72">
        <v>40</v>
      </c>
      <c r="L10" s="72">
        <v>11</v>
      </c>
      <c r="M10" s="73">
        <v>47</v>
      </c>
    </row>
    <row r="11" spans="1:13" ht="14.25" customHeight="1" x14ac:dyDescent="0.25">
      <c r="A11" s="445" t="s">
        <v>143</v>
      </c>
      <c r="B11" s="72">
        <v>679</v>
      </c>
      <c r="C11" s="72"/>
      <c r="D11" s="72">
        <f t="shared" si="1"/>
        <v>611</v>
      </c>
      <c r="E11" s="72">
        <v>277</v>
      </c>
      <c r="F11" s="72">
        <v>334</v>
      </c>
      <c r="G11" s="72">
        <v>5</v>
      </c>
      <c r="H11" s="72">
        <f t="shared" ref="H11:H56" si="2">+D11-G11</f>
        <v>606</v>
      </c>
      <c r="I11" s="72">
        <v>115</v>
      </c>
      <c r="J11" s="72">
        <v>207</v>
      </c>
      <c r="K11" s="72">
        <v>156</v>
      </c>
      <c r="L11" s="72">
        <v>16</v>
      </c>
      <c r="M11" s="73">
        <v>194</v>
      </c>
    </row>
    <row r="12" spans="1:13" ht="14.25" customHeight="1" x14ac:dyDescent="0.25">
      <c r="A12" s="612" t="s">
        <v>67</v>
      </c>
      <c r="B12" s="72">
        <v>61</v>
      </c>
      <c r="C12" s="72"/>
      <c r="D12" s="72">
        <f t="shared" si="1"/>
        <v>40</v>
      </c>
      <c r="E12" s="72">
        <v>15</v>
      </c>
      <c r="F12" s="72">
        <v>25</v>
      </c>
      <c r="G12" s="72">
        <v>0</v>
      </c>
      <c r="H12" s="72">
        <f t="shared" si="2"/>
        <v>40</v>
      </c>
      <c r="I12" s="613"/>
      <c r="J12" s="613"/>
      <c r="K12" s="613"/>
      <c r="L12" s="613"/>
      <c r="M12" s="614"/>
    </row>
    <row r="13" spans="1:13" ht="14.25" customHeight="1" x14ac:dyDescent="0.25">
      <c r="A13" s="612" t="s">
        <v>144</v>
      </c>
      <c r="B13" s="72">
        <v>203</v>
      </c>
      <c r="C13" s="72"/>
      <c r="D13" s="72">
        <f t="shared" si="1"/>
        <v>187</v>
      </c>
      <c r="E13" s="72">
        <v>0</v>
      </c>
      <c r="F13" s="72">
        <v>187</v>
      </c>
      <c r="G13" s="72">
        <v>0</v>
      </c>
      <c r="H13" s="72">
        <f t="shared" si="2"/>
        <v>187</v>
      </c>
      <c r="I13" s="613"/>
      <c r="J13" s="613"/>
      <c r="K13" s="613"/>
      <c r="L13" s="613"/>
      <c r="M13" s="614"/>
    </row>
    <row r="14" spans="1:13" ht="14.25" customHeight="1" x14ac:dyDescent="0.25">
      <c r="A14" s="612" t="s">
        <v>145</v>
      </c>
      <c r="B14" s="72">
        <v>82</v>
      </c>
      <c r="C14" s="72"/>
      <c r="D14" s="72">
        <f t="shared" si="1"/>
        <v>0</v>
      </c>
      <c r="E14" s="72">
        <v>0</v>
      </c>
      <c r="F14" s="72">
        <v>0</v>
      </c>
      <c r="G14" s="72">
        <v>0</v>
      </c>
      <c r="H14" s="72">
        <f t="shared" si="2"/>
        <v>0</v>
      </c>
      <c r="I14" s="613"/>
      <c r="J14" s="613"/>
      <c r="K14" s="613"/>
      <c r="L14" s="613"/>
      <c r="M14" s="614"/>
    </row>
    <row r="15" spans="1:13" ht="14.25" customHeight="1" x14ac:dyDescent="0.25">
      <c r="A15" s="798" t="s">
        <v>826</v>
      </c>
      <c r="B15" s="72">
        <v>449</v>
      </c>
      <c r="C15" s="72"/>
      <c r="D15" s="72">
        <f t="shared" si="1"/>
        <v>418</v>
      </c>
      <c r="E15" s="72">
        <v>0</v>
      </c>
      <c r="F15" s="72">
        <v>418</v>
      </c>
      <c r="G15" s="72">
        <v>0</v>
      </c>
      <c r="H15" s="72">
        <f t="shared" si="2"/>
        <v>418</v>
      </c>
      <c r="I15" s="616"/>
      <c r="J15" s="616"/>
      <c r="K15" s="616"/>
      <c r="L15" s="616"/>
      <c r="M15" s="617"/>
    </row>
    <row r="16" spans="1:13" ht="14.25" customHeight="1" x14ac:dyDescent="0.25">
      <c r="A16" s="446" t="s">
        <v>146</v>
      </c>
      <c r="B16" s="72">
        <v>327</v>
      </c>
      <c r="C16" s="72">
        <v>13</v>
      </c>
      <c r="D16" s="72">
        <f t="shared" si="1"/>
        <v>304</v>
      </c>
      <c r="E16" s="72">
        <v>110</v>
      </c>
      <c r="F16" s="72">
        <v>194</v>
      </c>
      <c r="G16" s="72">
        <v>0</v>
      </c>
      <c r="H16" s="72">
        <f t="shared" si="2"/>
        <v>304</v>
      </c>
      <c r="I16" s="72">
        <v>40</v>
      </c>
      <c r="J16" s="72">
        <v>111</v>
      </c>
      <c r="K16" s="72">
        <v>83</v>
      </c>
      <c r="L16" s="72">
        <v>7</v>
      </c>
      <c r="M16" s="73">
        <v>46</v>
      </c>
    </row>
    <row r="17" spans="1:13" ht="14.25" customHeight="1" x14ac:dyDescent="0.25">
      <c r="A17" s="446" t="s">
        <v>147</v>
      </c>
      <c r="B17" s="68">
        <v>677</v>
      </c>
      <c r="C17" s="72"/>
      <c r="D17" s="72">
        <f t="shared" si="1"/>
        <v>648</v>
      </c>
      <c r="E17" s="72">
        <v>97</v>
      </c>
      <c r="F17" s="72">
        <v>551</v>
      </c>
      <c r="G17" s="72">
        <v>0</v>
      </c>
      <c r="H17" s="72">
        <f t="shared" si="2"/>
        <v>648</v>
      </c>
      <c r="I17" s="72">
        <v>29</v>
      </c>
      <c r="J17" s="72">
        <v>124</v>
      </c>
      <c r="K17" s="72">
        <v>59</v>
      </c>
      <c r="L17" s="72">
        <v>5</v>
      </c>
      <c r="M17" s="73">
        <v>95</v>
      </c>
    </row>
    <row r="18" spans="1:13" ht="14.25" customHeight="1" x14ac:dyDescent="0.25">
      <c r="A18" s="798" t="s">
        <v>759</v>
      </c>
      <c r="B18" s="68">
        <v>76</v>
      </c>
      <c r="C18" s="72"/>
      <c r="D18" s="72">
        <f t="shared" si="1"/>
        <v>72</v>
      </c>
      <c r="E18" s="72">
        <v>0</v>
      </c>
      <c r="F18" s="72">
        <v>72</v>
      </c>
      <c r="G18" s="72">
        <v>0</v>
      </c>
      <c r="H18" s="72">
        <f t="shared" si="2"/>
        <v>72</v>
      </c>
      <c r="I18" s="616"/>
      <c r="J18" s="616"/>
      <c r="K18" s="616"/>
      <c r="L18" s="616"/>
      <c r="M18" s="617"/>
    </row>
    <row r="19" spans="1:13" ht="14.25" customHeight="1" x14ac:dyDescent="0.25">
      <c r="A19" s="618" t="s">
        <v>760</v>
      </c>
      <c r="B19" s="68">
        <v>88</v>
      </c>
      <c r="C19" s="72"/>
      <c r="D19" s="72">
        <f t="shared" si="1"/>
        <v>77</v>
      </c>
      <c r="E19" s="72">
        <v>34</v>
      </c>
      <c r="F19" s="72">
        <v>43</v>
      </c>
      <c r="G19" s="72">
        <v>0</v>
      </c>
      <c r="H19" s="72">
        <f t="shared" si="2"/>
        <v>77</v>
      </c>
      <c r="I19" s="616"/>
      <c r="J19" s="616"/>
      <c r="K19" s="616"/>
      <c r="L19" s="616"/>
      <c r="M19" s="617"/>
    </row>
    <row r="20" spans="1:13" ht="14.25" customHeight="1" x14ac:dyDescent="0.25">
      <c r="A20" s="446" t="s">
        <v>178</v>
      </c>
      <c r="B20" s="72">
        <v>303</v>
      </c>
      <c r="C20" s="72"/>
      <c r="D20" s="72">
        <f t="shared" si="1"/>
        <v>280</v>
      </c>
      <c r="E20" s="72">
        <v>0</v>
      </c>
      <c r="F20" s="72">
        <v>280</v>
      </c>
      <c r="G20" s="72">
        <v>0</v>
      </c>
      <c r="H20" s="72">
        <f>+D20-G20</f>
        <v>280</v>
      </c>
      <c r="I20" s="72">
        <v>40</v>
      </c>
      <c r="J20" s="72">
        <v>0</v>
      </c>
      <c r="K20" s="72">
        <v>7</v>
      </c>
      <c r="L20" s="72">
        <v>3</v>
      </c>
      <c r="M20" s="73">
        <v>43</v>
      </c>
    </row>
    <row r="21" spans="1:13" ht="14.25" customHeight="1" x14ac:dyDescent="0.25">
      <c r="A21" s="446" t="s">
        <v>148</v>
      </c>
      <c r="B21" s="72">
        <v>830</v>
      </c>
      <c r="C21" s="72"/>
      <c r="D21" s="72">
        <f t="shared" si="1"/>
        <v>776</v>
      </c>
      <c r="E21" s="72">
        <v>17</v>
      </c>
      <c r="F21" s="72">
        <v>759</v>
      </c>
      <c r="G21" s="72">
        <v>0</v>
      </c>
      <c r="H21" s="72">
        <f t="shared" si="2"/>
        <v>776</v>
      </c>
      <c r="I21" s="72">
        <v>53</v>
      </c>
      <c r="J21" s="72">
        <v>65</v>
      </c>
      <c r="K21" s="72">
        <v>46</v>
      </c>
      <c r="L21" s="72">
        <v>7</v>
      </c>
      <c r="M21" s="73">
        <v>91</v>
      </c>
    </row>
    <row r="22" spans="1:13" ht="14.25" customHeight="1" x14ac:dyDescent="0.25">
      <c r="A22" s="612" t="s">
        <v>3</v>
      </c>
      <c r="B22" s="72">
        <v>32</v>
      </c>
      <c r="C22" s="72"/>
      <c r="D22" s="72">
        <f t="shared" si="1"/>
        <v>21</v>
      </c>
      <c r="E22" s="72">
        <v>0</v>
      </c>
      <c r="F22" s="72">
        <v>21</v>
      </c>
      <c r="G22" s="72">
        <v>0</v>
      </c>
      <c r="H22" s="72">
        <f t="shared" si="2"/>
        <v>21</v>
      </c>
      <c r="I22" s="613"/>
      <c r="J22" s="613"/>
      <c r="K22" s="613"/>
      <c r="L22" s="613"/>
      <c r="M22" s="614"/>
    </row>
    <row r="23" spans="1:13" ht="14.25" customHeight="1" x14ac:dyDescent="0.25">
      <c r="A23" s="798" t="s">
        <v>607</v>
      </c>
      <c r="B23" s="72">
        <v>100</v>
      </c>
      <c r="C23" s="72"/>
      <c r="D23" s="72">
        <f t="shared" si="1"/>
        <v>0</v>
      </c>
      <c r="E23" s="72">
        <v>0</v>
      </c>
      <c r="F23" s="72">
        <v>0</v>
      </c>
      <c r="G23" s="72">
        <v>0</v>
      </c>
      <c r="H23" s="72">
        <f t="shared" si="2"/>
        <v>0</v>
      </c>
      <c r="I23" s="613"/>
      <c r="J23" s="613"/>
      <c r="K23" s="613"/>
      <c r="L23" s="613"/>
      <c r="M23" s="614"/>
    </row>
    <row r="24" spans="1:13" ht="14.25" customHeight="1" x14ac:dyDescent="0.25">
      <c r="A24" s="618" t="s">
        <v>761</v>
      </c>
      <c r="B24" s="72">
        <v>94</v>
      </c>
      <c r="C24" s="72"/>
      <c r="D24" s="72">
        <f t="shared" si="1"/>
        <v>77</v>
      </c>
      <c r="E24" s="72">
        <v>37</v>
      </c>
      <c r="F24" s="72">
        <v>40</v>
      </c>
      <c r="G24" s="72">
        <v>0</v>
      </c>
      <c r="H24" s="72">
        <f t="shared" si="2"/>
        <v>77</v>
      </c>
      <c r="I24" s="613"/>
      <c r="J24" s="613"/>
      <c r="K24" s="613"/>
      <c r="L24" s="613"/>
      <c r="M24" s="614"/>
    </row>
    <row r="25" spans="1:13" ht="14.25" customHeight="1" x14ac:dyDescent="0.25">
      <c r="A25" s="446" t="s">
        <v>71</v>
      </c>
      <c r="B25" s="72">
        <v>1342</v>
      </c>
      <c r="C25" s="72">
        <v>30</v>
      </c>
      <c r="D25" s="72">
        <f>SUM(E25:F25)</f>
        <v>1138</v>
      </c>
      <c r="E25" s="72">
        <v>32</v>
      </c>
      <c r="F25" s="72">
        <v>1106</v>
      </c>
      <c r="G25" s="72">
        <v>1</v>
      </c>
      <c r="H25" s="72">
        <f>+D25-G25</f>
        <v>1137</v>
      </c>
      <c r="I25" s="72">
        <v>130</v>
      </c>
      <c r="J25" s="72">
        <v>36</v>
      </c>
      <c r="K25" s="72">
        <v>89</v>
      </c>
      <c r="L25" s="72">
        <v>36</v>
      </c>
      <c r="M25" s="73">
        <v>124</v>
      </c>
    </row>
    <row r="26" spans="1:13" ht="14.25" customHeight="1" x14ac:dyDescent="0.25">
      <c r="A26" s="612" t="s">
        <v>67</v>
      </c>
      <c r="B26" s="72">
        <v>74</v>
      </c>
      <c r="C26" s="72"/>
      <c r="D26" s="72">
        <f>SUM(E26:F26)</f>
        <v>61</v>
      </c>
      <c r="E26" s="72">
        <v>10</v>
      </c>
      <c r="F26" s="72">
        <v>51</v>
      </c>
      <c r="G26" s="72">
        <v>0</v>
      </c>
      <c r="H26" s="72">
        <f>+D26-G26</f>
        <v>61</v>
      </c>
      <c r="I26" s="613"/>
      <c r="J26" s="613"/>
      <c r="K26" s="613"/>
      <c r="L26" s="613"/>
      <c r="M26" s="614"/>
    </row>
    <row r="27" spans="1:13" ht="14.25" customHeight="1" x14ac:dyDescent="0.25">
      <c r="A27" s="612" t="s">
        <v>72</v>
      </c>
      <c r="B27" s="72">
        <v>161</v>
      </c>
      <c r="C27" s="72"/>
      <c r="D27" s="72">
        <f>SUM(E27:F27)</f>
        <v>126</v>
      </c>
      <c r="E27" s="72">
        <v>0</v>
      </c>
      <c r="F27" s="72">
        <v>126</v>
      </c>
      <c r="G27" s="72">
        <v>0</v>
      </c>
      <c r="H27" s="72">
        <f>+D27-G27</f>
        <v>126</v>
      </c>
      <c r="I27" s="613"/>
      <c r="J27" s="613"/>
      <c r="K27" s="613"/>
      <c r="L27" s="613"/>
      <c r="M27" s="614"/>
    </row>
    <row r="28" spans="1:13" ht="14.25" customHeight="1" x14ac:dyDescent="0.25">
      <c r="A28" s="446" t="s">
        <v>149</v>
      </c>
      <c r="B28" s="72">
        <v>841</v>
      </c>
      <c r="C28" s="72">
        <v>13</v>
      </c>
      <c r="D28" s="72">
        <f t="shared" si="1"/>
        <v>770</v>
      </c>
      <c r="E28" s="72">
        <v>47</v>
      </c>
      <c r="F28" s="72">
        <v>723</v>
      </c>
      <c r="G28" s="72">
        <v>0</v>
      </c>
      <c r="H28" s="72">
        <f t="shared" si="2"/>
        <v>770</v>
      </c>
      <c r="I28" s="72">
        <v>41</v>
      </c>
      <c r="J28" s="72">
        <v>50</v>
      </c>
      <c r="K28" s="72">
        <v>59</v>
      </c>
      <c r="L28" s="72">
        <v>12</v>
      </c>
      <c r="M28" s="73">
        <v>51</v>
      </c>
    </row>
    <row r="29" spans="1:13" ht="14.25" customHeight="1" x14ac:dyDescent="0.25">
      <c r="A29" s="446" t="s">
        <v>150</v>
      </c>
      <c r="B29" s="72">
        <v>1485</v>
      </c>
      <c r="C29" s="72">
        <v>30</v>
      </c>
      <c r="D29" s="72">
        <f>SUM(E29:F29)</f>
        <v>1388</v>
      </c>
      <c r="E29" s="72">
        <v>0</v>
      </c>
      <c r="F29" s="72">
        <v>1388</v>
      </c>
      <c r="G29" s="72">
        <v>0</v>
      </c>
      <c r="H29" s="73">
        <f>+D29-G29</f>
        <v>1388</v>
      </c>
      <c r="I29" s="72">
        <v>94</v>
      </c>
      <c r="J29" s="72">
        <v>80</v>
      </c>
      <c r="K29" s="72">
        <v>84</v>
      </c>
      <c r="L29" s="72">
        <v>17</v>
      </c>
      <c r="M29" s="73">
        <v>127</v>
      </c>
    </row>
    <row r="30" spans="1:13" ht="14.25" customHeight="1" x14ac:dyDescent="0.25">
      <c r="A30" s="636" t="s">
        <v>762</v>
      </c>
      <c r="B30" s="74">
        <v>204</v>
      </c>
      <c r="C30" s="74">
        <v>6</v>
      </c>
      <c r="D30" s="74">
        <f>SUM(E30:F30)</f>
        <v>183</v>
      </c>
      <c r="E30" s="74">
        <v>78</v>
      </c>
      <c r="F30" s="74">
        <v>105</v>
      </c>
      <c r="G30" s="74">
        <v>0</v>
      </c>
      <c r="H30" s="75">
        <f>+D30-G30</f>
        <v>183</v>
      </c>
      <c r="I30" s="620"/>
      <c r="J30" s="620"/>
      <c r="K30" s="620"/>
      <c r="L30" s="620"/>
      <c r="M30" s="621"/>
    </row>
    <row r="31" spans="1:13" x14ac:dyDescent="0.25">
      <c r="A31" s="430" t="s">
        <v>151</v>
      </c>
      <c r="B31" s="429">
        <f t="shared" ref="B31:D31" si="3">SUM(B32:B44)</f>
        <v>6071</v>
      </c>
      <c r="C31" s="429">
        <f t="shared" si="3"/>
        <v>6</v>
      </c>
      <c r="D31" s="429">
        <f t="shared" si="3"/>
        <v>5217</v>
      </c>
      <c r="E31" s="429">
        <f>SUM(E32:E44)</f>
        <v>507</v>
      </c>
      <c r="F31" s="429">
        <f t="shared" ref="F31:M31" si="4">SUM(F32:F44)</f>
        <v>4710</v>
      </c>
      <c r="G31" s="429">
        <f t="shared" si="4"/>
        <v>4</v>
      </c>
      <c r="H31" s="429">
        <f t="shared" si="4"/>
        <v>5213</v>
      </c>
      <c r="I31" s="429">
        <f t="shared" si="4"/>
        <v>454</v>
      </c>
      <c r="J31" s="429">
        <f t="shared" si="4"/>
        <v>429</v>
      </c>
      <c r="K31" s="429">
        <f t="shared" si="4"/>
        <v>382</v>
      </c>
      <c r="L31" s="429">
        <f t="shared" si="4"/>
        <v>51</v>
      </c>
      <c r="M31" s="429">
        <f t="shared" si="4"/>
        <v>650</v>
      </c>
    </row>
    <row r="32" spans="1:13" ht="14.25" customHeight="1" x14ac:dyDescent="0.25">
      <c r="A32" s="446" t="s">
        <v>103</v>
      </c>
      <c r="B32" s="72">
        <v>1063</v>
      </c>
      <c r="C32" s="72"/>
      <c r="D32" s="72">
        <f>SUM(E32:F32)</f>
        <v>1003</v>
      </c>
      <c r="E32" s="72">
        <v>106</v>
      </c>
      <c r="F32" s="72">
        <v>897</v>
      </c>
      <c r="G32" s="72">
        <v>2</v>
      </c>
      <c r="H32" s="72">
        <f>+D32-G32</f>
        <v>1001</v>
      </c>
      <c r="I32" s="72">
        <v>46</v>
      </c>
      <c r="J32" s="72">
        <v>166</v>
      </c>
      <c r="K32" s="72">
        <v>108</v>
      </c>
      <c r="L32" s="72">
        <v>15</v>
      </c>
      <c r="M32" s="73">
        <v>114</v>
      </c>
    </row>
    <row r="33" spans="1:13" ht="14.25" customHeight="1" x14ac:dyDescent="0.25">
      <c r="A33" s="446" t="s">
        <v>153</v>
      </c>
      <c r="B33" s="72">
        <v>552</v>
      </c>
      <c r="C33" s="72"/>
      <c r="D33" s="72">
        <f t="shared" ref="D33:D44" si="5">SUM(E33:F33)</f>
        <v>502</v>
      </c>
      <c r="E33" s="72">
        <v>0</v>
      </c>
      <c r="F33" s="72">
        <v>502</v>
      </c>
      <c r="G33" s="72">
        <v>1</v>
      </c>
      <c r="H33" s="72">
        <f t="shared" si="2"/>
        <v>501</v>
      </c>
      <c r="I33" s="72">
        <v>89</v>
      </c>
      <c r="J33" s="72">
        <v>0</v>
      </c>
      <c r="K33" s="72">
        <v>19</v>
      </c>
      <c r="L33" s="72">
        <v>3</v>
      </c>
      <c r="M33" s="73">
        <v>103</v>
      </c>
    </row>
    <row r="34" spans="1:13" ht="14.25" customHeight="1" x14ac:dyDescent="0.25">
      <c r="A34" s="798" t="s">
        <v>152</v>
      </c>
      <c r="B34" s="72">
        <v>201</v>
      </c>
      <c r="C34" s="72"/>
      <c r="D34" s="72">
        <f t="shared" si="5"/>
        <v>155</v>
      </c>
      <c r="E34" s="72">
        <v>0</v>
      </c>
      <c r="F34" s="72">
        <v>155</v>
      </c>
      <c r="G34" s="72">
        <v>0</v>
      </c>
      <c r="H34" s="72">
        <f t="shared" si="2"/>
        <v>155</v>
      </c>
      <c r="I34" s="616"/>
      <c r="J34" s="616"/>
      <c r="K34" s="616"/>
      <c r="L34" s="616"/>
      <c r="M34" s="617"/>
    </row>
    <row r="35" spans="1:13" ht="14.25" customHeight="1" x14ac:dyDescent="0.25">
      <c r="A35" s="446" t="s">
        <v>154</v>
      </c>
      <c r="B35" s="72">
        <v>218</v>
      </c>
      <c r="C35" s="72">
        <v>6</v>
      </c>
      <c r="D35" s="72">
        <f t="shared" si="5"/>
        <v>169</v>
      </c>
      <c r="E35" s="72">
        <v>0</v>
      </c>
      <c r="F35" s="72">
        <v>169</v>
      </c>
      <c r="G35" s="72">
        <v>0</v>
      </c>
      <c r="H35" s="72">
        <f t="shared" si="2"/>
        <v>169</v>
      </c>
      <c r="I35" s="72">
        <v>17</v>
      </c>
      <c r="J35" s="72">
        <v>0</v>
      </c>
      <c r="K35" s="72">
        <v>10</v>
      </c>
      <c r="L35" s="72">
        <v>0</v>
      </c>
      <c r="M35" s="73">
        <v>28</v>
      </c>
    </row>
    <row r="36" spans="1:13" ht="14.25" customHeight="1" x14ac:dyDescent="0.25">
      <c r="A36" s="445" t="s">
        <v>155</v>
      </c>
      <c r="B36" s="72">
        <v>293</v>
      </c>
      <c r="C36" s="72"/>
      <c r="D36" s="72">
        <f t="shared" si="5"/>
        <v>241</v>
      </c>
      <c r="E36" s="72">
        <v>0</v>
      </c>
      <c r="F36" s="72">
        <v>241</v>
      </c>
      <c r="G36" s="72">
        <v>1</v>
      </c>
      <c r="H36" s="72">
        <f t="shared" si="2"/>
        <v>240</v>
      </c>
      <c r="I36" s="72">
        <v>57</v>
      </c>
      <c r="J36" s="72">
        <v>0</v>
      </c>
      <c r="K36" s="72">
        <v>14</v>
      </c>
      <c r="L36" s="72">
        <v>1</v>
      </c>
      <c r="M36" s="73">
        <v>64</v>
      </c>
    </row>
    <row r="37" spans="1:13" ht="14.25" customHeight="1" x14ac:dyDescent="0.25">
      <c r="A37" s="612" t="s">
        <v>156</v>
      </c>
      <c r="B37" s="72">
        <v>311</v>
      </c>
      <c r="C37" s="72"/>
      <c r="D37" s="72">
        <f t="shared" si="5"/>
        <v>280</v>
      </c>
      <c r="E37" s="72">
        <v>0</v>
      </c>
      <c r="F37" s="72">
        <v>280</v>
      </c>
      <c r="G37" s="72">
        <v>0</v>
      </c>
      <c r="H37" s="72">
        <f t="shared" si="2"/>
        <v>280</v>
      </c>
      <c r="I37" s="613"/>
      <c r="J37" s="613"/>
      <c r="K37" s="613"/>
      <c r="L37" s="613"/>
      <c r="M37" s="614"/>
    </row>
    <row r="38" spans="1:13" ht="14.25" customHeight="1" x14ac:dyDescent="0.25">
      <c r="A38" s="446" t="s">
        <v>107</v>
      </c>
      <c r="B38" s="72">
        <v>754</v>
      </c>
      <c r="C38" s="68"/>
      <c r="D38" s="72">
        <f>SUM(E38:F38)</f>
        <v>642</v>
      </c>
      <c r="E38" s="72">
        <v>51</v>
      </c>
      <c r="F38" s="72">
        <v>591</v>
      </c>
      <c r="G38" s="72">
        <v>0</v>
      </c>
      <c r="H38" s="72">
        <f>+D38-G38</f>
        <v>642</v>
      </c>
      <c r="I38" s="72">
        <v>46</v>
      </c>
      <c r="J38" s="72">
        <v>57</v>
      </c>
      <c r="K38" s="72">
        <v>40</v>
      </c>
      <c r="L38" s="72">
        <v>7</v>
      </c>
      <c r="M38" s="73">
        <v>83</v>
      </c>
    </row>
    <row r="39" spans="1:13" ht="14.25" customHeight="1" x14ac:dyDescent="0.25">
      <c r="A39" s="446" t="s">
        <v>157</v>
      </c>
      <c r="B39" s="72">
        <v>231</v>
      </c>
      <c r="C39" s="72"/>
      <c r="D39" s="72">
        <f t="shared" si="5"/>
        <v>217</v>
      </c>
      <c r="E39" s="72">
        <v>63</v>
      </c>
      <c r="F39" s="72">
        <v>154</v>
      </c>
      <c r="G39" s="72">
        <v>0</v>
      </c>
      <c r="H39" s="72">
        <f t="shared" si="2"/>
        <v>217</v>
      </c>
      <c r="I39" s="72">
        <v>35</v>
      </c>
      <c r="J39" s="72">
        <v>62</v>
      </c>
      <c r="K39" s="72">
        <v>48</v>
      </c>
      <c r="L39" s="72">
        <v>3</v>
      </c>
      <c r="M39" s="73">
        <v>59</v>
      </c>
    </row>
    <row r="40" spans="1:13" ht="14.25" customHeight="1" x14ac:dyDescent="0.25">
      <c r="A40" s="798" t="s">
        <v>827</v>
      </c>
      <c r="B40" s="72">
        <v>245</v>
      </c>
      <c r="C40" s="72"/>
      <c r="D40" s="72">
        <f t="shared" si="5"/>
        <v>203</v>
      </c>
      <c r="E40" s="72">
        <v>0</v>
      </c>
      <c r="F40" s="72">
        <v>203</v>
      </c>
      <c r="G40" s="72">
        <v>0</v>
      </c>
      <c r="H40" s="72">
        <f t="shared" si="2"/>
        <v>203</v>
      </c>
      <c r="I40" s="616"/>
      <c r="J40" s="616"/>
      <c r="K40" s="616"/>
      <c r="L40" s="616"/>
      <c r="M40" s="617"/>
    </row>
    <row r="41" spans="1:13" ht="14.25" customHeight="1" x14ac:dyDescent="0.25">
      <c r="A41" s="445" t="s">
        <v>158</v>
      </c>
      <c r="B41" s="72">
        <v>1520</v>
      </c>
      <c r="C41" s="72"/>
      <c r="D41" s="72">
        <f t="shared" si="5"/>
        <v>1271</v>
      </c>
      <c r="E41" s="72">
        <v>287</v>
      </c>
      <c r="F41" s="72">
        <v>984</v>
      </c>
      <c r="G41" s="72">
        <v>0</v>
      </c>
      <c r="H41" s="72">
        <f t="shared" si="2"/>
        <v>1271</v>
      </c>
      <c r="I41" s="72">
        <v>85</v>
      </c>
      <c r="J41" s="72">
        <v>144</v>
      </c>
      <c r="K41" s="72">
        <v>128</v>
      </c>
      <c r="L41" s="72">
        <v>19</v>
      </c>
      <c r="M41" s="73">
        <v>123</v>
      </c>
    </row>
    <row r="42" spans="1:13" ht="14.25" customHeight="1" x14ac:dyDescent="0.25">
      <c r="A42" s="446" t="s">
        <v>429</v>
      </c>
      <c r="B42" s="72">
        <v>501</v>
      </c>
      <c r="C42" s="72"/>
      <c r="D42" s="72">
        <f t="shared" si="5"/>
        <v>448</v>
      </c>
      <c r="E42" s="72">
        <v>0</v>
      </c>
      <c r="F42" s="72">
        <v>448</v>
      </c>
      <c r="G42" s="72">
        <v>0</v>
      </c>
      <c r="H42" s="72">
        <f t="shared" si="2"/>
        <v>448</v>
      </c>
      <c r="I42" s="72">
        <v>79</v>
      </c>
      <c r="J42" s="72">
        <v>0</v>
      </c>
      <c r="K42" s="72">
        <v>15</v>
      </c>
      <c r="L42" s="72">
        <v>3</v>
      </c>
      <c r="M42" s="73">
        <v>76</v>
      </c>
    </row>
    <row r="43" spans="1:13" ht="14.25" customHeight="1" x14ac:dyDescent="0.25">
      <c r="A43" s="612" t="s">
        <v>159</v>
      </c>
      <c r="B43" s="72">
        <v>86</v>
      </c>
      <c r="C43" s="72"/>
      <c r="D43" s="72">
        <f t="shared" si="5"/>
        <v>0</v>
      </c>
      <c r="E43" s="72">
        <v>0</v>
      </c>
      <c r="F43" s="72">
        <v>0</v>
      </c>
      <c r="G43" s="72">
        <v>0</v>
      </c>
      <c r="H43" s="72">
        <f t="shared" si="2"/>
        <v>0</v>
      </c>
      <c r="I43" s="613"/>
      <c r="J43" s="613"/>
      <c r="K43" s="613"/>
      <c r="L43" s="613"/>
      <c r="M43" s="614"/>
    </row>
    <row r="44" spans="1:13" ht="14.25" customHeight="1" x14ac:dyDescent="0.25">
      <c r="A44" s="627" t="s">
        <v>160</v>
      </c>
      <c r="B44" s="74">
        <v>96</v>
      </c>
      <c r="C44" s="74"/>
      <c r="D44" s="74">
        <f t="shared" si="5"/>
        <v>86</v>
      </c>
      <c r="E44" s="74">
        <v>0</v>
      </c>
      <c r="F44" s="74">
        <v>86</v>
      </c>
      <c r="G44" s="74">
        <v>0</v>
      </c>
      <c r="H44" s="75">
        <f t="shared" si="2"/>
        <v>86</v>
      </c>
      <c r="I44" s="628"/>
      <c r="J44" s="628"/>
      <c r="K44" s="628"/>
      <c r="L44" s="628"/>
      <c r="M44" s="629"/>
    </row>
    <row r="45" spans="1:13" x14ac:dyDescent="0.25">
      <c r="A45" s="622" t="s">
        <v>167</v>
      </c>
      <c r="B45" s="611">
        <f t="shared" ref="B45:M45" si="6">SUM(B46:B58)</f>
        <v>7143</v>
      </c>
      <c r="C45" s="611">
        <f t="shared" si="6"/>
        <v>41</v>
      </c>
      <c r="D45" s="611">
        <f t="shared" si="6"/>
        <v>6473</v>
      </c>
      <c r="E45" s="611">
        <f t="shared" si="6"/>
        <v>1291</v>
      </c>
      <c r="F45" s="611">
        <f t="shared" si="6"/>
        <v>5182</v>
      </c>
      <c r="G45" s="611">
        <f t="shared" si="6"/>
        <v>8</v>
      </c>
      <c r="H45" s="622">
        <f t="shared" si="6"/>
        <v>6465</v>
      </c>
      <c r="I45" s="611">
        <f t="shared" si="6"/>
        <v>514</v>
      </c>
      <c r="J45" s="611">
        <f t="shared" si="6"/>
        <v>959</v>
      </c>
      <c r="K45" s="611">
        <f t="shared" si="6"/>
        <v>747</v>
      </c>
      <c r="L45" s="611">
        <f t="shared" si="6"/>
        <v>140</v>
      </c>
      <c r="M45" s="622">
        <f t="shared" si="6"/>
        <v>729</v>
      </c>
    </row>
    <row r="46" spans="1:13" ht="14.25" customHeight="1" x14ac:dyDescent="0.25">
      <c r="A46" s="446" t="s">
        <v>168</v>
      </c>
      <c r="B46" s="72">
        <v>216</v>
      </c>
      <c r="C46" s="72"/>
      <c r="D46" s="72">
        <f t="shared" ref="D46:D56" si="7">SUM(E46:F46)</f>
        <v>197</v>
      </c>
      <c r="E46" s="72">
        <v>52</v>
      </c>
      <c r="F46" s="72">
        <v>145</v>
      </c>
      <c r="G46" s="72">
        <v>0</v>
      </c>
      <c r="H46" s="72">
        <f t="shared" si="2"/>
        <v>197</v>
      </c>
      <c r="I46" s="72">
        <v>30</v>
      </c>
      <c r="J46" s="72">
        <v>44</v>
      </c>
      <c r="K46" s="72">
        <v>36</v>
      </c>
      <c r="L46" s="72">
        <v>4</v>
      </c>
      <c r="M46" s="73">
        <v>30</v>
      </c>
    </row>
    <row r="47" spans="1:13" ht="14.25" customHeight="1" x14ac:dyDescent="0.25">
      <c r="A47" s="798" t="s">
        <v>648</v>
      </c>
      <c r="B47" s="72">
        <v>185</v>
      </c>
      <c r="C47" s="72"/>
      <c r="D47" s="72">
        <f t="shared" si="7"/>
        <v>173</v>
      </c>
      <c r="E47" s="72">
        <v>0</v>
      </c>
      <c r="F47" s="72">
        <v>173</v>
      </c>
      <c r="G47" s="72">
        <v>0</v>
      </c>
      <c r="H47" s="72">
        <f>+D47-G47</f>
        <v>173</v>
      </c>
      <c r="I47" s="613"/>
      <c r="J47" s="613"/>
      <c r="K47" s="613"/>
      <c r="L47" s="613"/>
      <c r="M47" s="614"/>
    </row>
    <row r="48" spans="1:13" ht="14.25" customHeight="1" x14ac:dyDescent="0.25">
      <c r="A48" s="446" t="s">
        <v>353</v>
      </c>
      <c r="B48" s="72">
        <v>1759</v>
      </c>
      <c r="C48" s="72"/>
      <c r="D48" s="72">
        <f t="shared" si="7"/>
        <v>1684</v>
      </c>
      <c r="E48" s="72">
        <v>547</v>
      </c>
      <c r="F48" s="72">
        <v>1137</v>
      </c>
      <c r="G48" s="72">
        <v>3</v>
      </c>
      <c r="H48" s="72">
        <f t="shared" si="2"/>
        <v>1681</v>
      </c>
      <c r="I48" s="72">
        <v>142</v>
      </c>
      <c r="J48" s="72">
        <v>243</v>
      </c>
      <c r="K48" s="72">
        <v>187</v>
      </c>
      <c r="L48" s="72">
        <v>36</v>
      </c>
      <c r="M48" s="73">
        <v>173</v>
      </c>
    </row>
    <row r="49" spans="1:13" ht="14.25" customHeight="1" x14ac:dyDescent="0.25">
      <c r="A49" s="446" t="s">
        <v>171</v>
      </c>
      <c r="B49" s="72">
        <v>634</v>
      </c>
      <c r="C49" s="72"/>
      <c r="D49" s="72">
        <f t="shared" si="7"/>
        <v>558</v>
      </c>
      <c r="E49" s="72">
        <v>69</v>
      </c>
      <c r="F49" s="72">
        <v>489</v>
      </c>
      <c r="G49" s="72">
        <v>1</v>
      </c>
      <c r="H49" s="72">
        <f t="shared" si="2"/>
        <v>557</v>
      </c>
      <c r="I49" s="72">
        <v>59</v>
      </c>
      <c r="J49" s="72">
        <v>150</v>
      </c>
      <c r="K49" s="72">
        <v>112</v>
      </c>
      <c r="L49" s="72">
        <v>5</v>
      </c>
      <c r="M49" s="73">
        <v>122</v>
      </c>
    </row>
    <row r="50" spans="1:13" ht="14.25" customHeight="1" x14ac:dyDescent="0.25">
      <c r="A50" s="798" t="s">
        <v>763</v>
      </c>
      <c r="B50" s="72">
        <v>139</v>
      </c>
      <c r="C50" s="72"/>
      <c r="D50" s="72">
        <f t="shared" si="7"/>
        <v>130</v>
      </c>
      <c r="E50" s="72">
        <v>0</v>
      </c>
      <c r="F50" s="72">
        <v>130</v>
      </c>
      <c r="G50" s="72">
        <v>0</v>
      </c>
      <c r="H50" s="72">
        <f t="shared" si="2"/>
        <v>130</v>
      </c>
      <c r="I50" s="616"/>
      <c r="J50" s="616"/>
      <c r="K50" s="616"/>
      <c r="L50" s="616"/>
      <c r="M50" s="617"/>
    </row>
    <row r="51" spans="1:13" ht="14.25" customHeight="1" x14ac:dyDescent="0.25">
      <c r="A51" s="445" t="s">
        <v>172</v>
      </c>
      <c r="B51" s="72">
        <v>1080</v>
      </c>
      <c r="C51" s="72"/>
      <c r="D51" s="72">
        <f t="shared" si="7"/>
        <v>1019</v>
      </c>
      <c r="E51" s="72">
        <v>344</v>
      </c>
      <c r="F51" s="72">
        <v>675</v>
      </c>
      <c r="G51" s="72">
        <v>2</v>
      </c>
      <c r="H51" s="72">
        <f t="shared" si="2"/>
        <v>1017</v>
      </c>
      <c r="I51" s="72">
        <v>87</v>
      </c>
      <c r="J51" s="72">
        <v>293</v>
      </c>
      <c r="K51" s="72">
        <v>239</v>
      </c>
      <c r="L51" s="72">
        <v>44</v>
      </c>
      <c r="M51" s="73">
        <v>143</v>
      </c>
    </row>
    <row r="52" spans="1:13" ht="14.25" customHeight="1" x14ac:dyDescent="0.25">
      <c r="A52" s="612" t="s">
        <v>406</v>
      </c>
      <c r="B52" s="72">
        <v>235</v>
      </c>
      <c r="C52" s="72"/>
      <c r="D52" s="72">
        <f t="shared" si="7"/>
        <v>159</v>
      </c>
      <c r="E52" s="72">
        <v>0</v>
      </c>
      <c r="F52" s="72">
        <v>159</v>
      </c>
      <c r="G52" s="72">
        <v>0</v>
      </c>
      <c r="H52" s="72">
        <f t="shared" si="2"/>
        <v>159</v>
      </c>
      <c r="I52" s="613"/>
      <c r="J52" s="613"/>
      <c r="K52" s="613"/>
      <c r="L52" s="613"/>
      <c r="M52" s="614"/>
    </row>
    <row r="53" spans="1:13" ht="14.25" customHeight="1" x14ac:dyDescent="0.25">
      <c r="A53" s="446" t="s">
        <v>126</v>
      </c>
      <c r="B53" s="72">
        <v>617</v>
      </c>
      <c r="C53" s="72">
        <v>8</v>
      </c>
      <c r="D53" s="72">
        <f t="shared" si="7"/>
        <v>582</v>
      </c>
      <c r="E53" s="72">
        <v>102</v>
      </c>
      <c r="F53" s="72">
        <v>480</v>
      </c>
      <c r="G53" s="72">
        <v>1</v>
      </c>
      <c r="H53" s="72">
        <f t="shared" si="2"/>
        <v>581</v>
      </c>
      <c r="I53" s="72">
        <v>37</v>
      </c>
      <c r="J53" s="72">
        <v>76</v>
      </c>
      <c r="K53" s="72">
        <v>62</v>
      </c>
      <c r="L53" s="72">
        <v>16</v>
      </c>
      <c r="M53" s="73">
        <v>83</v>
      </c>
    </row>
    <row r="54" spans="1:13" ht="14.25" customHeight="1" x14ac:dyDescent="0.25">
      <c r="A54" s="798" t="s">
        <v>748</v>
      </c>
      <c r="B54" s="72">
        <v>158</v>
      </c>
      <c r="C54" s="72"/>
      <c r="D54" s="72">
        <f t="shared" si="7"/>
        <v>145</v>
      </c>
      <c r="E54" s="72">
        <v>0</v>
      </c>
      <c r="F54" s="72">
        <v>145</v>
      </c>
      <c r="G54" s="72">
        <v>0</v>
      </c>
      <c r="H54" s="72">
        <f t="shared" si="2"/>
        <v>145</v>
      </c>
      <c r="I54" s="616"/>
      <c r="J54" s="616"/>
      <c r="K54" s="616"/>
      <c r="L54" s="616"/>
      <c r="M54" s="617"/>
    </row>
    <row r="55" spans="1:13" ht="14.25" customHeight="1" x14ac:dyDescent="0.25">
      <c r="A55" s="446" t="s">
        <v>650</v>
      </c>
      <c r="B55" s="624">
        <v>1265</v>
      </c>
      <c r="C55" s="73"/>
      <c r="D55" s="72">
        <f>SUM(E55:F55)</f>
        <v>1032</v>
      </c>
      <c r="E55" s="72">
        <v>82</v>
      </c>
      <c r="F55" s="72">
        <v>950</v>
      </c>
      <c r="G55" s="72">
        <v>0</v>
      </c>
      <c r="H55" s="72">
        <f>+D55-G55</f>
        <v>1032</v>
      </c>
      <c r="I55" s="72">
        <v>114</v>
      </c>
      <c r="J55" s="72">
        <v>44</v>
      </c>
      <c r="K55" s="72">
        <v>33</v>
      </c>
      <c r="L55" s="72">
        <v>12</v>
      </c>
      <c r="M55" s="73">
        <v>106</v>
      </c>
    </row>
    <row r="56" spans="1:13" ht="14.25" customHeight="1" x14ac:dyDescent="0.25">
      <c r="A56" s="448" t="s">
        <v>173</v>
      </c>
      <c r="B56" s="74">
        <v>855</v>
      </c>
      <c r="C56" s="75">
        <v>33</v>
      </c>
      <c r="D56" s="74">
        <f t="shared" si="7"/>
        <v>794</v>
      </c>
      <c r="E56" s="74">
        <v>95</v>
      </c>
      <c r="F56" s="74">
        <v>699</v>
      </c>
      <c r="G56" s="74">
        <v>1</v>
      </c>
      <c r="H56" s="74">
        <f t="shared" si="2"/>
        <v>793</v>
      </c>
      <c r="I56" s="74">
        <v>45</v>
      </c>
      <c r="J56" s="74">
        <v>109</v>
      </c>
      <c r="K56" s="74">
        <v>78</v>
      </c>
      <c r="L56" s="74">
        <v>23</v>
      </c>
      <c r="M56" s="75">
        <v>72</v>
      </c>
    </row>
    <row r="57" spans="1:13" x14ac:dyDescent="0.25">
      <c r="A57" s="8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54" t="s">
        <v>355</v>
      </c>
    </row>
    <row r="59" spans="1:13" x14ac:dyDescent="0.25">
      <c r="A59" s="88" t="s">
        <v>471</v>
      </c>
    </row>
    <row r="60" spans="1:13" x14ac:dyDescent="0.25">
      <c r="A60" s="54" t="s">
        <v>513</v>
      </c>
    </row>
    <row r="61" spans="1:13" x14ac:dyDescent="0.25">
      <c r="A61" s="54" t="s">
        <v>0</v>
      </c>
    </row>
    <row r="62" spans="1:13" x14ac:dyDescent="0.25">
      <c r="A62" s="80" t="s">
        <v>514</v>
      </c>
      <c r="B62" s="79"/>
    </row>
    <row r="63" spans="1:13" x14ac:dyDescent="0.25">
      <c r="A63" s="80"/>
      <c r="B63" s="79"/>
    </row>
    <row r="64" spans="1:13" x14ac:dyDescent="0.25">
      <c r="A64" s="80"/>
      <c r="B64" s="79"/>
    </row>
    <row r="65" spans="1:2" x14ac:dyDescent="0.25">
      <c r="A65" s="80"/>
      <c r="B65" s="79"/>
    </row>
    <row r="66" spans="1:2" x14ac:dyDescent="0.25">
      <c r="A66" s="80"/>
      <c r="B66" s="79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L18" sqref="L18"/>
    </sheetView>
  </sheetViews>
  <sheetFormatPr defaultColWidth="9.109375" defaultRowHeight="13.15" x14ac:dyDescent="0.25"/>
  <cols>
    <col min="1" max="1" width="4.21875" style="54" customWidth="1"/>
    <col min="2" max="2" width="9.109375" style="54"/>
    <col min="3" max="3" width="8.21875" style="54" customWidth="1"/>
    <col min="4" max="4" width="23.33203125" style="54" customWidth="1"/>
    <col min="5" max="5" width="11.77734375" style="54" customWidth="1"/>
    <col min="6" max="6" width="11.21875" style="54" customWidth="1"/>
    <col min="7" max="7" width="12.77734375" style="54" customWidth="1"/>
    <col min="8" max="8" width="12.33203125" style="54" customWidth="1"/>
    <col min="9" max="9" width="13" style="54" customWidth="1"/>
    <col min="10" max="10" width="11.109375" style="54" customWidth="1"/>
    <col min="11" max="16384" width="9.109375" style="54"/>
  </cols>
  <sheetData>
    <row r="1" spans="1:10" ht="18" customHeight="1" x14ac:dyDescent="0.3">
      <c r="A1" s="91" t="s">
        <v>515</v>
      </c>
      <c r="B1" s="92"/>
    </row>
    <row r="2" spans="1:10" ht="15.85" customHeight="1" x14ac:dyDescent="0.25"/>
    <row r="3" spans="1:10" ht="20.05" customHeight="1" x14ac:dyDescent="0.25">
      <c r="A3" s="919" t="s">
        <v>516</v>
      </c>
      <c r="B3" s="921" t="s">
        <v>17</v>
      </c>
      <c r="C3" s="922"/>
      <c r="D3" s="923"/>
      <c r="E3" s="913" t="s">
        <v>517</v>
      </c>
      <c r="F3" s="913"/>
      <c r="G3" s="913" t="s">
        <v>518</v>
      </c>
      <c r="H3" s="913"/>
      <c r="I3" s="913" t="s">
        <v>519</v>
      </c>
      <c r="J3" s="913"/>
    </row>
    <row r="4" spans="1:10" ht="20.05" customHeight="1" x14ac:dyDescent="0.25">
      <c r="A4" s="920"/>
      <c r="B4" s="924"/>
      <c r="C4" s="925"/>
      <c r="D4" s="926"/>
      <c r="E4" s="606">
        <v>45199</v>
      </c>
      <c r="F4" s="606">
        <v>45230</v>
      </c>
      <c r="G4" s="606">
        <v>45199</v>
      </c>
      <c r="H4" s="606">
        <v>45230</v>
      </c>
      <c r="I4" s="606">
        <v>45199</v>
      </c>
      <c r="J4" s="606">
        <v>45230</v>
      </c>
    </row>
    <row r="5" spans="1:10" ht="20.05" customHeight="1" x14ac:dyDescent="0.25">
      <c r="A5" s="860">
        <v>1</v>
      </c>
      <c r="B5" s="918" t="s">
        <v>520</v>
      </c>
      <c r="C5" s="918"/>
      <c r="D5" s="918"/>
      <c r="E5" s="93">
        <v>86164</v>
      </c>
      <c r="F5" s="93">
        <v>86185</v>
      </c>
      <c r="G5" s="93">
        <v>76204</v>
      </c>
      <c r="H5" s="93">
        <v>75126</v>
      </c>
      <c r="I5" s="637"/>
      <c r="J5" s="637"/>
    </row>
    <row r="6" spans="1:10" ht="20.05" customHeight="1" x14ac:dyDescent="0.3">
      <c r="A6" s="860">
        <v>2</v>
      </c>
      <c r="B6" s="914" t="s">
        <v>461</v>
      </c>
      <c r="C6" s="915" t="s">
        <v>836</v>
      </c>
      <c r="D6" s="916"/>
      <c r="E6" s="82">
        <v>1711</v>
      </c>
      <c r="F6" s="82">
        <v>1795</v>
      </c>
      <c r="G6" s="637"/>
      <c r="H6" s="637"/>
      <c r="I6" s="637"/>
      <c r="J6" s="637"/>
    </row>
    <row r="7" spans="1:10" ht="18.649999999999999" customHeight="1" x14ac:dyDescent="0.3">
      <c r="A7" s="860">
        <v>3</v>
      </c>
      <c r="B7" s="914"/>
      <c r="C7" s="915" t="s">
        <v>837</v>
      </c>
      <c r="D7" s="916"/>
      <c r="E7" s="637"/>
      <c r="F7" s="637"/>
      <c r="G7" s="93">
        <v>86</v>
      </c>
      <c r="H7" s="638">
        <v>80</v>
      </c>
      <c r="I7" s="637"/>
      <c r="J7" s="637"/>
    </row>
    <row r="8" spans="1:10" ht="20.05" customHeight="1" x14ac:dyDescent="0.3">
      <c r="A8" s="860">
        <v>4</v>
      </c>
      <c r="B8" s="917" t="s">
        <v>838</v>
      </c>
      <c r="C8" s="918"/>
      <c r="D8" s="918"/>
      <c r="E8" s="93">
        <v>84453</v>
      </c>
      <c r="F8" s="93">
        <v>84390</v>
      </c>
      <c r="G8" s="93">
        <v>76118</v>
      </c>
      <c r="H8" s="638">
        <v>75046</v>
      </c>
      <c r="I8" s="637"/>
      <c r="J8" s="637"/>
    </row>
    <row r="9" spans="1:10" ht="20.05" customHeight="1" x14ac:dyDescent="0.25">
      <c r="A9" s="860">
        <v>5</v>
      </c>
      <c r="B9" s="914" t="s">
        <v>290</v>
      </c>
      <c r="C9" s="916" t="s">
        <v>521</v>
      </c>
      <c r="D9" s="916"/>
      <c r="E9" s="93">
        <v>81826</v>
      </c>
      <c r="F9" s="93">
        <v>81799</v>
      </c>
      <c r="G9" s="638">
        <v>74334</v>
      </c>
      <c r="H9" s="638">
        <v>73309</v>
      </c>
      <c r="I9" s="639">
        <v>90.843986019113729</v>
      </c>
      <c r="J9" s="639">
        <v>89.620900011002576</v>
      </c>
    </row>
    <row r="10" spans="1:10" ht="20.05" customHeight="1" x14ac:dyDescent="0.3">
      <c r="A10" s="860">
        <v>6</v>
      </c>
      <c r="B10" s="914"/>
      <c r="C10" s="916" t="s">
        <v>839</v>
      </c>
      <c r="D10" s="916"/>
      <c r="E10" s="93">
        <v>2627</v>
      </c>
      <c r="F10" s="93">
        <v>2591</v>
      </c>
      <c r="G10" s="638">
        <v>1784</v>
      </c>
      <c r="H10" s="638">
        <v>1737</v>
      </c>
      <c r="I10" s="640">
        <v>67.910163684811579</v>
      </c>
      <c r="J10" s="639">
        <v>67.039752991123109</v>
      </c>
    </row>
    <row r="11" spans="1:10" ht="9.1" customHeight="1" x14ac:dyDescent="0.25"/>
    <row r="12" spans="1:10" ht="12.85" customHeight="1" x14ac:dyDescent="0.25">
      <c r="A12" s="90" t="s">
        <v>522</v>
      </c>
      <c r="B12" s="90" t="s">
        <v>523</v>
      </c>
    </row>
    <row r="13" spans="1:10" ht="12.85" customHeight="1" x14ac:dyDescent="0.25">
      <c r="A13" s="90" t="s">
        <v>524</v>
      </c>
      <c r="B13" s="90" t="s">
        <v>525</v>
      </c>
    </row>
    <row r="14" spans="1:10" ht="12.85" customHeight="1" x14ac:dyDescent="0.25">
      <c r="A14" s="90"/>
      <c r="B14" s="90" t="s">
        <v>526</v>
      </c>
    </row>
    <row r="15" spans="1:10" ht="12.85" customHeight="1" x14ac:dyDescent="0.25">
      <c r="A15" s="90" t="s">
        <v>527</v>
      </c>
      <c r="B15" s="90" t="s">
        <v>537</v>
      </c>
    </row>
    <row r="16" spans="1:10" ht="12.85" customHeight="1" x14ac:dyDescent="0.25">
      <c r="A16" s="90" t="s">
        <v>528</v>
      </c>
      <c r="B16" s="90" t="s">
        <v>529</v>
      </c>
    </row>
    <row r="17" spans="1:10" ht="15.05" customHeight="1" x14ac:dyDescent="0.25"/>
    <row r="18" spans="1:10" ht="18" customHeight="1" x14ac:dyDescent="0.25">
      <c r="A18" s="94" t="s">
        <v>431</v>
      </c>
      <c r="B18" s="95" t="s">
        <v>530</v>
      </c>
      <c r="J18" s="67"/>
    </row>
    <row r="19" spans="1:10" ht="18" customHeight="1" x14ac:dyDescent="0.25">
      <c r="A19" s="96"/>
      <c r="B19" s="95" t="s">
        <v>710</v>
      </c>
      <c r="J19" s="97">
        <v>0</v>
      </c>
    </row>
    <row r="20" spans="1:10" ht="18" customHeight="1" x14ac:dyDescent="0.25">
      <c r="A20" s="94" t="s">
        <v>431</v>
      </c>
      <c r="B20" s="98" t="s">
        <v>608</v>
      </c>
      <c r="J20" s="99">
        <v>0.89600000000000002</v>
      </c>
    </row>
    <row r="21" spans="1:10" ht="18" customHeight="1" x14ac:dyDescent="0.25">
      <c r="A21" s="94" t="s">
        <v>431</v>
      </c>
      <c r="B21" s="98" t="s">
        <v>660</v>
      </c>
      <c r="J21" s="100">
        <v>0</v>
      </c>
    </row>
    <row r="22" spans="1:10" ht="14.25" customHeight="1" x14ac:dyDescent="0.3">
      <c r="A22" s="92"/>
      <c r="B22" s="98"/>
    </row>
    <row r="23" spans="1:10" ht="14.25" customHeight="1" x14ac:dyDescent="0.3">
      <c r="A23" s="92"/>
      <c r="B23" s="98"/>
    </row>
    <row r="24" spans="1:10" ht="20.05" customHeight="1" x14ac:dyDescent="0.3">
      <c r="A24" s="101"/>
      <c r="B24" s="102" t="s">
        <v>991</v>
      </c>
      <c r="C24" s="101"/>
      <c r="D24" s="101"/>
      <c r="E24" s="101"/>
      <c r="F24" s="101"/>
      <c r="G24" s="101"/>
      <c r="H24" s="101"/>
      <c r="I24" s="101"/>
    </row>
    <row r="25" spans="1:10" ht="20.0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A3:A4"/>
    <mergeCell ref="B3:D4"/>
    <mergeCell ref="E3:F3"/>
    <mergeCell ref="G3:H3"/>
    <mergeCell ref="B9:B10"/>
    <mergeCell ref="C9:D9"/>
    <mergeCell ref="C10:D10"/>
    <mergeCell ref="I3:J3"/>
    <mergeCell ref="B6:B7"/>
    <mergeCell ref="C6:D6"/>
    <mergeCell ref="C7:D7"/>
    <mergeCell ref="B8:D8"/>
    <mergeCell ref="B5:D5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>
      <selection activeCell="A7" sqref="A7:E48"/>
    </sheetView>
  </sheetViews>
  <sheetFormatPr defaultColWidth="9.109375" defaultRowHeight="12.7" customHeight="1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992</v>
      </c>
    </row>
    <row r="2" spans="1:5" ht="14.25" customHeight="1" x14ac:dyDescent="0.25">
      <c r="A2" s="54" t="s">
        <v>676</v>
      </c>
    </row>
    <row r="3" spans="1:5" ht="12.05" customHeight="1" x14ac:dyDescent="0.25"/>
    <row r="4" spans="1:5" ht="49.65" customHeight="1" x14ac:dyDescent="0.25">
      <c r="A4" s="449" t="s">
        <v>44</v>
      </c>
      <c r="B4" s="450" t="s">
        <v>531</v>
      </c>
      <c r="C4" s="450" t="s">
        <v>532</v>
      </c>
      <c r="D4" s="450" t="s">
        <v>533</v>
      </c>
      <c r="E4" s="450" t="s">
        <v>534</v>
      </c>
    </row>
    <row r="5" spans="1:5" ht="12.7" customHeight="1" x14ac:dyDescent="0.25">
      <c r="A5" s="421">
        <v>1</v>
      </c>
      <c r="B5" s="421">
        <v>2</v>
      </c>
      <c r="C5" s="421">
        <v>3</v>
      </c>
      <c r="D5" s="421">
        <v>4</v>
      </c>
      <c r="E5" s="421">
        <v>5</v>
      </c>
    </row>
    <row r="6" spans="1:5" ht="12.7" customHeight="1" x14ac:dyDescent="0.25">
      <c r="A6" s="82" t="s">
        <v>28</v>
      </c>
      <c r="B6" s="103">
        <v>81799</v>
      </c>
      <c r="C6" s="103">
        <v>0</v>
      </c>
      <c r="D6" s="103">
        <v>73309</v>
      </c>
      <c r="E6" s="104">
        <v>89.620900011002576</v>
      </c>
    </row>
    <row r="7" spans="1:5" ht="12.7" customHeight="1" x14ac:dyDescent="0.25">
      <c r="A7" s="890" t="s">
        <v>65</v>
      </c>
      <c r="B7" s="622">
        <f>SUM(B8:B16)</f>
        <v>8345</v>
      </c>
      <c r="C7" s="622">
        <f>SUM(C8:C16)</f>
        <v>0</v>
      </c>
      <c r="D7" s="622">
        <f>SUM(D8:D16)</f>
        <v>7479</v>
      </c>
      <c r="E7" s="641">
        <f>D7/(B7+C7)*100</f>
        <v>89.622528460155777</v>
      </c>
    </row>
    <row r="8" spans="1:5" ht="12.7" customHeight="1" x14ac:dyDescent="0.25">
      <c r="A8" s="445" t="s">
        <v>66</v>
      </c>
      <c r="B8" s="105">
        <v>1406</v>
      </c>
      <c r="C8" s="105"/>
      <c r="D8" s="105">
        <v>1061</v>
      </c>
      <c r="E8" s="642">
        <f t="shared" ref="E8:E16" si="0">D8/(B8+C8)*100</f>
        <v>75.462304409672825</v>
      </c>
    </row>
    <row r="9" spans="1:5" ht="12.7" customHeight="1" x14ac:dyDescent="0.25">
      <c r="A9" s="446" t="s">
        <v>76</v>
      </c>
      <c r="B9" s="73">
        <v>1597</v>
      </c>
      <c r="C9" s="73"/>
      <c r="D9" s="73">
        <v>1484</v>
      </c>
      <c r="E9" s="643">
        <f t="shared" si="0"/>
        <v>92.924232936756425</v>
      </c>
    </row>
    <row r="10" spans="1:5" ht="12.7" customHeight="1" x14ac:dyDescent="0.25">
      <c r="A10" s="446" t="s">
        <v>78</v>
      </c>
      <c r="B10" s="73">
        <v>351</v>
      </c>
      <c r="C10" s="73"/>
      <c r="D10" s="73">
        <v>313</v>
      </c>
      <c r="E10" s="643">
        <f t="shared" si="0"/>
        <v>89.173789173789174</v>
      </c>
    </row>
    <row r="11" spans="1:5" ht="12.7" customHeight="1" x14ac:dyDescent="0.25">
      <c r="A11" s="447" t="s">
        <v>77</v>
      </c>
      <c r="B11" s="73">
        <v>381</v>
      </c>
      <c r="C11" s="73"/>
      <c r="D11" s="73">
        <v>332</v>
      </c>
      <c r="E11" s="643">
        <f t="shared" si="0"/>
        <v>87.139107611548567</v>
      </c>
    </row>
    <row r="12" spans="1:5" ht="12.7" customHeight="1" x14ac:dyDescent="0.25">
      <c r="A12" s="447" t="s">
        <v>339</v>
      </c>
      <c r="B12" s="73">
        <v>1518</v>
      </c>
      <c r="C12" s="73"/>
      <c r="D12" s="73">
        <v>1429</v>
      </c>
      <c r="E12" s="643">
        <f t="shared" si="0"/>
        <v>94.137022397891968</v>
      </c>
    </row>
    <row r="13" spans="1:5" ht="12.7" customHeight="1" x14ac:dyDescent="0.25">
      <c r="A13" s="447" t="s">
        <v>688</v>
      </c>
      <c r="B13" s="73">
        <v>490</v>
      </c>
      <c r="C13" s="73"/>
      <c r="D13" s="73">
        <v>454</v>
      </c>
      <c r="E13" s="643">
        <f t="shared" si="0"/>
        <v>92.65306122448979</v>
      </c>
    </row>
    <row r="14" spans="1:5" ht="12.7" customHeight="1" x14ac:dyDescent="0.25">
      <c r="A14" s="447" t="s">
        <v>70</v>
      </c>
      <c r="B14" s="73">
        <v>697</v>
      </c>
      <c r="C14" s="73"/>
      <c r="D14" s="73">
        <v>656</v>
      </c>
      <c r="E14" s="643">
        <f t="shared" si="0"/>
        <v>94.117647058823522</v>
      </c>
    </row>
    <row r="15" spans="1:5" ht="12.7" customHeight="1" x14ac:dyDescent="0.25">
      <c r="A15" s="447" t="s">
        <v>79</v>
      </c>
      <c r="B15" s="73">
        <v>665</v>
      </c>
      <c r="C15" s="73"/>
      <c r="D15" s="73">
        <v>574</v>
      </c>
      <c r="E15" s="643">
        <f t="shared" si="0"/>
        <v>86.31578947368422</v>
      </c>
    </row>
    <row r="16" spans="1:5" ht="12.7" customHeight="1" x14ac:dyDescent="0.25">
      <c r="A16" s="448" t="s">
        <v>80</v>
      </c>
      <c r="B16" s="75">
        <v>1240</v>
      </c>
      <c r="C16" s="75"/>
      <c r="D16" s="75">
        <v>1176</v>
      </c>
      <c r="E16" s="643">
        <f t="shared" si="0"/>
        <v>94.838709677419359</v>
      </c>
    </row>
    <row r="17" spans="1:11" ht="12.7" customHeight="1" x14ac:dyDescent="0.25">
      <c r="A17" s="430" t="s">
        <v>81</v>
      </c>
      <c r="B17" s="622">
        <f>SUM(B18:B30)</f>
        <v>8182</v>
      </c>
      <c r="C17" s="622">
        <f>SUM(C18:C30)</f>
        <v>0</v>
      </c>
      <c r="D17" s="622">
        <f>SUM(D18:D30)</f>
        <v>7422</v>
      </c>
      <c r="E17" s="644">
        <f>D17/(B17+C17)*100</f>
        <v>90.711317526277185</v>
      </c>
    </row>
    <row r="18" spans="1:11" ht="13.15" x14ac:dyDescent="0.25">
      <c r="A18" s="445" t="s">
        <v>82</v>
      </c>
      <c r="B18" s="73">
        <v>947</v>
      </c>
      <c r="C18" s="73"/>
      <c r="D18" s="73">
        <v>892</v>
      </c>
      <c r="E18" s="642">
        <f t="shared" ref="E18:E48" si="1">D18/(B18+C18)*100</f>
        <v>94.192185850052795</v>
      </c>
      <c r="K18" s="106"/>
    </row>
    <row r="19" spans="1:11" ht="13.15" x14ac:dyDescent="0.25">
      <c r="A19" s="445" t="s">
        <v>83</v>
      </c>
      <c r="B19" s="73">
        <v>341</v>
      </c>
      <c r="C19" s="73"/>
      <c r="D19" s="73">
        <v>322</v>
      </c>
      <c r="E19" s="643">
        <f t="shared" si="1"/>
        <v>94.42815249266863</v>
      </c>
    </row>
    <row r="20" spans="1:11" ht="13.15" x14ac:dyDescent="0.25">
      <c r="A20" s="445" t="s">
        <v>85</v>
      </c>
      <c r="B20" s="73">
        <v>402</v>
      </c>
      <c r="C20" s="73"/>
      <c r="D20" s="73">
        <v>349</v>
      </c>
      <c r="E20" s="643">
        <f t="shared" si="1"/>
        <v>86.815920398009951</v>
      </c>
    </row>
    <row r="21" spans="1:11" ht="13.15" x14ac:dyDescent="0.25">
      <c r="A21" s="446" t="s">
        <v>86</v>
      </c>
      <c r="B21" s="73">
        <v>423</v>
      </c>
      <c r="C21" s="73"/>
      <c r="D21" s="73">
        <v>370</v>
      </c>
      <c r="E21" s="643">
        <f t="shared" si="1"/>
        <v>87.470449172576835</v>
      </c>
    </row>
    <row r="22" spans="1:11" ht="13.15" x14ac:dyDescent="0.25">
      <c r="A22" s="446" t="s">
        <v>87</v>
      </c>
      <c r="B22" s="73">
        <v>413</v>
      </c>
      <c r="C22" s="73"/>
      <c r="D22" s="73">
        <v>355</v>
      </c>
      <c r="E22" s="643">
        <f t="shared" si="1"/>
        <v>85.956416464891035</v>
      </c>
    </row>
    <row r="23" spans="1:11" ht="13.15" x14ac:dyDescent="0.25">
      <c r="A23" s="446" t="s">
        <v>88</v>
      </c>
      <c r="B23" s="73">
        <v>344</v>
      </c>
      <c r="C23" s="73"/>
      <c r="D23" s="73">
        <v>314</v>
      </c>
      <c r="E23" s="643">
        <f t="shared" si="1"/>
        <v>91.279069767441854</v>
      </c>
    </row>
    <row r="24" spans="1:11" ht="13.15" x14ac:dyDescent="0.25">
      <c r="A24" s="446" t="s">
        <v>89</v>
      </c>
      <c r="B24" s="73">
        <v>409</v>
      </c>
      <c r="C24" s="73"/>
      <c r="D24" s="73">
        <v>377</v>
      </c>
      <c r="E24" s="643">
        <f t="shared" si="1"/>
        <v>92.1760391198044</v>
      </c>
    </row>
    <row r="25" spans="1:11" ht="13.15" x14ac:dyDescent="0.25">
      <c r="A25" s="446" t="s">
        <v>90</v>
      </c>
      <c r="B25" s="73">
        <v>641</v>
      </c>
      <c r="C25" s="73"/>
      <c r="D25" s="73">
        <v>601</v>
      </c>
      <c r="E25" s="643">
        <f t="shared" si="1"/>
        <v>93.759750390015611</v>
      </c>
    </row>
    <row r="26" spans="1:11" ht="13.15" x14ac:dyDescent="0.25">
      <c r="A26" s="446" t="s">
        <v>138</v>
      </c>
      <c r="B26" s="73">
        <v>283</v>
      </c>
      <c r="C26" s="73"/>
      <c r="D26" s="73">
        <v>255</v>
      </c>
      <c r="E26" s="643">
        <f t="shared" si="1"/>
        <v>90.10600706713781</v>
      </c>
    </row>
    <row r="27" spans="1:11" ht="13.15" x14ac:dyDescent="0.25">
      <c r="A27" s="446" t="s">
        <v>91</v>
      </c>
      <c r="B27" s="73">
        <v>615</v>
      </c>
      <c r="C27" s="73"/>
      <c r="D27" s="73">
        <v>562</v>
      </c>
      <c r="E27" s="643">
        <f t="shared" si="1"/>
        <v>91.382113821138205</v>
      </c>
    </row>
    <row r="28" spans="1:11" ht="13.15" x14ac:dyDescent="0.25">
      <c r="A28" s="446" t="s">
        <v>92</v>
      </c>
      <c r="B28" s="73">
        <v>862</v>
      </c>
      <c r="C28" s="73"/>
      <c r="D28" s="73">
        <v>713</v>
      </c>
      <c r="E28" s="643">
        <f t="shared" si="1"/>
        <v>82.714617169373554</v>
      </c>
    </row>
    <row r="29" spans="1:11" ht="13.15" x14ac:dyDescent="0.25">
      <c r="A29" s="446" t="s">
        <v>93</v>
      </c>
      <c r="B29" s="73">
        <v>774</v>
      </c>
      <c r="C29" s="73"/>
      <c r="D29" s="73">
        <v>699</v>
      </c>
      <c r="E29" s="643">
        <f>D29/(B29+C29)*100</f>
        <v>90.310077519379846</v>
      </c>
    </row>
    <row r="30" spans="1:11" ht="13.15" x14ac:dyDescent="0.25">
      <c r="A30" s="446" t="s">
        <v>341</v>
      </c>
      <c r="B30" s="73">
        <v>1728</v>
      </c>
      <c r="C30" s="73"/>
      <c r="D30" s="73">
        <v>1613</v>
      </c>
      <c r="E30" s="643">
        <f>D30/(B30+C30)*100</f>
        <v>93.344907407407405</v>
      </c>
    </row>
    <row r="31" spans="1:11" ht="13.15" x14ac:dyDescent="0.25">
      <c r="A31" s="622" t="s">
        <v>95</v>
      </c>
      <c r="B31" s="622">
        <f>SUM(B32:B40)</f>
        <v>8436</v>
      </c>
      <c r="C31" s="622">
        <f>SUM(C32:C40)</f>
        <v>0</v>
      </c>
      <c r="D31" s="622">
        <f>SUM(D32:D40)</f>
        <v>7460</v>
      </c>
      <c r="E31" s="644">
        <f>D31/(B31+C31)*100</f>
        <v>88.430535798956853</v>
      </c>
    </row>
    <row r="32" spans="1:11" ht="13.15" x14ac:dyDescent="0.25">
      <c r="A32" s="446" t="s">
        <v>96</v>
      </c>
      <c r="B32" s="73">
        <v>1364</v>
      </c>
      <c r="C32" s="73"/>
      <c r="D32" s="73">
        <v>989</v>
      </c>
      <c r="E32" s="642">
        <f t="shared" ref="E32:E40" si="2">D32/(B32+C32)*100</f>
        <v>72.507331378299128</v>
      </c>
    </row>
    <row r="33" spans="1:5" ht="13.15" x14ac:dyDescent="0.25">
      <c r="A33" s="445" t="s">
        <v>97</v>
      </c>
      <c r="B33" s="73">
        <v>637</v>
      </c>
      <c r="C33" s="73"/>
      <c r="D33" s="73">
        <v>568</v>
      </c>
      <c r="E33" s="643">
        <f t="shared" si="2"/>
        <v>89.167974882260594</v>
      </c>
    </row>
    <row r="34" spans="1:5" ht="12.7" customHeight="1" x14ac:dyDescent="0.25">
      <c r="A34" s="446" t="s">
        <v>162</v>
      </c>
      <c r="B34" s="73">
        <v>978</v>
      </c>
      <c r="C34" s="73"/>
      <c r="D34" s="73">
        <v>936</v>
      </c>
      <c r="E34" s="643">
        <f t="shared" si="2"/>
        <v>95.705521472392647</v>
      </c>
    </row>
    <row r="35" spans="1:5" ht="12.7" customHeight="1" x14ac:dyDescent="0.25">
      <c r="A35" s="446" t="s">
        <v>99</v>
      </c>
      <c r="B35" s="73">
        <v>1660</v>
      </c>
      <c r="C35" s="73"/>
      <c r="D35" s="73">
        <v>1578</v>
      </c>
      <c r="E35" s="643">
        <f t="shared" si="2"/>
        <v>95.060240963855421</v>
      </c>
    </row>
    <row r="36" spans="1:5" ht="12.7" customHeight="1" x14ac:dyDescent="0.25">
      <c r="A36" s="446" t="s">
        <v>163</v>
      </c>
      <c r="B36" s="73">
        <v>987</v>
      </c>
      <c r="C36" s="73"/>
      <c r="D36" s="73">
        <v>925</v>
      </c>
      <c r="E36" s="643">
        <f t="shared" si="2"/>
        <v>93.718338399189463</v>
      </c>
    </row>
    <row r="37" spans="1:5" ht="12.7" customHeight="1" x14ac:dyDescent="0.25">
      <c r="A37" s="446" t="s">
        <v>164</v>
      </c>
      <c r="B37" s="73">
        <v>915</v>
      </c>
      <c r="C37" s="73"/>
      <c r="D37" s="73">
        <v>799</v>
      </c>
      <c r="E37" s="643">
        <f t="shared" si="2"/>
        <v>87.322404371584696</v>
      </c>
    </row>
    <row r="38" spans="1:5" ht="12.7" customHeight="1" x14ac:dyDescent="0.25">
      <c r="A38" s="446" t="s">
        <v>166</v>
      </c>
      <c r="B38" s="73">
        <v>1131</v>
      </c>
      <c r="C38" s="73"/>
      <c r="D38" s="73">
        <v>943</v>
      </c>
      <c r="E38" s="643">
        <f t="shared" si="2"/>
        <v>83.377541998231649</v>
      </c>
    </row>
    <row r="39" spans="1:5" ht="12.7" customHeight="1" x14ac:dyDescent="0.25">
      <c r="A39" s="446" t="s">
        <v>100</v>
      </c>
      <c r="B39" s="73">
        <v>264</v>
      </c>
      <c r="C39" s="73"/>
      <c r="D39" s="73">
        <v>240</v>
      </c>
      <c r="E39" s="643">
        <f t="shared" si="2"/>
        <v>90.909090909090907</v>
      </c>
    </row>
    <row r="40" spans="1:5" ht="12.7" customHeight="1" x14ac:dyDescent="0.25">
      <c r="A40" s="448" t="s">
        <v>493</v>
      </c>
      <c r="B40" s="75">
        <v>500</v>
      </c>
      <c r="C40" s="75"/>
      <c r="D40" s="75">
        <v>482</v>
      </c>
      <c r="E40" s="645">
        <f t="shared" si="2"/>
        <v>96.399999999999991</v>
      </c>
    </row>
    <row r="41" spans="1:5" ht="12.7" customHeight="1" x14ac:dyDescent="0.25">
      <c r="A41" s="430" t="s">
        <v>102</v>
      </c>
      <c r="B41" s="622">
        <f>SUM(B42:B48)</f>
        <v>5204</v>
      </c>
      <c r="C41" s="622">
        <f>SUM(C42:C48)</f>
        <v>0</v>
      </c>
      <c r="D41" s="622">
        <f>SUM(D42:D48)</f>
        <v>4722</v>
      </c>
      <c r="E41" s="644">
        <f t="shared" si="1"/>
        <v>90.737893927747876</v>
      </c>
    </row>
    <row r="42" spans="1:5" ht="12.7" customHeight="1" x14ac:dyDescent="0.25">
      <c r="A42" s="446" t="s">
        <v>104</v>
      </c>
      <c r="B42" s="73">
        <v>898</v>
      </c>
      <c r="C42" s="73"/>
      <c r="D42" s="73">
        <v>796</v>
      </c>
      <c r="E42" s="643">
        <f t="shared" si="1"/>
        <v>88.641425389755014</v>
      </c>
    </row>
    <row r="43" spans="1:5" ht="12.7" customHeight="1" x14ac:dyDescent="0.25">
      <c r="A43" s="446" t="s">
        <v>105</v>
      </c>
      <c r="B43" s="73">
        <v>436</v>
      </c>
      <c r="C43" s="73"/>
      <c r="D43" s="73">
        <v>394</v>
      </c>
      <c r="E43" s="643">
        <f t="shared" si="1"/>
        <v>90.366972477064223</v>
      </c>
    </row>
    <row r="44" spans="1:5" ht="12.7" customHeight="1" x14ac:dyDescent="0.25">
      <c r="A44" s="446" t="s">
        <v>106</v>
      </c>
      <c r="B44" s="73">
        <v>611</v>
      </c>
      <c r="C44" s="73"/>
      <c r="D44" s="73">
        <v>567</v>
      </c>
      <c r="E44" s="643">
        <f t="shared" si="1"/>
        <v>92.798690671031096</v>
      </c>
    </row>
    <row r="45" spans="1:5" ht="12.7" customHeight="1" x14ac:dyDescent="0.25">
      <c r="A45" s="445" t="s">
        <v>108</v>
      </c>
      <c r="B45" s="73">
        <v>1365</v>
      </c>
      <c r="C45" s="73"/>
      <c r="D45" s="73">
        <v>1238</v>
      </c>
      <c r="E45" s="643">
        <f t="shared" si="1"/>
        <v>90.695970695970701</v>
      </c>
    </row>
    <row r="46" spans="1:5" ht="12.7" customHeight="1" x14ac:dyDescent="0.25">
      <c r="A46" s="446" t="s">
        <v>109</v>
      </c>
      <c r="B46" s="73">
        <v>315</v>
      </c>
      <c r="C46" s="73"/>
      <c r="D46" s="73">
        <v>275</v>
      </c>
      <c r="E46" s="643">
        <f t="shared" si="1"/>
        <v>87.301587301587304</v>
      </c>
    </row>
    <row r="47" spans="1:5" ht="12.7" customHeight="1" x14ac:dyDescent="0.25">
      <c r="A47" s="446" t="s">
        <v>110</v>
      </c>
      <c r="B47" s="73">
        <v>306</v>
      </c>
      <c r="C47" s="73"/>
      <c r="D47" s="73">
        <v>286</v>
      </c>
      <c r="E47" s="643">
        <f t="shared" si="1"/>
        <v>93.464052287581694</v>
      </c>
    </row>
    <row r="48" spans="1:5" ht="12.7" customHeight="1" x14ac:dyDescent="0.25">
      <c r="A48" s="651" t="s">
        <v>94</v>
      </c>
      <c r="B48" s="75">
        <v>1273</v>
      </c>
      <c r="C48" s="75"/>
      <c r="D48" s="75">
        <v>1166</v>
      </c>
      <c r="E48" s="645">
        <f t="shared" si="1"/>
        <v>91.594658287509816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zoomScaleNormal="100" workbookViewId="0">
      <selection activeCell="H7" sqref="H7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1033</v>
      </c>
    </row>
    <row r="2" spans="1:5" ht="15.05" customHeight="1" x14ac:dyDescent="0.25">
      <c r="A2" s="54" t="s">
        <v>655</v>
      </c>
    </row>
    <row r="4" spans="1:5" ht="26.3" x14ac:dyDescent="0.25">
      <c r="A4" s="449" t="s">
        <v>44</v>
      </c>
      <c r="B4" s="450" t="s">
        <v>531</v>
      </c>
      <c r="C4" s="450" t="s">
        <v>532</v>
      </c>
      <c r="D4" s="450" t="s">
        <v>533</v>
      </c>
      <c r="E4" s="450" t="s">
        <v>534</v>
      </c>
    </row>
    <row r="5" spans="1:5" x14ac:dyDescent="0.25">
      <c r="A5" s="585">
        <v>1</v>
      </c>
      <c r="B5" s="421">
        <v>2</v>
      </c>
      <c r="C5" s="421">
        <v>3</v>
      </c>
      <c r="D5" s="421">
        <v>4</v>
      </c>
      <c r="E5" s="421">
        <v>5</v>
      </c>
    </row>
    <row r="6" spans="1:5" x14ac:dyDescent="0.25">
      <c r="A6" s="622" t="s">
        <v>111</v>
      </c>
      <c r="B6" s="622">
        <f>SUM(B7:B16)</f>
        <v>6230</v>
      </c>
      <c r="C6" s="622">
        <f>SUM(C7:C16)</f>
        <v>0</v>
      </c>
      <c r="D6" s="622">
        <f>SUM(D7:D16)</f>
        <v>5683</v>
      </c>
      <c r="E6" s="644">
        <f t="shared" ref="E6:E50" si="0">D6/(B6+C6)*100</f>
        <v>91.219903691813812</v>
      </c>
    </row>
    <row r="7" spans="1:5" x14ac:dyDescent="0.25">
      <c r="A7" s="445" t="s">
        <v>112</v>
      </c>
      <c r="B7" s="73">
        <v>272</v>
      </c>
      <c r="C7" s="73"/>
      <c r="D7" s="73">
        <v>269</v>
      </c>
      <c r="E7" s="642">
        <f t="shared" si="0"/>
        <v>98.89705882352942</v>
      </c>
    </row>
    <row r="8" spans="1:5" x14ac:dyDescent="0.25">
      <c r="A8" s="446" t="s">
        <v>113</v>
      </c>
      <c r="B8" s="73">
        <v>1002</v>
      </c>
      <c r="C8" s="73"/>
      <c r="D8" s="73">
        <v>931</v>
      </c>
      <c r="E8" s="643">
        <f t="shared" si="0"/>
        <v>92.914171656686634</v>
      </c>
    </row>
    <row r="9" spans="1:5" x14ac:dyDescent="0.25">
      <c r="A9" s="446" t="s">
        <v>169</v>
      </c>
      <c r="B9" s="73">
        <v>994</v>
      </c>
      <c r="C9" s="73"/>
      <c r="D9" s="73">
        <v>891</v>
      </c>
      <c r="E9" s="643">
        <f t="shared" si="0"/>
        <v>89.637826961770628</v>
      </c>
    </row>
    <row r="10" spans="1:5" x14ac:dyDescent="0.25">
      <c r="A10" s="446" t="s">
        <v>114</v>
      </c>
      <c r="B10" s="73">
        <v>295</v>
      </c>
      <c r="C10" s="73"/>
      <c r="D10" s="73">
        <v>262</v>
      </c>
      <c r="E10" s="643">
        <f t="shared" si="0"/>
        <v>88.813559322033896</v>
      </c>
    </row>
    <row r="11" spans="1:5" x14ac:dyDescent="0.25">
      <c r="A11" s="446" t="s">
        <v>115</v>
      </c>
      <c r="B11" s="73">
        <v>484</v>
      </c>
      <c r="C11" s="73"/>
      <c r="D11" s="73">
        <v>451</v>
      </c>
      <c r="E11" s="643">
        <f t="shared" si="0"/>
        <v>93.181818181818173</v>
      </c>
    </row>
    <row r="12" spans="1:5" x14ac:dyDescent="0.25">
      <c r="A12" s="446" t="s">
        <v>116</v>
      </c>
      <c r="B12" s="73">
        <v>620</v>
      </c>
      <c r="C12" s="73"/>
      <c r="D12" s="73">
        <v>543</v>
      </c>
      <c r="E12" s="643">
        <f t="shared" si="0"/>
        <v>87.58064516129032</v>
      </c>
    </row>
    <row r="13" spans="1:5" x14ac:dyDescent="0.25">
      <c r="A13" s="446" t="s">
        <v>492</v>
      </c>
      <c r="B13" s="73">
        <v>620</v>
      </c>
      <c r="C13" s="73"/>
      <c r="D13" s="73">
        <v>568</v>
      </c>
      <c r="E13" s="643">
        <f t="shared" si="0"/>
        <v>91.612903225806448</v>
      </c>
    </row>
    <row r="14" spans="1:5" x14ac:dyDescent="0.25">
      <c r="A14" s="446" t="s">
        <v>117</v>
      </c>
      <c r="B14" s="73">
        <v>755</v>
      </c>
      <c r="C14" s="73"/>
      <c r="D14" s="73">
        <v>696</v>
      </c>
      <c r="E14" s="643">
        <f t="shared" si="0"/>
        <v>92.185430463576154</v>
      </c>
    </row>
    <row r="15" spans="1:5" x14ac:dyDescent="0.25">
      <c r="A15" s="446" t="s">
        <v>118</v>
      </c>
      <c r="B15" s="73">
        <v>633</v>
      </c>
      <c r="C15" s="73"/>
      <c r="D15" s="73">
        <v>536</v>
      </c>
      <c r="E15" s="643">
        <f t="shared" si="0"/>
        <v>84.67614533965245</v>
      </c>
    </row>
    <row r="16" spans="1:5" x14ac:dyDescent="0.25">
      <c r="A16" s="446" t="s">
        <v>297</v>
      </c>
      <c r="B16" s="73">
        <v>555</v>
      </c>
      <c r="C16" s="73"/>
      <c r="D16" s="73">
        <v>536</v>
      </c>
      <c r="E16" s="643">
        <f t="shared" si="0"/>
        <v>96.576576576576585</v>
      </c>
    </row>
    <row r="17" spans="1:5" x14ac:dyDescent="0.25">
      <c r="A17" s="890" t="s">
        <v>119</v>
      </c>
      <c r="B17" s="622">
        <f>SUM(B18:B26)</f>
        <v>7581</v>
      </c>
      <c r="C17" s="622">
        <f>SUM(C18:C26)</f>
        <v>0</v>
      </c>
      <c r="D17" s="622">
        <f>SUM(D18:D26)</f>
        <v>6821</v>
      </c>
      <c r="E17" s="644">
        <f t="shared" si="0"/>
        <v>89.974937343358391</v>
      </c>
    </row>
    <row r="18" spans="1:5" x14ac:dyDescent="0.25">
      <c r="A18" s="446" t="s">
        <v>120</v>
      </c>
      <c r="B18" s="73">
        <v>828</v>
      </c>
      <c r="C18" s="73"/>
      <c r="D18" s="73">
        <v>796</v>
      </c>
      <c r="E18" s="642">
        <f t="shared" si="0"/>
        <v>96.135265700483103</v>
      </c>
    </row>
    <row r="19" spans="1:5" x14ac:dyDescent="0.25">
      <c r="A19" s="445" t="s">
        <v>142</v>
      </c>
      <c r="B19" s="73">
        <v>336</v>
      </c>
      <c r="C19" s="73"/>
      <c r="D19" s="73">
        <v>300</v>
      </c>
      <c r="E19" s="643">
        <f t="shared" si="0"/>
        <v>89.285714285714292</v>
      </c>
    </row>
    <row r="20" spans="1:5" x14ac:dyDescent="0.25">
      <c r="A20" s="446" t="s">
        <v>121</v>
      </c>
      <c r="B20" s="73">
        <v>717</v>
      </c>
      <c r="C20" s="73"/>
      <c r="D20" s="73">
        <v>695</v>
      </c>
      <c r="E20" s="643">
        <f t="shared" si="0"/>
        <v>96.931659693165969</v>
      </c>
    </row>
    <row r="21" spans="1:5" x14ac:dyDescent="0.25">
      <c r="A21" s="446" t="s">
        <v>124</v>
      </c>
      <c r="B21" s="73">
        <v>859</v>
      </c>
      <c r="C21" s="73"/>
      <c r="D21" s="73">
        <v>783</v>
      </c>
      <c r="E21" s="643">
        <f t="shared" si="0"/>
        <v>91.152502910360894</v>
      </c>
    </row>
    <row r="22" spans="1:5" x14ac:dyDescent="0.25">
      <c r="A22" s="446" t="s">
        <v>139</v>
      </c>
      <c r="B22" s="73">
        <v>1034</v>
      </c>
      <c r="C22" s="73"/>
      <c r="D22" s="73">
        <v>936</v>
      </c>
      <c r="E22" s="643">
        <f t="shared" si="0"/>
        <v>90.522243713733076</v>
      </c>
    </row>
    <row r="23" spans="1:5" x14ac:dyDescent="0.25">
      <c r="A23" s="446" t="s">
        <v>125</v>
      </c>
      <c r="B23" s="73">
        <v>703</v>
      </c>
      <c r="C23" s="73"/>
      <c r="D23" s="73">
        <v>626</v>
      </c>
      <c r="E23" s="643">
        <f t="shared" si="0"/>
        <v>89.046941678520625</v>
      </c>
    </row>
    <row r="24" spans="1:5" x14ac:dyDescent="0.25">
      <c r="A24" s="446" t="s">
        <v>340</v>
      </c>
      <c r="B24" s="73">
        <v>969</v>
      </c>
      <c r="C24" s="73"/>
      <c r="D24" s="73">
        <v>703</v>
      </c>
      <c r="E24" s="643">
        <f t="shared" si="0"/>
        <v>72.549019607843135</v>
      </c>
    </row>
    <row r="25" spans="1:5" x14ac:dyDescent="0.25">
      <c r="A25" s="445" t="s">
        <v>127</v>
      </c>
      <c r="B25" s="73">
        <v>874</v>
      </c>
      <c r="C25" s="73"/>
      <c r="D25" s="73">
        <v>788</v>
      </c>
      <c r="E25" s="643">
        <f t="shared" si="0"/>
        <v>90.160183066361554</v>
      </c>
    </row>
    <row r="26" spans="1:5" x14ac:dyDescent="0.25">
      <c r="A26" s="448" t="s">
        <v>74</v>
      </c>
      <c r="B26" s="75">
        <v>1261</v>
      </c>
      <c r="C26" s="75"/>
      <c r="D26" s="75">
        <v>1194</v>
      </c>
      <c r="E26" s="645">
        <f t="shared" si="0"/>
        <v>94.686756542426636</v>
      </c>
    </row>
    <row r="27" spans="1:5" x14ac:dyDescent="0.25">
      <c r="A27" s="430" t="s">
        <v>129</v>
      </c>
      <c r="B27" s="622">
        <f>SUM(B28:B37)</f>
        <v>8097</v>
      </c>
      <c r="C27" s="622">
        <f>SUM(C28:C37)</f>
        <v>0</v>
      </c>
      <c r="D27" s="622">
        <f>SUM(D28:D37)</f>
        <v>7119</v>
      </c>
      <c r="E27" s="644">
        <f t="shared" si="0"/>
        <v>87.921452389773989</v>
      </c>
    </row>
    <row r="28" spans="1:5" x14ac:dyDescent="0.25">
      <c r="A28" s="445" t="s">
        <v>62</v>
      </c>
      <c r="B28" s="73">
        <v>943</v>
      </c>
      <c r="C28" s="73"/>
      <c r="D28" s="73">
        <v>870</v>
      </c>
      <c r="E28" s="642">
        <f t="shared" si="0"/>
        <v>92.258748674443268</v>
      </c>
    </row>
    <row r="29" spans="1:5" x14ac:dyDescent="0.25">
      <c r="A29" s="447" t="s">
        <v>75</v>
      </c>
      <c r="B29" s="73">
        <v>399</v>
      </c>
      <c r="C29" s="73"/>
      <c r="D29" s="73">
        <v>326</v>
      </c>
      <c r="E29" s="643">
        <f t="shared" si="0"/>
        <v>81.70426065162907</v>
      </c>
    </row>
    <row r="30" spans="1:5" x14ac:dyDescent="0.25">
      <c r="A30" s="446" t="s">
        <v>63</v>
      </c>
      <c r="B30" s="73">
        <v>476</v>
      </c>
      <c r="C30" s="73"/>
      <c r="D30" s="73">
        <v>362</v>
      </c>
      <c r="E30" s="643">
        <f t="shared" si="0"/>
        <v>76.05042016806722</v>
      </c>
    </row>
    <row r="31" spans="1:5" x14ac:dyDescent="0.25">
      <c r="A31" s="446" t="s">
        <v>130</v>
      </c>
      <c r="B31" s="73">
        <v>678</v>
      </c>
      <c r="C31" s="73"/>
      <c r="D31" s="73">
        <v>566</v>
      </c>
      <c r="E31" s="643">
        <f t="shared" si="0"/>
        <v>83.48082595870207</v>
      </c>
    </row>
    <row r="32" spans="1:5" x14ac:dyDescent="0.25">
      <c r="A32" s="446" t="s">
        <v>64</v>
      </c>
      <c r="B32" s="73">
        <v>698</v>
      </c>
      <c r="C32" s="73"/>
      <c r="D32" s="73">
        <v>601</v>
      </c>
      <c r="E32" s="643">
        <f t="shared" si="0"/>
        <v>86.103151862464173</v>
      </c>
    </row>
    <row r="33" spans="1:5" x14ac:dyDescent="0.25">
      <c r="A33" s="446" t="s">
        <v>132</v>
      </c>
      <c r="B33" s="73">
        <v>656</v>
      </c>
      <c r="C33" s="73"/>
      <c r="D33" s="73">
        <v>577</v>
      </c>
      <c r="E33" s="643">
        <f t="shared" si="0"/>
        <v>87.957317073170728</v>
      </c>
    </row>
    <row r="34" spans="1:5" x14ac:dyDescent="0.25">
      <c r="A34" s="446" t="s">
        <v>404</v>
      </c>
      <c r="B34" s="73">
        <v>1165</v>
      </c>
      <c r="C34" s="73"/>
      <c r="D34" s="73">
        <v>1035</v>
      </c>
      <c r="E34" s="643">
        <f t="shared" si="0"/>
        <v>88.841201716738198</v>
      </c>
    </row>
    <row r="35" spans="1:5" x14ac:dyDescent="0.25">
      <c r="A35" s="446" t="s">
        <v>495</v>
      </c>
      <c r="B35" s="73">
        <v>452</v>
      </c>
      <c r="C35" s="73"/>
      <c r="D35" s="73">
        <v>330</v>
      </c>
      <c r="E35" s="643">
        <f t="shared" si="0"/>
        <v>73.008849557522126</v>
      </c>
    </row>
    <row r="36" spans="1:5" x14ac:dyDescent="0.25">
      <c r="A36" s="446" t="s">
        <v>133</v>
      </c>
      <c r="B36" s="73">
        <v>1359</v>
      </c>
      <c r="C36" s="73"/>
      <c r="D36" s="73">
        <v>1259</v>
      </c>
      <c r="E36" s="643">
        <f t="shared" si="0"/>
        <v>92.641648270787343</v>
      </c>
    </row>
    <row r="37" spans="1:5" x14ac:dyDescent="0.25">
      <c r="A37" s="448" t="s">
        <v>134</v>
      </c>
      <c r="B37" s="75">
        <v>1271</v>
      </c>
      <c r="C37" s="75"/>
      <c r="D37" s="75">
        <v>1193</v>
      </c>
      <c r="E37" s="645">
        <f t="shared" si="0"/>
        <v>93.86309992132179</v>
      </c>
    </row>
    <row r="38" spans="1:5" x14ac:dyDescent="0.25">
      <c r="A38" s="430" t="s">
        <v>135</v>
      </c>
      <c r="B38" s="430">
        <f>SUM(B39:B50)</f>
        <v>8667</v>
      </c>
      <c r="C38" s="430">
        <f>SUM(C39:C50)</f>
        <v>0</v>
      </c>
      <c r="D38" s="430">
        <f>SUM(D39:D50)</f>
        <v>7731</v>
      </c>
      <c r="E38" s="644">
        <f t="shared" si="0"/>
        <v>89.200415368639668</v>
      </c>
    </row>
    <row r="39" spans="1:5" x14ac:dyDescent="0.25">
      <c r="A39" s="445" t="s">
        <v>175</v>
      </c>
      <c r="B39" s="73">
        <v>332</v>
      </c>
      <c r="C39" s="73"/>
      <c r="D39" s="73">
        <v>292</v>
      </c>
      <c r="E39" s="642">
        <f t="shared" si="0"/>
        <v>87.951807228915655</v>
      </c>
    </row>
    <row r="40" spans="1:5" x14ac:dyDescent="0.25">
      <c r="A40" s="446" t="s">
        <v>176</v>
      </c>
      <c r="B40" s="73">
        <v>305</v>
      </c>
      <c r="C40" s="73"/>
      <c r="D40" s="73">
        <v>276</v>
      </c>
      <c r="E40" s="643">
        <f t="shared" si="0"/>
        <v>90.491803278688522</v>
      </c>
    </row>
    <row r="41" spans="1:5" x14ac:dyDescent="0.25">
      <c r="A41" s="446" t="s">
        <v>136</v>
      </c>
      <c r="B41" s="73">
        <v>642</v>
      </c>
      <c r="C41" s="73"/>
      <c r="D41" s="73">
        <v>485</v>
      </c>
      <c r="E41" s="643">
        <f t="shared" si="0"/>
        <v>75.545171339563865</v>
      </c>
    </row>
    <row r="42" spans="1:5" x14ac:dyDescent="0.25">
      <c r="A42" s="446" t="s">
        <v>177</v>
      </c>
      <c r="B42" s="73">
        <v>283</v>
      </c>
      <c r="C42" s="73"/>
      <c r="D42" s="73">
        <v>266</v>
      </c>
      <c r="E42" s="643">
        <f t="shared" si="0"/>
        <v>93.992932862190813</v>
      </c>
    </row>
    <row r="43" spans="1:5" x14ac:dyDescent="0.25">
      <c r="A43" s="446" t="s">
        <v>338</v>
      </c>
      <c r="B43" s="73">
        <v>1358</v>
      </c>
      <c r="C43" s="73"/>
      <c r="D43" s="73">
        <v>1204</v>
      </c>
      <c r="E43" s="643">
        <f t="shared" si="0"/>
        <v>88.659793814432987</v>
      </c>
    </row>
    <row r="44" spans="1:5" x14ac:dyDescent="0.25">
      <c r="A44" s="446" t="s">
        <v>137</v>
      </c>
      <c r="B44" s="73">
        <v>447</v>
      </c>
      <c r="C44" s="73"/>
      <c r="D44" s="73">
        <v>406</v>
      </c>
      <c r="E44" s="643">
        <f t="shared" si="0"/>
        <v>90.827740492170022</v>
      </c>
    </row>
    <row r="45" spans="1:5" x14ac:dyDescent="0.25">
      <c r="A45" s="446" t="s">
        <v>179</v>
      </c>
      <c r="B45" s="73">
        <v>649</v>
      </c>
      <c r="C45" s="73"/>
      <c r="D45" s="73">
        <v>617</v>
      </c>
      <c r="E45" s="643">
        <f t="shared" si="0"/>
        <v>95.069337442218796</v>
      </c>
    </row>
    <row r="46" spans="1:5" x14ac:dyDescent="0.25">
      <c r="A46" s="446" t="s">
        <v>140</v>
      </c>
      <c r="B46" s="73">
        <v>888</v>
      </c>
      <c r="C46" s="73"/>
      <c r="D46" s="73">
        <v>814</v>
      </c>
      <c r="E46" s="643">
        <f t="shared" si="0"/>
        <v>91.666666666666657</v>
      </c>
    </row>
    <row r="47" spans="1:5" x14ac:dyDescent="0.25">
      <c r="A47" s="446" t="s">
        <v>180</v>
      </c>
      <c r="B47" s="73">
        <v>783</v>
      </c>
      <c r="C47" s="73"/>
      <c r="D47" s="73">
        <v>737</v>
      </c>
      <c r="E47" s="643">
        <f t="shared" si="0"/>
        <v>94.12515964240103</v>
      </c>
    </row>
    <row r="48" spans="1:5" x14ac:dyDescent="0.25">
      <c r="A48" s="446" t="s">
        <v>181</v>
      </c>
      <c r="B48" s="73">
        <v>978</v>
      </c>
      <c r="C48" s="73"/>
      <c r="D48" s="73">
        <v>936</v>
      </c>
      <c r="E48" s="643">
        <f t="shared" si="0"/>
        <v>95.705521472392647</v>
      </c>
    </row>
    <row r="49" spans="1:5" x14ac:dyDescent="0.25">
      <c r="A49" s="446" t="s">
        <v>342</v>
      </c>
      <c r="B49" s="73">
        <v>1540</v>
      </c>
      <c r="C49" s="73"/>
      <c r="D49" s="73">
        <v>1271</v>
      </c>
      <c r="E49" s="643">
        <f t="shared" si="0"/>
        <v>82.532467532467535</v>
      </c>
    </row>
    <row r="50" spans="1:5" x14ac:dyDescent="0.25">
      <c r="A50" s="448" t="s">
        <v>494</v>
      </c>
      <c r="B50" s="75">
        <v>462</v>
      </c>
      <c r="C50" s="75"/>
      <c r="D50" s="75">
        <v>427</v>
      </c>
      <c r="E50" s="645">
        <f t="shared" si="0"/>
        <v>92.424242424242422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>
      <selection activeCell="H10" sqref="H10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992</v>
      </c>
    </row>
    <row r="2" spans="1:5" ht="15.05" customHeight="1" x14ac:dyDescent="0.25">
      <c r="A2" s="54" t="s">
        <v>655</v>
      </c>
    </row>
    <row r="4" spans="1:5" ht="26.3" x14ac:dyDescent="0.25">
      <c r="A4" s="449" t="s">
        <v>44</v>
      </c>
      <c r="B4" s="450" t="s">
        <v>531</v>
      </c>
      <c r="C4" s="450" t="s">
        <v>532</v>
      </c>
      <c r="D4" s="450" t="s">
        <v>533</v>
      </c>
      <c r="E4" s="450" t="s">
        <v>534</v>
      </c>
    </row>
    <row r="5" spans="1:5" x14ac:dyDescent="0.25">
      <c r="A5" s="585">
        <v>1</v>
      </c>
      <c r="B5" s="421">
        <v>2</v>
      </c>
      <c r="C5" s="421">
        <v>3</v>
      </c>
      <c r="D5" s="421">
        <v>4</v>
      </c>
      <c r="E5" s="421">
        <v>5</v>
      </c>
    </row>
    <row r="6" spans="1:5" x14ac:dyDescent="0.25">
      <c r="A6" s="622" t="s">
        <v>141</v>
      </c>
      <c r="B6" s="430">
        <f>SUM(B7:B15)</f>
        <v>8100</v>
      </c>
      <c r="C6" s="430">
        <f>SUM(C7:C15)</f>
        <v>0</v>
      </c>
      <c r="D6" s="430">
        <f>SUM(D7:D15)</f>
        <v>7338</v>
      </c>
      <c r="E6" s="644">
        <f t="shared" ref="E6:E32" si="0">D6/(B6+C6)*100</f>
        <v>90.592592592592595</v>
      </c>
    </row>
    <row r="7" spans="1:5" x14ac:dyDescent="0.25">
      <c r="A7" s="445" t="s">
        <v>161</v>
      </c>
      <c r="B7" s="73">
        <v>399</v>
      </c>
      <c r="C7" s="73"/>
      <c r="D7" s="73">
        <v>372</v>
      </c>
      <c r="E7" s="643">
        <f t="shared" si="0"/>
        <v>93.233082706766908</v>
      </c>
    </row>
    <row r="8" spans="1:5" x14ac:dyDescent="0.25">
      <c r="A8" s="446" t="s">
        <v>143</v>
      </c>
      <c r="B8" s="73">
        <v>1379</v>
      </c>
      <c r="C8" s="73"/>
      <c r="D8" s="73">
        <v>1191</v>
      </c>
      <c r="E8" s="643">
        <f t="shared" si="0"/>
        <v>86.366932559825955</v>
      </c>
    </row>
    <row r="9" spans="1:5" x14ac:dyDescent="0.25">
      <c r="A9" s="447" t="s">
        <v>146</v>
      </c>
      <c r="B9" s="73">
        <v>309</v>
      </c>
      <c r="C9" s="73"/>
      <c r="D9" s="73">
        <v>301</v>
      </c>
      <c r="E9" s="643">
        <f t="shared" si="0"/>
        <v>97.411003236245946</v>
      </c>
    </row>
    <row r="10" spans="1:5" x14ac:dyDescent="0.25">
      <c r="A10" s="447" t="s">
        <v>147</v>
      </c>
      <c r="B10" s="73">
        <v>828</v>
      </c>
      <c r="C10" s="73"/>
      <c r="D10" s="73">
        <v>787</v>
      </c>
      <c r="E10" s="643">
        <f t="shared" si="0"/>
        <v>95.048309178743963</v>
      </c>
    </row>
    <row r="11" spans="1:5" x14ac:dyDescent="0.25">
      <c r="A11" s="447" t="s">
        <v>178</v>
      </c>
      <c r="B11" s="73">
        <v>297</v>
      </c>
      <c r="C11" s="73"/>
      <c r="D11" s="73">
        <v>277</v>
      </c>
      <c r="E11" s="643">
        <f t="shared" si="0"/>
        <v>93.265993265993259</v>
      </c>
    </row>
    <row r="12" spans="1:5" x14ac:dyDescent="0.25">
      <c r="A12" s="447" t="s">
        <v>148</v>
      </c>
      <c r="B12" s="73">
        <v>1005</v>
      </c>
      <c r="C12" s="73"/>
      <c r="D12" s="73">
        <v>838</v>
      </c>
      <c r="E12" s="643">
        <f t="shared" si="0"/>
        <v>83.383084577114431</v>
      </c>
    </row>
    <row r="13" spans="1:5" x14ac:dyDescent="0.25">
      <c r="A13" s="447" t="s">
        <v>71</v>
      </c>
      <c r="B13" s="73">
        <v>1436</v>
      </c>
      <c r="C13" s="73"/>
      <c r="D13" s="73">
        <v>1242</v>
      </c>
      <c r="E13" s="643">
        <f t="shared" si="0"/>
        <v>86.490250696378837</v>
      </c>
    </row>
    <row r="14" spans="1:5" x14ac:dyDescent="0.25">
      <c r="A14" s="446" t="s">
        <v>149</v>
      </c>
      <c r="B14" s="73">
        <v>813</v>
      </c>
      <c r="C14" s="73"/>
      <c r="D14" s="73">
        <v>766</v>
      </c>
      <c r="E14" s="643">
        <f t="shared" si="0"/>
        <v>94.218942189421895</v>
      </c>
    </row>
    <row r="15" spans="1:5" x14ac:dyDescent="0.25">
      <c r="A15" s="448" t="s">
        <v>150</v>
      </c>
      <c r="B15" s="75">
        <v>1634</v>
      </c>
      <c r="C15" s="75"/>
      <c r="D15" s="75">
        <v>1564</v>
      </c>
      <c r="E15" s="645">
        <f t="shared" si="0"/>
        <v>95.716034271725832</v>
      </c>
    </row>
    <row r="16" spans="1:5" x14ac:dyDescent="0.25">
      <c r="A16" s="430" t="s">
        <v>151</v>
      </c>
      <c r="B16" s="622">
        <f>SUM(B17:B24)</f>
        <v>5942</v>
      </c>
      <c r="C16" s="622">
        <f>SUM(C17:C24)</f>
        <v>0</v>
      </c>
      <c r="D16" s="622">
        <f>SUM(D17:D24)</f>
        <v>5136</v>
      </c>
      <c r="E16" s="644">
        <f t="shared" si="0"/>
        <v>86.435543588017509</v>
      </c>
    </row>
    <row r="17" spans="1:5" x14ac:dyDescent="0.25">
      <c r="A17" s="445" t="s">
        <v>103</v>
      </c>
      <c r="B17" s="73">
        <v>1051</v>
      </c>
      <c r="C17" s="73"/>
      <c r="D17" s="73">
        <v>991</v>
      </c>
      <c r="E17" s="643">
        <f t="shared" si="0"/>
        <v>94.291151284490965</v>
      </c>
    </row>
    <row r="18" spans="1:5" x14ac:dyDescent="0.25">
      <c r="A18" s="445" t="s">
        <v>153</v>
      </c>
      <c r="B18" s="73">
        <v>742</v>
      </c>
      <c r="C18" s="73"/>
      <c r="D18" s="73">
        <v>653</v>
      </c>
      <c r="E18" s="643">
        <f t="shared" si="0"/>
        <v>88.005390835579504</v>
      </c>
    </row>
    <row r="19" spans="1:5" x14ac:dyDescent="0.25">
      <c r="A19" s="446" t="s">
        <v>154</v>
      </c>
      <c r="B19" s="73">
        <v>209</v>
      </c>
      <c r="C19" s="73"/>
      <c r="D19" s="73">
        <v>169</v>
      </c>
      <c r="E19" s="643">
        <f t="shared" si="0"/>
        <v>80.861244019138752</v>
      </c>
    </row>
    <row r="20" spans="1:5" x14ac:dyDescent="0.25">
      <c r="A20" s="446" t="s">
        <v>155</v>
      </c>
      <c r="B20" s="73">
        <v>593</v>
      </c>
      <c r="C20" s="73"/>
      <c r="D20" s="73">
        <v>518</v>
      </c>
      <c r="E20" s="643">
        <f t="shared" si="0"/>
        <v>87.352445193929171</v>
      </c>
    </row>
    <row r="21" spans="1:5" x14ac:dyDescent="0.25">
      <c r="A21" s="446" t="s">
        <v>107</v>
      </c>
      <c r="B21" s="73">
        <v>744</v>
      </c>
      <c r="C21" s="73"/>
      <c r="D21" s="73">
        <v>634</v>
      </c>
      <c r="E21" s="643">
        <f t="shared" si="0"/>
        <v>85.215053763440864</v>
      </c>
    </row>
    <row r="22" spans="1:5" x14ac:dyDescent="0.25">
      <c r="A22" s="446" t="s">
        <v>157</v>
      </c>
      <c r="B22" s="73">
        <v>461</v>
      </c>
      <c r="C22" s="73"/>
      <c r="D22" s="73">
        <v>416</v>
      </c>
      <c r="E22" s="643">
        <f t="shared" si="0"/>
        <v>90.238611713665932</v>
      </c>
    </row>
    <row r="23" spans="1:5" x14ac:dyDescent="0.25">
      <c r="A23" s="446" t="s">
        <v>158</v>
      </c>
      <c r="B23" s="73">
        <v>1467</v>
      </c>
      <c r="C23" s="73"/>
      <c r="D23" s="73">
        <v>1224</v>
      </c>
      <c r="E23" s="643">
        <f t="shared" si="0"/>
        <v>83.435582822085891</v>
      </c>
    </row>
    <row r="24" spans="1:5" x14ac:dyDescent="0.25">
      <c r="A24" s="446" t="s">
        <v>429</v>
      </c>
      <c r="B24" s="73">
        <v>675</v>
      </c>
      <c r="C24" s="73"/>
      <c r="D24" s="73">
        <v>531</v>
      </c>
      <c r="E24" s="643">
        <f t="shared" si="0"/>
        <v>78.666666666666657</v>
      </c>
    </row>
    <row r="25" spans="1:5" x14ac:dyDescent="0.25">
      <c r="A25" s="622" t="s">
        <v>167</v>
      </c>
      <c r="B25" s="622">
        <f>SUM(B26:B32)</f>
        <v>7015</v>
      </c>
      <c r="C25" s="622">
        <f>SUM(C26:C32)</f>
        <v>0</v>
      </c>
      <c r="D25" s="622">
        <f>SUM(D26:D32)</f>
        <v>6398</v>
      </c>
      <c r="E25" s="644">
        <f t="shared" si="0"/>
        <v>91.204561653599427</v>
      </c>
    </row>
    <row r="26" spans="1:5" x14ac:dyDescent="0.25">
      <c r="A26" s="446" t="s">
        <v>168</v>
      </c>
      <c r="B26" s="73">
        <v>394</v>
      </c>
      <c r="C26" s="73"/>
      <c r="D26" s="73">
        <v>365</v>
      </c>
      <c r="E26" s="643">
        <f t="shared" si="0"/>
        <v>92.639593908629436</v>
      </c>
    </row>
    <row r="27" spans="1:5" x14ac:dyDescent="0.25">
      <c r="A27" s="445" t="s">
        <v>353</v>
      </c>
      <c r="B27" s="73">
        <v>1744</v>
      </c>
      <c r="C27" s="73"/>
      <c r="D27" s="73">
        <v>1667</v>
      </c>
      <c r="E27" s="643">
        <f t="shared" si="0"/>
        <v>95.584862385321102</v>
      </c>
    </row>
    <row r="28" spans="1:5" x14ac:dyDescent="0.25">
      <c r="A28" s="446" t="s">
        <v>171</v>
      </c>
      <c r="B28" s="73">
        <v>767</v>
      </c>
      <c r="C28" s="73"/>
      <c r="D28" s="73">
        <v>683</v>
      </c>
      <c r="E28" s="643">
        <f t="shared" si="0"/>
        <v>89.04823989569752</v>
      </c>
    </row>
    <row r="29" spans="1:5" x14ac:dyDescent="0.25">
      <c r="A29" s="446" t="s">
        <v>172</v>
      </c>
      <c r="B29" s="73">
        <v>1305</v>
      </c>
      <c r="C29" s="73"/>
      <c r="D29" s="73">
        <v>1168</v>
      </c>
      <c r="E29" s="643">
        <f t="shared" si="0"/>
        <v>89.501915708812263</v>
      </c>
    </row>
    <row r="30" spans="1:5" x14ac:dyDescent="0.25">
      <c r="A30" s="446" t="s">
        <v>126</v>
      </c>
      <c r="B30" s="73">
        <v>757</v>
      </c>
      <c r="C30" s="73"/>
      <c r="D30" s="73">
        <v>717</v>
      </c>
      <c r="E30" s="643">
        <f t="shared" si="0"/>
        <v>94.715984147952454</v>
      </c>
    </row>
    <row r="31" spans="1:5" x14ac:dyDescent="0.25">
      <c r="A31" s="446" t="s">
        <v>650</v>
      </c>
      <c r="B31" s="73">
        <v>1238</v>
      </c>
      <c r="C31" s="73"/>
      <c r="D31" s="73">
        <v>1014</v>
      </c>
      <c r="E31" s="643">
        <f t="shared" si="0"/>
        <v>81.906300484652661</v>
      </c>
    </row>
    <row r="32" spans="1:5" x14ac:dyDescent="0.25">
      <c r="A32" s="448" t="s">
        <v>173</v>
      </c>
      <c r="B32" s="75">
        <v>810</v>
      </c>
      <c r="C32" s="75"/>
      <c r="D32" s="75">
        <v>784</v>
      </c>
      <c r="E32" s="645">
        <f t="shared" si="0"/>
        <v>96.790123456790127</v>
      </c>
    </row>
    <row r="34" spans="1:1" x14ac:dyDescent="0.25">
      <c r="A34" s="90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830</v>
      </c>
    </row>
    <row r="2" spans="1:5" ht="15.05" customHeight="1" x14ac:dyDescent="0.25">
      <c r="A2" s="54" t="s">
        <v>655</v>
      </c>
    </row>
    <row r="4" spans="1:5" ht="26.3" x14ac:dyDescent="0.25">
      <c r="A4" s="449" t="s">
        <v>44</v>
      </c>
      <c r="B4" s="450" t="s">
        <v>531</v>
      </c>
      <c r="C4" s="450" t="s">
        <v>532</v>
      </c>
      <c r="D4" s="450" t="s">
        <v>533</v>
      </c>
      <c r="E4" s="450" t="s">
        <v>534</v>
      </c>
    </row>
    <row r="5" spans="1:5" x14ac:dyDescent="0.25">
      <c r="A5" s="421">
        <v>1</v>
      </c>
      <c r="B5" s="421">
        <v>2</v>
      </c>
      <c r="C5" s="421">
        <v>3</v>
      </c>
      <c r="D5" s="421">
        <v>4</v>
      </c>
      <c r="E5" s="421">
        <v>5</v>
      </c>
    </row>
    <row r="7" spans="1:5" x14ac:dyDescent="0.25">
      <c r="A7" s="90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J6" sqref="J6"/>
    </sheetView>
  </sheetViews>
  <sheetFormatPr defaultColWidth="9.109375" defaultRowHeight="13.15" x14ac:dyDescent="0.25"/>
  <cols>
    <col min="1" max="4" width="9.109375" style="54"/>
    <col min="5" max="5" width="8.109375" style="54" customWidth="1"/>
    <col min="6" max="8" width="12.77734375" style="54" customWidth="1"/>
    <col min="9" max="16384" width="9.109375" style="54"/>
  </cols>
  <sheetData>
    <row r="1" spans="1:8" ht="15.05" x14ac:dyDescent="0.3">
      <c r="A1" s="76" t="s">
        <v>310</v>
      </c>
      <c r="B1" s="76" t="s">
        <v>331</v>
      </c>
    </row>
    <row r="2" spans="1:8" ht="16.45" customHeight="1" x14ac:dyDescent="0.25"/>
    <row r="3" spans="1:8" ht="20.05" customHeight="1" x14ac:dyDescent="0.25">
      <c r="A3" s="422" t="s">
        <v>17</v>
      </c>
      <c r="B3" s="409"/>
      <c r="C3" s="409"/>
      <c r="D3" s="409"/>
      <c r="E3" s="409"/>
      <c r="F3" s="927" t="s">
        <v>465</v>
      </c>
      <c r="G3" s="928"/>
      <c r="H3" s="862" t="s">
        <v>18</v>
      </c>
    </row>
    <row r="4" spans="1:8" ht="27.7" customHeight="1" x14ac:dyDescent="0.25">
      <c r="A4" s="419"/>
      <c r="B4" s="411"/>
      <c r="C4" s="411"/>
      <c r="D4" s="411"/>
      <c r="E4" s="411"/>
      <c r="F4" s="646" t="s">
        <v>981</v>
      </c>
      <c r="G4" s="646" t="s">
        <v>993</v>
      </c>
      <c r="H4" s="448"/>
    </row>
    <row r="5" spans="1:8" ht="20.05" customHeight="1" x14ac:dyDescent="0.25">
      <c r="A5" s="647" t="s">
        <v>182</v>
      </c>
      <c r="B5" s="451"/>
      <c r="C5" s="414"/>
      <c r="D5" s="414"/>
      <c r="E5" s="414"/>
      <c r="F5" s="648">
        <v>6966</v>
      </c>
      <c r="G5" s="648">
        <v>7488</v>
      </c>
      <c r="H5" s="649">
        <v>522</v>
      </c>
    </row>
    <row r="6" spans="1:8" ht="20.05" customHeight="1" x14ac:dyDescent="0.25">
      <c r="A6" s="416" t="s">
        <v>183</v>
      </c>
      <c r="B6" s="417"/>
      <c r="C6" s="417"/>
      <c r="D6" s="417"/>
      <c r="E6" s="417"/>
      <c r="F6" s="72">
        <v>1463</v>
      </c>
      <c r="G6" s="72">
        <v>1579</v>
      </c>
      <c r="H6" s="73">
        <v>116</v>
      </c>
    </row>
    <row r="7" spans="1:8" ht="20.05" customHeight="1" x14ac:dyDescent="0.25">
      <c r="A7" s="416" t="s">
        <v>184</v>
      </c>
      <c r="B7" s="417"/>
      <c r="C7" s="417"/>
      <c r="D7" s="417"/>
      <c r="E7" s="417"/>
      <c r="F7" s="72">
        <v>4578</v>
      </c>
      <c r="G7" s="72">
        <v>4838</v>
      </c>
      <c r="H7" s="73">
        <v>260</v>
      </c>
    </row>
    <row r="8" spans="1:8" ht="20.05" customHeight="1" x14ac:dyDescent="0.25">
      <c r="A8" s="419" t="s">
        <v>185</v>
      </c>
      <c r="B8" s="411"/>
      <c r="C8" s="411"/>
      <c r="D8" s="411"/>
      <c r="E8" s="411"/>
      <c r="F8" s="74">
        <v>925</v>
      </c>
      <c r="G8" s="74">
        <v>1071</v>
      </c>
      <c r="H8" s="75">
        <v>146</v>
      </c>
    </row>
    <row r="9" spans="1:8" ht="20.05" customHeight="1" x14ac:dyDescent="0.25">
      <c r="A9" s="647" t="s">
        <v>186</v>
      </c>
      <c r="B9" s="451"/>
      <c r="C9" s="414"/>
      <c r="D9" s="414"/>
      <c r="E9" s="414"/>
      <c r="F9" s="648">
        <v>7546</v>
      </c>
      <c r="G9" s="648">
        <v>8546</v>
      </c>
      <c r="H9" s="649">
        <v>1000</v>
      </c>
    </row>
    <row r="10" spans="1:8" ht="20.05" customHeight="1" x14ac:dyDescent="0.25">
      <c r="A10" s="416" t="s">
        <v>183</v>
      </c>
      <c r="B10" s="417"/>
      <c r="C10" s="417"/>
      <c r="D10" s="417"/>
      <c r="E10" s="417"/>
      <c r="F10" s="72">
        <v>1059</v>
      </c>
      <c r="G10" s="72">
        <v>1036</v>
      </c>
      <c r="H10" s="73">
        <v>-23</v>
      </c>
    </row>
    <row r="11" spans="1:8" ht="20.05" customHeight="1" x14ac:dyDescent="0.25">
      <c r="A11" s="416" t="s">
        <v>184</v>
      </c>
      <c r="B11" s="417"/>
      <c r="C11" s="417"/>
      <c r="D11" s="417"/>
      <c r="E11" s="417"/>
      <c r="F11" s="72">
        <v>5095</v>
      </c>
      <c r="G11" s="72">
        <v>5896</v>
      </c>
      <c r="H11" s="73">
        <v>801</v>
      </c>
    </row>
    <row r="12" spans="1:8" ht="20.05" customHeight="1" x14ac:dyDescent="0.25">
      <c r="A12" s="419" t="s">
        <v>185</v>
      </c>
      <c r="B12" s="411"/>
      <c r="C12" s="411"/>
      <c r="D12" s="411"/>
      <c r="E12" s="411"/>
      <c r="F12" s="74">
        <v>1392</v>
      </c>
      <c r="G12" s="74">
        <v>1614</v>
      </c>
      <c r="H12" s="75">
        <v>222</v>
      </c>
    </row>
    <row r="14" spans="1:8" ht="15.05" x14ac:dyDescent="0.3">
      <c r="A14" s="70" t="s">
        <v>994</v>
      </c>
      <c r="B14" s="70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K6" sqref="K6"/>
    </sheetView>
  </sheetViews>
  <sheetFormatPr defaultColWidth="9.109375" defaultRowHeight="13.15" x14ac:dyDescent="0.25"/>
  <cols>
    <col min="1" max="1" width="14.109375" style="54" customWidth="1"/>
    <col min="2" max="8" width="12.77734375" style="54" customWidth="1"/>
    <col min="9" max="16384" width="9.109375" style="54"/>
  </cols>
  <sheetData>
    <row r="1" spans="1:8" ht="15.05" x14ac:dyDescent="0.3">
      <c r="A1" s="76" t="s">
        <v>468</v>
      </c>
      <c r="B1" s="76" t="s">
        <v>432</v>
      </c>
    </row>
    <row r="2" spans="1:8" ht="18" customHeight="1" x14ac:dyDescent="0.25"/>
    <row r="3" spans="1:8" ht="18" customHeight="1" x14ac:dyDescent="0.25">
      <c r="A3" s="929" t="s">
        <v>24</v>
      </c>
      <c r="B3" s="932" t="s">
        <v>28</v>
      </c>
      <c r="C3" s="933"/>
      <c r="D3" s="937" t="s">
        <v>18</v>
      </c>
      <c r="E3" s="911" t="s">
        <v>434</v>
      </c>
      <c r="F3" s="936"/>
      <c r="G3" s="936"/>
      <c r="H3" s="912"/>
    </row>
    <row r="4" spans="1:8" ht="18" customHeight="1" x14ac:dyDescent="0.25">
      <c r="A4" s="930"/>
      <c r="B4" s="934"/>
      <c r="C4" s="935"/>
      <c r="D4" s="938"/>
      <c r="E4" s="911" t="s">
        <v>435</v>
      </c>
      <c r="F4" s="912"/>
      <c r="G4" s="911" t="s">
        <v>302</v>
      </c>
      <c r="H4" s="912"/>
    </row>
    <row r="5" spans="1:8" ht="18" customHeight="1" x14ac:dyDescent="0.25">
      <c r="A5" s="931"/>
      <c r="B5" s="606">
        <v>45199</v>
      </c>
      <c r="C5" s="606">
        <v>45230</v>
      </c>
      <c r="D5" s="452"/>
      <c r="E5" s="606">
        <v>45199</v>
      </c>
      <c r="F5" s="606">
        <v>45230</v>
      </c>
      <c r="G5" s="606">
        <v>45199</v>
      </c>
      <c r="H5" s="606">
        <v>45230</v>
      </c>
    </row>
    <row r="6" spans="1:8" ht="18" customHeight="1" x14ac:dyDescent="0.25">
      <c r="A6" s="650" t="s">
        <v>28</v>
      </c>
      <c r="B6" s="429">
        <v>6711</v>
      </c>
      <c r="C6" s="429">
        <v>6475</v>
      </c>
      <c r="D6" s="622">
        <v>-236</v>
      </c>
      <c r="E6" s="429">
        <v>5585</v>
      </c>
      <c r="F6" s="429">
        <v>5286</v>
      </c>
      <c r="G6" s="430">
        <v>1126</v>
      </c>
      <c r="H6" s="430">
        <v>1189</v>
      </c>
    </row>
    <row r="7" spans="1:8" ht="18" customHeight="1" x14ac:dyDescent="0.25">
      <c r="A7" s="445" t="s">
        <v>30</v>
      </c>
      <c r="B7" s="592">
        <v>615</v>
      </c>
      <c r="C7" s="597">
        <v>716</v>
      </c>
      <c r="D7" s="107">
        <v>101</v>
      </c>
      <c r="E7" s="72">
        <v>470</v>
      </c>
      <c r="F7" s="72">
        <v>527</v>
      </c>
      <c r="G7" s="72">
        <v>145</v>
      </c>
      <c r="H7" s="73">
        <v>189</v>
      </c>
    </row>
    <row r="8" spans="1:8" ht="18" customHeight="1" x14ac:dyDescent="0.25">
      <c r="A8" s="446" t="s">
        <v>32</v>
      </c>
      <c r="B8" s="592">
        <v>694</v>
      </c>
      <c r="C8" s="597">
        <v>667</v>
      </c>
      <c r="D8" s="107">
        <v>-27</v>
      </c>
      <c r="E8" s="72">
        <v>583</v>
      </c>
      <c r="F8" s="72">
        <v>558</v>
      </c>
      <c r="G8" s="72">
        <v>111</v>
      </c>
      <c r="H8" s="73">
        <v>109</v>
      </c>
    </row>
    <row r="9" spans="1:8" ht="18" customHeight="1" x14ac:dyDescent="0.25">
      <c r="A9" s="446" t="s">
        <v>33</v>
      </c>
      <c r="B9" s="592">
        <v>611</v>
      </c>
      <c r="C9" s="597">
        <v>584</v>
      </c>
      <c r="D9" s="107">
        <v>-27</v>
      </c>
      <c r="E9" s="72">
        <v>470</v>
      </c>
      <c r="F9" s="72">
        <v>454</v>
      </c>
      <c r="G9" s="72">
        <v>141</v>
      </c>
      <c r="H9" s="73">
        <v>130</v>
      </c>
    </row>
    <row r="10" spans="1:8" ht="18" customHeight="1" x14ac:dyDescent="0.25">
      <c r="A10" s="446" t="s">
        <v>34</v>
      </c>
      <c r="B10" s="592">
        <v>400</v>
      </c>
      <c r="C10" s="597">
        <v>390</v>
      </c>
      <c r="D10" s="107">
        <v>-10</v>
      </c>
      <c r="E10" s="72">
        <v>344</v>
      </c>
      <c r="F10" s="72">
        <v>314</v>
      </c>
      <c r="G10" s="72">
        <v>56</v>
      </c>
      <c r="H10" s="73">
        <v>76</v>
      </c>
    </row>
    <row r="11" spans="1:8" ht="18" customHeight="1" x14ac:dyDescent="0.25">
      <c r="A11" s="446" t="s">
        <v>35</v>
      </c>
      <c r="B11" s="592">
        <v>561</v>
      </c>
      <c r="C11" s="597">
        <v>524</v>
      </c>
      <c r="D11" s="107">
        <v>-37</v>
      </c>
      <c r="E11" s="72">
        <v>487</v>
      </c>
      <c r="F11" s="72">
        <v>462</v>
      </c>
      <c r="G11" s="72">
        <v>74</v>
      </c>
      <c r="H11" s="73">
        <v>62</v>
      </c>
    </row>
    <row r="12" spans="1:8" ht="18" customHeight="1" x14ac:dyDescent="0.25">
      <c r="A12" s="446" t="s">
        <v>36</v>
      </c>
      <c r="B12" s="592">
        <v>646</v>
      </c>
      <c r="C12" s="597">
        <v>658</v>
      </c>
      <c r="D12" s="107">
        <v>12</v>
      </c>
      <c r="E12" s="72">
        <v>553</v>
      </c>
      <c r="F12" s="72">
        <v>550</v>
      </c>
      <c r="G12" s="72">
        <v>93</v>
      </c>
      <c r="H12" s="73">
        <v>108</v>
      </c>
    </row>
    <row r="13" spans="1:8" ht="18" customHeight="1" x14ac:dyDescent="0.25">
      <c r="A13" s="446" t="s">
        <v>37</v>
      </c>
      <c r="B13" s="592">
        <v>577</v>
      </c>
      <c r="C13" s="597">
        <v>462</v>
      </c>
      <c r="D13" s="107">
        <v>-115</v>
      </c>
      <c r="E13" s="72">
        <v>442</v>
      </c>
      <c r="F13" s="72">
        <v>349</v>
      </c>
      <c r="G13" s="72">
        <v>135</v>
      </c>
      <c r="H13" s="73">
        <v>113</v>
      </c>
    </row>
    <row r="14" spans="1:8" ht="18" customHeight="1" x14ac:dyDescent="0.25">
      <c r="A14" s="446" t="s">
        <v>38</v>
      </c>
      <c r="B14" s="592">
        <v>752</v>
      </c>
      <c r="C14" s="597">
        <v>722</v>
      </c>
      <c r="D14" s="107">
        <v>-30</v>
      </c>
      <c r="E14" s="72">
        <v>632</v>
      </c>
      <c r="F14" s="72">
        <v>625</v>
      </c>
      <c r="G14" s="72">
        <v>120</v>
      </c>
      <c r="H14" s="73">
        <v>97</v>
      </c>
    </row>
    <row r="15" spans="1:8" ht="18" customHeight="1" x14ac:dyDescent="0.25">
      <c r="A15" s="446" t="s">
        <v>39</v>
      </c>
      <c r="B15" s="592">
        <v>709</v>
      </c>
      <c r="C15" s="597">
        <v>623</v>
      </c>
      <c r="D15" s="107">
        <v>-86</v>
      </c>
      <c r="E15" s="72">
        <v>609</v>
      </c>
      <c r="F15" s="72">
        <v>509</v>
      </c>
      <c r="G15" s="72">
        <v>100</v>
      </c>
      <c r="H15" s="73">
        <v>114</v>
      </c>
    </row>
    <row r="16" spans="1:8" ht="18" customHeight="1" x14ac:dyDescent="0.25">
      <c r="A16" s="446" t="s">
        <v>40</v>
      </c>
      <c r="B16" s="592">
        <v>469</v>
      </c>
      <c r="C16" s="597">
        <v>382</v>
      </c>
      <c r="D16" s="107">
        <v>-87</v>
      </c>
      <c r="E16" s="72">
        <v>426</v>
      </c>
      <c r="F16" s="72">
        <v>331</v>
      </c>
      <c r="G16" s="72">
        <v>43</v>
      </c>
      <c r="H16" s="73">
        <v>51</v>
      </c>
    </row>
    <row r="17" spans="1:8" ht="18" customHeight="1" x14ac:dyDescent="0.25">
      <c r="A17" s="651" t="s">
        <v>42</v>
      </c>
      <c r="B17" s="108">
        <v>677</v>
      </c>
      <c r="C17" s="429">
        <v>747</v>
      </c>
      <c r="D17" s="109">
        <v>70</v>
      </c>
      <c r="E17" s="74">
        <v>569</v>
      </c>
      <c r="F17" s="74">
        <v>607</v>
      </c>
      <c r="G17" s="74">
        <v>108</v>
      </c>
      <c r="H17" s="75">
        <v>140</v>
      </c>
    </row>
    <row r="18" spans="1:8" ht="17.399999999999999" customHeight="1" x14ac:dyDescent="0.25"/>
    <row r="19" spans="1:8" ht="17.399999999999999" customHeight="1" x14ac:dyDescent="0.3">
      <c r="A19" s="110" t="s">
        <v>995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O15" sqref="O15"/>
    </sheetView>
  </sheetViews>
  <sheetFormatPr defaultColWidth="9.109375" defaultRowHeight="13.15" x14ac:dyDescent="0.25"/>
  <cols>
    <col min="1" max="2" width="9.109375" style="54"/>
    <col min="3" max="10" width="10.77734375" style="54" customWidth="1"/>
    <col min="11" max="16384" width="9.109375" style="54"/>
  </cols>
  <sheetData>
    <row r="1" spans="1:10" ht="15.05" x14ac:dyDescent="0.3">
      <c r="A1" s="76" t="s">
        <v>450</v>
      </c>
      <c r="B1" s="76" t="s">
        <v>311</v>
      </c>
    </row>
    <row r="2" spans="1:10" ht="18" customHeight="1" x14ac:dyDescent="0.25"/>
    <row r="3" spans="1:10" ht="33.85" customHeight="1" x14ac:dyDescent="0.25">
      <c r="A3" s="422" t="s">
        <v>17</v>
      </c>
      <c r="B3" s="410"/>
      <c r="C3" s="939" t="s">
        <v>28</v>
      </c>
      <c r="D3" s="940"/>
      <c r="E3" s="941" t="s">
        <v>21</v>
      </c>
      <c r="F3" s="942"/>
      <c r="G3" s="943" t="s">
        <v>22</v>
      </c>
      <c r="H3" s="944"/>
      <c r="I3" s="943" t="s">
        <v>23</v>
      </c>
      <c r="J3" s="944"/>
    </row>
    <row r="4" spans="1:10" ht="18" customHeight="1" x14ac:dyDescent="0.25">
      <c r="A4" s="416"/>
      <c r="B4" s="418"/>
      <c r="C4" s="652">
        <v>45199</v>
      </c>
      <c r="D4" s="606">
        <v>45230</v>
      </c>
      <c r="E4" s="652">
        <v>45199</v>
      </c>
      <c r="F4" s="606">
        <v>45230</v>
      </c>
      <c r="G4" s="652">
        <v>45199</v>
      </c>
      <c r="H4" s="606">
        <v>45230</v>
      </c>
      <c r="I4" s="652">
        <v>45199</v>
      </c>
      <c r="J4" s="606">
        <v>45230</v>
      </c>
    </row>
    <row r="5" spans="1:10" ht="18" customHeight="1" x14ac:dyDescent="0.25">
      <c r="A5" s="653" t="s">
        <v>19</v>
      </c>
      <c r="B5" s="654"/>
      <c r="C5" s="111">
        <v>76204</v>
      </c>
      <c r="D5" s="111">
        <v>75126</v>
      </c>
      <c r="E5" s="111">
        <v>8671</v>
      </c>
      <c r="F5" s="111">
        <v>8865</v>
      </c>
      <c r="G5" s="111">
        <v>66686</v>
      </c>
      <c r="H5" s="111">
        <v>65182</v>
      </c>
      <c r="I5" s="111">
        <v>847</v>
      </c>
      <c r="J5" s="111">
        <v>1079</v>
      </c>
    </row>
    <row r="6" spans="1:10" ht="18" customHeight="1" x14ac:dyDescent="0.25">
      <c r="A6" s="611" t="s">
        <v>312</v>
      </c>
      <c r="B6" s="415"/>
      <c r="C6" s="655">
        <v>72338</v>
      </c>
      <c r="D6" s="655">
        <v>71331</v>
      </c>
      <c r="E6" s="655">
        <v>8165</v>
      </c>
      <c r="F6" s="655">
        <v>8321</v>
      </c>
      <c r="G6" s="655">
        <v>63404</v>
      </c>
      <c r="H6" s="655">
        <v>62021</v>
      </c>
      <c r="I6" s="655">
        <v>769</v>
      </c>
      <c r="J6" s="655">
        <v>989</v>
      </c>
    </row>
    <row r="7" spans="1:10" ht="18" customHeight="1" x14ac:dyDescent="0.25">
      <c r="A7" s="656" t="s">
        <v>306</v>
      </c>
      <c r="B7" s="418"/>
      <c r="C7" s="657">
        <v>1010</v>
      </c>
      <c r="D7" s="657">
        <v>1027</v>
      </c>
      <c r="E7" s="623">
        <v>396</v>
      </c>
      <c r="F7" s="623">
        <v>416</v>
      </c>
      <c r="G7" s="623">
        <v>602</v>
      </c>
      <c r="H7" s="623">
        <v>584</v>
      </c>
      <c r="I7" s="623">
        <v>12</v>
      </c>
      <c r="J7" s="623">
        <v>27</v>
      </c>
    </row>
    <row r="8" spans="1:10" ht="18" customHeight="1" x14ac:dyDescent="0.25">
      <c r="A8" s="656" t="s">
        <v>307</v>
      </c>
      <c r="B8" s="418"/>
      <c r="C8" s="89">
        <v>71328</v>
      </c>
      <c r="D8" s="89">
        <v>70304</v>
      </c>
      <c r="E8" s="623">
        <v>7769</v>
      </c>
      <c r="F8" s="623">
        <v>7905</v>
      </c>
      <c r="G8" s="623">
        <v>62802</v>
      </c>
      <c r="H8" s="623">
        <v>61437</v>
      </c>
      <c r="I8" s="623">
        <v>757</v>
      </c>
      <c r="J8" s="623">
        <v>962</v>
      </c>
    </row>
    <row r="9" spans="1:10" ht="18" customHeight="1" x14ac:dyDescent="0.25">
      <c r="A9" s="658" t="s">
        <v>305</v>
      </c>
      <c r="B9" s="654"/>
      <c r="C9" s="655">
        <v>3866</v>
      </c>
      <c r="D9" s="655">
        <v>3795</v>
      </c>
      <c r="E9" s="655">
        <v>506</v>
      </c>
      <c r="F9" s="655">
        <v>544</v>
      </c>
      <c r="G9" s="655">
        <v>3282</v>
      </c>
      <c r="H9" s="655">
        <v>3161</v>
      </c>
      <c r="I9" s="655">
        <v>78</v>
      </c>
      <c r="J9" s="655">
        <v>90</v>
      </c>
    </row>
    <row r="10" spans="1:10" ht="18" customHeight="1" x14ac:dyDescent="0.25">
      <c r="A10" s="656" t="s">
        <v>308</v>
      </c>
      <c r="B10" s="418"/>
      <c r="C10" s="657">
        <v>49</v>
      </c>
      <c r="D10" s="657">
        <v>56</v>
      </c>
      <c r="E10" s="623">
        <v>33</v>
      </c>
      <c r="F10" s="623">
        <v>36</v>
      </c>
      <c r="G10" s="623">
        <v>16</v>
      </c>
      <c r="H10" s="623">
        <v>18</v>
      </c>
      <c r="I10" s="623">
        <v>0</v>
      </c>
      <c r="J10" s="623">
        <v>2</v>
      </c>
    </row>
    <row r="11" spans="1:10" ht="18" customHeight="1" x14ac:dyDescent="0.25">
      <c r="A11" s="659" t="s">
        <v>309</v>
      </c>
      <c r="B11" s="412"/>
      <c r="C11" s="89">
        <v>3817</v>
      </c>
      <c r="D11" s="89">
        <v>3739</v>
      </c>
      <c r="E11" s="89">
        <v>473</v>
      </c>
      <c r="F11" s="89">
        <v>508</v>
      </c>
      <c r="G11" s="89">
        <v>3266</v>
      </c>
      <c r="H11" s="89">
        <v>3143</v>
      </c>
      <c r="I11" s="89">
        <v>78</v>
      </c>
      <c r="J11" s="89">
        <v>88</v>
      </c>
    </row>
    <row r="14" spans="1:10" ht="15.05" x14ac:dyDescent="0.3">
      <c r="A14" s="70" t="s">
        <v>790</v>
      </c>
      <c r="B14" s="70"/>
    </row>
    <row r="15" spans="1:10" ht="15.05" x14ac:dyDescent="0.3">
      <c r="A15" s="70"/>
      <c r="B15" s="70" t="s">
        <v>996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A29" sqref="A29:I32"/>
    </sheetView>
  </sheetViews>
  <sheetFormatPr defaultColWidth="9.109375" defaultRowHeight="13.15" x14ac:dyDescent="0.25"/>
  <cols>
    <col min="1" max="1" width="11" style="54" customWidth="1"/>
    <col min="2" max="2" width="18.21875" style="54" customWidth="1"/>
    <col min="3" max="7" width="11.77734375" style="54" customWidth="1"/>
    <col min="8" max="8" width="12.88671875" style="54" customWidth="1"/>
    <col min="9" max="9" width="12.6640625" style="54" customWidth="1"/>
    <col min="10" max="10" width="9.77734375" style="54" customWidth="1"/>
    <col min="11" max="16384" width="9.109375" style="54"/>
  </cols>
  <sheetData>
    <row r="1" spans="1:9" ht="15.05" x14ac:dyDescent="0.3">
      <c r="A1" s="76" t="s">
        <v>451</v>
      </c>
      <c r="B1" s="76" t="s">
        <v>509</v>
      </c>
      <c r="C1" s="112"/>
    </row>
    <row r="2" spans="1:9" ht="15.05" customHeight="1" x14ac:dyDescent="0.25"/>
    <row r="3" spans="1:9" ht="15.65" x14ac:dyDescent="0.3">
      <c r="A3" s="408" t="s">
        <v>439</v>
      </c>
      <c r="B3" s="660"/>
      <c r="C3" s="945" t="s">
        <v>28</v>
      </c>
      <c r="D3" s="946"/>
      <c r="E3" s="862" t="s">
        <v>48</v>
      </c>
      <c r="F3" s="947" t="s">
        <v>440</v>
      </c>
      <c r="G3" s="948"/>
      <c r="H3" s="948"/>
      <c r="I3" s="949"/>
    </row>
    <row r="4" spans="1:9" ht="15.65" x14ac:dyDescent="0.3">
      <c r="A4" s="453" t="s">
        <v>441</v>
      </c>
      <c r="B4" s="661"/>
      <c r="C4" s="652">
        <v>45199</v>
      </c>
      <c r="D4" s="652">
        <v>45230</v>
      </c>
      <c r="E4" s="428" t="s">
        <v>335</v>
      </c>
      <c r="F4" s="860" t="s">
        <v>442</v>
      </c>
      <c r="G4" s="860" t="s">
        <v>443</v>
      </c>
      <c r="H4" s="860" t="s">
        <v>444</v>
      </c>
      <c r="I4" s="860" t="s">
        <v>657</v>
      </c>
    </row>
    <row r="5" spans="1:9" ht="16.3" thickBot="1" x14ac:dyDescent="0.35">
      <c r="A5" s="662" t="s">
        <v>4</v>
      </c>
      <c r="B5" s="663"/>
      <c r="C5" s="664">
        <v>67533</v>
      </c>
      <c r="D5" s="665">
        <v>66261</v>
      </c>
      <c r="E5" s="666">
        <v>1</v>
      </c>
      <c r="F5" s="667">
        <v>34719</v>
      </c>
      <c r="G5" s="664">
        <v>29064</v>
      </c>
      <c r="H5" s="668">
        <v>1390</v>
      </c>
      <c r="I5" s="665">
        <v>1088</v>
      </c>
    </row>
    <row r="6" spans="1:9" ht="15.65" thickTop="1" x14ac:dyDescent="0.3">
      <c r="A6" s="422"/>
      <c r="B6" s="669" t="s">
        <v>445</v>
      </c>
      <c r="C6" s="670">
        <v>32246</v>
      </c>
      <c r="D6" s="671">
        <v>31319</v>
      </c>
      <c r="E6" s="672">
        <v>0.47266114305549267</v>
      </c>
      <c r="F6" s="453">
        <v>18017</v>
      </c>
      <c r="G6" s="671">
        <v>13125</v>
      </c>
      <c r="H6" s="673">
        <v>177</v>
      </c>
      <c r="I6" s="674"/>
    </row>
    <row r="7" spans="1:9" ht="15.05" x14ac:dyDescent="0.3">
      <c r="A7" s="416" t="s">
        <v>446</v>
      </c>
      <c r="B7" s="673" t="s">
        <v>447</v>
      </c>
      <c r="C7" s="113">
        <v>28947</v>
      </c>
      <c r="D7" s="671">
        <v>28818</v>
      </c>
      <c r="E7" s="672">
        <v>0.43491646669986872</v>
      </c>
      <c r="F7" s="453">
        <v>12933</v>
      </c>
      <c r="G7" s="671">
        <v>14677</v>
      </c>
      <c r="H7" s="673">
        <v>1208</v>
      </c>
      <c r="I7" s="674"/>
    </row>
    <row r="8" spans="1:9" ht="15.05" x14ac:dyDescent="0.3">
      <c r="A8" s="416"/>
      <c r="B8" s="673" t="s">
        <v>448</v>
      </c>
      <c r="C8" s="113">
        <v>5114</v>
      </c>
      <c r="D8" s="671">
        <v>5036</v>
      </c>
      <c r="E8" s="672">
        <v>7.6002475060744631E-2</v>
      </c>
      <c r="F8" s="453">
        <v>3769</v>
      </c>
      <c r="G8" s="671">
        <v>1262</v>
      </c>
      <c r="H8" s="673">
        <v>5</v>
      </c>
      <c r="I8" s="674"/>
    </row>
    <row r="9" spans="1:9" ht="15.65" thickBot="1" x14ac:dyDescent="0.35">
      <c r="A9" s="675"/>
      <c r="B9" s="676" t="s">
        <v>656</v>
      </c>
      <c r="C9" s="677">
        <v>1226</v>
      </c>
      <c r="D9" s="678">
        <v>1088</v>
      </c>
      <c r="E9" s="679">
        <v>1.6419915183893994E-2</v>
      </c>
      <c r="F9" s="680"/>
      <c r="G9" s="681"/>
      <c r="H9" s="682"/>
      <c r="I9" s="683"/>
    </row>
    <row r="10" spans="1:9" ht="15.05" x14ac:dyDescent="0.3">
      <c r="A10" s="684" t="s">
        <v>332</v>
      </c>
      <c r="B10" s="685"/>
      <c r="C10" s="686">
        <v>612</v>
      </c>
      <c r="D10" s="686">
        <v>603</v>
      </c>
      <c r="E10" s="687"/>
      <c r="F10" s="686">
        <v>343</v>
      </c>
      <c r="G10" s="686">
        <v>258</v>
      </c>
      <c r="H10" s="686">
        <v>2</v>
      </c>
      <c r="I10" s="688"/>
    </row>
    <row r="11" spans="1:9" ht="15.05" x14ac:dyDescent="0.3">
      <c r="A11" s="422"/>
      <c r="B11" s="669" t="s">
        <v>445</v>
      </c>
      <c r="C11" s="670">
        <v>24</v>
      </c>
      <c r="D11" s="689">
        <v>19</v>
      </c>
      <c r="E11" s="690" t="s">
        <v>8</v>
      </c>
      <c r="F11" s="689">
        <v>6</v>
      </c>
      <c r="G11" s="689">
        <v>13</v>
      </c>
      <c r="H11" s="689">
        <v>0</v>
      </c>
      <c r="I11" s="674"/>
    </row>
    <row r="12" spans="1:9" ht="15.05" x14ac:dyDescent="0.3">
      <c r="A12" s="416" t="s">
        <v>446</v>
      </c>
      <c r="B12" s="673" t="s">
        <v>447</v>
      </c>
      <c r="C12" s="113">
        <v>545</v>
      </c>
      <c r="D12" s="671">
        <v>545</v>
      </c>
      <c r="E12" s="672">
        <v>9.1003757866618372E-3</v>
      </c>
      <c r="F12" s="671">
        <v>306</v>
      </c>
      <c r="G12" s="671">
        <v>237</v>
      </c>
      <c r="H12" s="671">
        <v>2</v>
      </c>
      <c r="I12" s="674"/>
    </row>
    <row r="13" spans="1:9" ht="15.65" thickBot="1" x14ac:dyDescent="0.35">
      <c r="A13" s="416"/>
      <c r="B13" s="673" t="s">
        <v>448</v>
      </c>
      <c r="C13" s="113">
        <v>43</v>
      </c>
      <c r="D13" s="691">
        <v>39</v>
      </c>
      <c r="E13" s="692"/>
      <c r="F13" s="691">
        <v>31</v>
      </c>
      <c r="G13" s="691">
        <v>8</v>
      </c>
      <c r="H13" s="691">
        <v>0</v>
      </c>
      <c r="I13" s="693"/>
    </row>
    <row r="14" spans="1:9" ht="15.65" thickTop="1" x14ac:dyDescent="0.3">
      <c r="A14" s="694" t="s">
        <v>334</v>
      </c>
      <c r="B14" s="695"/>
      <c r="C14" s="696">
        <v>25234</v>
      </c>
      <c r="D14" s="696">
        <v>24819</v>
      </c>
      <c r="E14" s="697"/>
      <c r="F14" s="696">
        <v>12486</v>
      </c>
      <c r="G14" s="696">
        <v>11554</v>
      </c>
      <c r="H14" s="696">
        <v>779</v>
      </c>
      <c r="I14" s="698"/>
    </row>
    <row r="15" spans="1:9" ht="15.05" x14ac:dyDescent="0.3">
      <c r="A15" s="422"/>
      <c r="B15" s="669" t="s">
        <v>445</v>
      </c>
      <c r="C15" s="670">
        <v>11015</v>
      </c>
      <c r="D15" s="689">
        <v>10637</v>
      </c>
      <c r="E15" s="690" t="s">
        <v>9</v>
      </c>
      <c r="F15" s="689">
        <v>5880</v>
      </c>
      <c r="G15" s="689">
        <v>4663</v>
      </c>
      <c r="H15" s="689">
        <v>94</v>
      </c>
      <c r="I15" s="674"/>
    </row>
    <row r="16" spans="1:9" ht="15.05" x14ac:dyDescent="0.3">
      <c r="A16" s="416" t="s">
        <v>446</v>
      </c>
      <c r="B16" s="673" t="s">
        <v>447</v>
      </c>
      <c r="C16" s="113">
        <v>12175</v>
      </c>
      <c r="D16" s="671">
        <v>12131</v>
      </c>
      <c r="E16" s="672">
        <v>0.37456422329877304</v>
      </c>
      <c r="F16" s="671">
        <v>5135</v>
      </c>
      <c r="G16" s="671">
        <v>6314</v>
      </c>
      <c r="H16" s="671">
        <v>682</v>
      </c>
      <c r="I16" s="674"/>
    </row>
    <row r="17" spans="1:9" ht="15.65" thickBot="1" x14ac:dyDescent="0.35">
      <c r="A17" s="416"/>
      <c r="B17" s="673" t="s">
        <v>448</v>
      </c>
      <c r="C17" s="113">
        <v>2044</v>
      </c>
      <c r="D17" s="691">
        <v>2051</v>
      </c>
      <c r="E17" s="699"/>
      <c r="F17" s="691">
        <v>1471</v>
      </c>
      <c r="G17" s="691">
        <v>577</v>
      </c>
      <c r="H17" s="691">
        <v>3</v>
      </c>
      <c r="I17" s="693"/>
    </row>
    <row r="18" spans="1:9" ht="15.65" thickTop="1" x14ac:dyDescent="0.3">
      <c r="A18" s="700" t="s">
        <v>333</v>
      </c>
      <c r="B18" s="695"/>
      <c r="C18" s="696">
        <v>40461</v>
      </c>
      <c r="D18" s="696">
        <v>39751</v>
      </c>
      <c r="E18" s="697"/>
      <c r="F18" s="696">
        <v>21890</v>
      </c>
      <c r="G18" s="696">
        <v>17252</v>
      </c>
      <c r="H18" s="696">
        <v>609</v>
      </c>
      <c r="I18" s="698"/>
    </row>
    <row r="19" spans="1:9" ht="15.05" x14ac:dyDescent="0.3">
      <c r="A19" s="422"/>
      <c r="B19" s="669" t="s">
        <v>445</v>
      </c>
      <c r="C19" s="670">
        <v>21207</v>
      </c>
      <c r="D19" s="689">
        <v>20663</v>
      </c>
      <c r="E19" s="690" t="s">
        <v>10</v>
      </c>
      <c r="F19" s="689">
        <v>12131</v>
      </c>
      <c r="G19" s="689">
        <v>8449</v>
      </c>
      <c r="H19" s="689">
        <v>83</v>
      </c>
      <c r="I19" s="674"/>
    </row>
    <row r="20" spans="1:9" ht="15.05" x14ac:dyDescent="0.3">
      <c r="A20" s="416" t="s">
        <v>446</v>
      </c>
      <c r="B20" s="673" t="s">
        <v>447</v>
      </c>
      <c r="C20" s="113">
        <v>16227</v>
      </c>
      <c r="D20" s="671">
        <v>16142</v>
      </c>
      <c r="E20" s="672">
        <v>0.59991548573067111</v>
      </c>
      <c r="F20" s="671">
        <v>7492</v>
      </c>
      <c r="G20" s="671">
        <v>8126</v>
      </c>
      <c r="H20" s="671">
        <v>524</v>
      </c>
      <c r="I20" s="674"/>
    </row>
    <row r="21" spans="1:9" ht="15.65" thickBot="1" x14ac:dyDescent="0.35">
      <c r="A21" s="701"/>
      <c r="B21" s="702" t="s">
        <v>448</v>
      </c>
      <c r="C21" s="703">
        <v>3027</v>
      </c>
      <c r="D21" s="704">
        <v>2946</v>
      </c>
      <c r="E21" s="705"/>
      <c r="F21" s="704">
        <v>2267</v>
      </c>
      <c r="G21" s="704">
        <v>677</v>
      </c>
      <c r="H21" s="704">
        <v>2</v>
      </c>
      <c r="I21" s="693"/>
    </row>
    <row r="22" spans="1:9" ht="30.05" customHeight="1" thickTop="1" x14ac:dyDescent="0.3">
      <c r="A22" s="952" t="s">
        <v>658</v>
      </c>
      <c r="B22" s="953"/>
      <c r="C22" s="706">
        <v>1226</v>
      </c>
      <c r="D22" s="706">
        <v>1088</v>
      </c>
      <c r="E22" s="707">
        <v>1.6419915183893994E-2</v>
      </c>
      <c r="F22" s="954"/>
      <c r="G22" s="955"/>
      <c r="H22" s="956"/>
      <c r="I22" s="708">
        <v>1088</v>
      </c>
    </row>
    <row r="24" spans="1:9" x14ac:dyDescent="0.25">
      <c r="A24" s="54" t="s">
        <v>659</v>
      </c>
    </row>
    <row r="26" spans="1:9" ht="15.05" x14ac:dyDescent="0.3">
      <c r="A26" s="76" t="s">
        <v>12</v>
      </c>
      <c r="B26" s="76" t="s">
        <v>449</v>
      </c>
    </row>
    <row r="27" spans="1:9" ht="15.05" x14ac:dyDescent="0.3">
      <c r="B27" s="76" t="s">
        <v>399</v>
      </c>
    </row>
    <row r="29" spans="1:9" ht="20.2" customHeight="1" x14ac:dyDescent="0.3">
      <c r="A29" s="408" t="s">
        <v>17</v>
      </c>
      <c r="B29" s="409"/>
      <c r="C29" s="409"/>
      <c r="D29" s="409"/>
      <c r="E29" s="410"/>
      <c r="F29" s="957" t="s">
        <v>321</v>
      </c>
      <c r="G29" s="958"/>
      <c r="H29" s="932" t="s">
        <v>18</v>
      </c>
      <c r="I29" s="933"/>
    </row>
    <row r="30" spans="1:9" ht="21.15" customHeight="1" x14ac:dyDescent="0.3">
      <c r="A30" s="709"/>
      <c r="B30" s="411"/>
      <c r="C30" s="411"/>
      <c r="D30" s="411"/>
      <c r="E30" s="412"/>
      <c r="F30" s="586" t="s">
        <v>981</v>
      </c>
      <c r="G30" s="586" t="s">
        <v>993</v>
      </c>
      <c r="H30" s="934"/>
      <c r="I30" s="935"/>
    </row>
    <row r="31" spans="1:9" ht="18" customHeight="1" x14ac:dyDescent="0.3">
      <c r="A31" s="453" t="s">
        <v>402</v>
      </c>
      <c r="B31" s="417"/>
      <c r="C31" s="417"/>
      <c r="D31" s="417"/>
      <c r="E31" s="418"/>
      <c r="F31" s="710">
        <v>3479</v>
      </c>
      <c r="G31" s="710">
        <v>3441</v>
      </c>
      <c r="H31" s="959">
        <v>-38</v>
      </c>
      <c r="I31" s="960"/>
    </row>
    <row r="32" spans="1:9" ht="16.45" customHeight="1" x14ac:dyDescent="0.3">
      <c r="A32" s="711" t="s">
        <v>403</v>
      </c>
      <c r="B32" s="411"/>
      <c r="C32" s="411"/>
      <c r="D32" s="411"/>
      <c r="E32" s="412"/>
      <c r="F32" s="712">
        <v>442</v>
      </c>
      <c r="G32" s="712">
        <v>437</v>
      </c>
      <c r="H32" s="950">
        <v>-5</v>
      </c>
      <c r="I32" s="951"/>
    </row>
    <row r="35" spans="1:9" ht="15.05" x14ac:dyDescent="0.3">
      <c r="A35" s="70" t="s">
        <v>791</v>
      </c>
      <c r="I35" s="101"/>
    </row>
    <row r="61" spans="1:1" x14ac:dyDescent="0.25">
      <c r="A61" s="54" t="s">
        <v>659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M51" sqref="M51"/>
    </sheetView>
  </sheetViews>
  <sheetFormatPr defaultColWidth="9.109375" defaultRowHeight="13.15" x14ac:dyDescent="0.25"/>
  <cols>
    <col min="1" max="1" width="12.21875" style="54" customWidth="1"/>
    <col min="2" max="2" width="9.21875" style="54" customWidth="1"/>
    <col min="3" max="3" width="11.21875" style="54" customWidth="1"/>
    <col min="4" max="4" width="10.21875" style="54" customWidth="1"/>
    <col min="5" max="5" width="9.6640625" style="54" customWidth="1"/>
    <col min="6" max="8" width="9.21875" style="54" customWidth="1"/>
    <col min="9" max="10" width="8.77734375" style="54" customWidth="1"/>
    <col min="11" max="11" width="9" style="54" customWidth="1"/>
    <col min="12" max="12" width="0" style="54" hidden="1" customWidth="1"/>
    <col min="13" max="16384" width="9.109375" style="54"/>
  </cols>
  <sheetData>
    <row r="1" spans="1:8" x14ac:dyDescent="0.25">
      <c r="A1" s="54" t="s">
        <v>792</v>
      </c>
    </row>
    <row r="3" spans="1:8" ht="14.1" customHeight="1" x14ac:dyDescent="0.25">
      <c r="A3" s="422" t="s">
        <v>17</v>
      </c>
      <c r="B3" s="409"/>
      <c r="C3" s="410"/>
      <c r="D3" s="961" t="s">
        <v>28</v>
      </c>
      <c r="E3" s="962"/>
      <c r="F3" s="713" t="s">
        <v>318</v>
      </c>
      <c r="G3" s="714"/>
      <c r="H3" s="876"/>
    </row>
    <row r="4" spans="1:8" ht="14.1" customHeight="1" x14ac:dyDescent="0.25">
      <c r="A4" s="416"/>
      <c r="B4" s="417"/>
      <c r="C4" s="418"/>
      <c r="D4" s="652">
        <v>45199</v>
      </c>
      <c r="E4" s="652">
        <v>45230</v>
      </c>
      <c r="F4" s="858">
        <v>1</v>
      </c>
      <c r="G4" s="715">
        <v>2</v>
      </c>
      <c r="H4" s="859">
        <v>3</v>
      </c>
    </row>
    <row r="5" spans="1:8" ht="14.1" customHeight="1" x14ac:dyDescent="0.25">
      <c r="A5" s="653" t="s">
        <v>19</v>
      </c>
      <c r="B5" s="716"/>
      <c r="C5" s="654"/>
      <c r="D5" s="451">
        <v>612</v>
      </c>
      <c r="E5" s="622">
        <v>603</v>
      </c>
      <c r="F5" s="622">
        <v>343</v>
      </c>
      <c r="G5" s="622">
        <v>258</v>
      </c>
      <c r="H5" s="622">
        <v>2</v>
      </c>
    </row>
    <row r="6" spans="1:8" ht="14.1" customHeight="1" x14ac:dyDescent="0.25">
      <c r="A6" s="608" t="s">
        <v>315</v>
      </c>
      <c r="B6" s="717"/>
      <c r="C6" s="718"/>
      <c r="D6" s="111">
        <v>602</v>
      </c>
      <c r="E6" s="622">
        <v>587</v>
      </c>
      <c r="F6" s="111">
        <v>338</v>
      </c>
      <c r="G6" s="111">
        <v>247</v>
      </c>
      <c r="H6" s="111">
        <v>2</v>
      </c>
    </row>
    <row r="7" spans="1:8" ht="14.1" customHeight="1" x14ac:dyDescent="0.25">
      <c r="A7" s="719"/>
      <c r="B7" s="611" t="s">
        <v>312</v>
      </c>
      <c r="C7" s="415"/>
      <c r="D7" s="655">
        <v>586</v>
      </c>
      <c r="E7" s="655">
        <v>570</v>
      </c>
      <c r="F7" s="655">
        <v>332</v>
      </c>
      <c r="G7" s="655">
        <v>236</v>
      </c>
      <c r="H7" s="655">
        <v>2</v>
      </c>
    </row>
    <row r="8" spans="1:8" ht="14.1" customHeight="1" x14ac:dyDescent="0.25">
      <c r="A8" s="416"/>
      <c r="B8" s="656" t="s">
        <v>317</v>
      </c>
      <c r="C8" s="418"/>
      <c r="D8" s="87">
        <v>19</v>
      </c>
      <c r="E8" s="446">
        <v>12</v>
      </c>
      <c r="F8" s="623">
        <v>4</v>
      </c>
      <c r="G8" s="623">
        <v>8</v>
      </c>
      <c r="H8" s="623">
        <v>0</v>
      </c>
    </row>
    <row r="9" spans="1:8" ht="14.1" customHeight="1" x14ac:dyDescent="0.25">
      <c r="A9" s="416" t="s">
        <v>324</v>
      </c>
      <c r="B9" s="656" t="s">
        <v>313</v>
      </c>
      <c r="C9" s="418"/>
      <c r="D9" s="87">
        <v>527</v>
      </c>
      <c r="E9" s="446">
        <v>522</v>
      </c>
      <c r="F9" s="623">
        <v>300</v>
      </c>
      <c r="G9" s="623">
        <v>220</v>
      </c>
      <c r="H9" s="623">
        <v>2</v>
      </c>
    </row>
    <row r="10" spans="1:8" ht="14.1" customHeight="1" x14ac:dyDescent="0.25">
      <c r="A10" s="416" t="s">
        <v>325</v>
      </c>
      <c r="B10" s="656" t="s">
        <v>314</v>
      </c>
      <c r="C10" s="418"/>
      <c r="D10" s="87">
        <v>40</v>
      </c>
      <c r="E10" s="446">
        <v>36</v>
      </c>
      <c r="F10" s="623">
        <v>28</v>
      </c>
      <c r="G10" s="623">
        <v>8</v>
      </c>
      <c r="H10" s="623">
        <v>0</v>
      </c>
    </row>
    <row r="11" spans="1:8" ht="14.1" customHeight="1" x14ac:dyDescent="0.25">
      <c r="A11" s="416" t="s">
        <v>316</v>
      </c>
      <c r="B11" s="658" t="s">
        <v>305</v>
      </c>
      <c r="C11" s="654"/>
      <c r="D11" s="414">
        <v>16</v>
      </c>
      <c r="E11" s="655">
        <v>17</v>
      </c>
      <c r="F11" s="655">
        <v>6</v>
      </c>
      <c r="G11" s="655">
        <v>11</v>
      </c>
      <c r="H11" s="655">
        <v>0</v>
      </c>
    </row>
    <row r="12" spans="1:8" ht="14.1" customHeight="1" x14ac:dyDescent="0.25">
      <c r="A12" s="416"/>
      <c r="B12" s="656" t="s">
        <v>317</v>
      </c>
      <c r="C12" s="720"/>
      <c r="D12" s="87">
        <v>2</v>
      </c>
      <c r="E12" s="446">
        <v>0</v>
      </c>
      <c r="F12" s="623">
        <v>0</v>
      </c>
      <c r="G12" s="623">
        <v>0</v>
      </c>
      <c r="H12" s="623">
        <v>0</v>
      </c>
    </row>
    <row r="13" spans="1:8" ht="14.1" customHeight="1" x14ac:dyDescent="0.25">
      <c r="A13" s="416"/>
      <c r="B13" s="656" t="s">
        <v>313</v>
      </c>
      <c r="C13" s="418"/>
      <c r="D13" s="87">
        <v>11</v>
      </c>
      <c r="E13" s="446">
        <v>14</v>
      </c>
      <c r="F13" s="623">
        <v>3</v>
      </c>
      <c r="G13" s="623">
        <v>11</v>
      </c>
      <c r="H13" s="623">
        <v>0</v>
      </c>
    </row>
    <row r="14" spans="1:8" ht="14.1" customHeight="1" x14ac:dyDescent="0.25">
      <c r="A14" s="416"/>
      <c r="B14" s="659" t="s">
        <v>314</v>
      </c>
      <c r="C14" s="418"/>
      <c r="D14" s="87">
        <v>3</v>
      </c>
      <c r="E14" s="446">
        <v>3</v>
      </c>
      <c r="F14" s="623">
        <v>3</v>
      </c>
      <c r="G14" s="623">
        <v>0</v>
      </c>
      <c r="H14" s="623">
        <v>0</v>
      </c>
    </row>
    <row r="15" spans="1:8" ht="14.1" customHeight="1" x14ac:dyDescent="0.25">
      <c r="A15" s="841" t="s">
        <v>319</v>
      </c>
      <c r="B15" s="717"/>
      <c r="C15" s="718"/>
      <c r="D15" s="721">
        <v>10</v>
      </c>
      <c r="E15" s="622">
        <v>16</v>
      </c>
      <c r="F15" s="111">
        <v>5</v>
      </c>
      <c r="G15" s="111">
        <v>11</v>
      </c>
      <c r="H15" s="111">
        <v>0</v>
      </c>
    </row>
    <row r="16" spans="1:8" ht="14.1" customHeight="1" x14ac:dyDescent="0.25">
      <c r="A16" s="416"/>
      <c r="B16" s="611" t="s">
        <v>312</v>
      </c>
      <c r="C16" s="415"/>
      <c r="D16" s="414">
        <v>10</v>
      </c>
      <c r="E16" s="655">
        <v>15</v>
      </c>
      <c r="F16" s="655">
        <v>5</v>
      </c>
      <c r="G16" s="655">
        <v>10</v>
      </c>
      <c r="H16" s="655">
        <v>0</v>
      </c>
    </row>
    <row r="17" spans="1:8" ht="14.1" customHeight="1" x14ac:dyDescent="0.25">
      <c r="A17" s="416"/>
      <c r="B17" s="656" t="s">
        <v>317</v>
      </c>
      <c r="C17" s="418"/>
      <c r="D17" s="87">
        <v>3</v>
      </c>
      <c r="E17" s="446">
        <v>6</v>
      </c>
      <c r="F17" s="623">
        <v>2</v>
      </c>
      <c r="G17" s="623">
        <v>4</v>
      </c>
      <c r="H17" s="623">
        <v>0</v>
      </c>
    </row>
    <row r="18" spans="1:8" ht="14.1" customHeight="1" x14ac:dyDescent="0.25">
      <c r="A18" s="416" t="s">
        <v>324</v>
      </c>
      <c r="B18" s="656" t="s">
        <v>313</v>
      </c>
      <c r="C18" s="418"/>
      <c r="D18" s="87">
        <v>7</v>
      </c>
      <c r="E18" s="446">
        <v>9</v>
      </c>
      <c r="F18" s="623">
        <v>3</v>
      </c>
      <c r="G18" s="623">
        <v>6</v>
      </c>
      <c r="H18" s="623">
        <v>0</v>
      </c>
    </row>
    <row r="19" spans="1:8" ht="14.1" customHeight="1" x14ac:dyDescent="0.25">
      <c r="A19" s="416" t="s">
        <v>325</v>
      </c>
      <c r="B19" s="656" t="s">
        <v>314</v>
      </c>
      <c r="C19" s="418"/>
      <c r="D19" s="87">
        <v>0</v>
      </c>
      <c r="E19" s="446">
        <v>0</v>
      </c>
      <c r="F19" s="623">
        <v>0</v>
      </c>
      <c r="G19" s="623">
        <v>0</v>
      </c>
      <c r="H19" s="623">
        <v>0</v>
      </c>
    </row>
    <row r="20" spans="1:8" ht="14.1" customHeight="1" x14ac:dyDescent="0.25">
      <c r="A20" s="416" t="s">
        <v>316</v>
      </c>
      <c r="B20" s="658" t="s">
        <v>305</v>
      </c>
      <c r="C20" s="654"/>
      <c r="D20" s="414">
        <v>0</v>
      </c>
      <c r="E20" s="655">
        <v>1</v>
      </c>
      <c r="F20" s="655">
        <v>0</v>
      </c>
      <c r="G20" s="655">
        <v>1</v>
      </c>
      <c r="H20" s="655">
        <v>0</v>
      </c>
    </row>
    <row r="21" spans="1:8" ht="14.1" customHeight="1" x14ac:dyDescent="0.25">
      <c r="A21" s="416"/>
      <c r="B21" s="656" t="s">
        <v>317</v>
      </c>
      <c r="C21" s="720"/>
      <c r="D21" s="87">
        <v>0</v>
      </c>
      <c r="E21" s="446">
        <v>1</v>
      </c>
      <c r="F21" s="623">
        <v>0</v>
      </c>
      <c r="G21" s="623">
        <v>1</v>
      </c>
      <c r="H21" s="623">
        <v>0</v>
      </c>
    </row>
    <row r="22" spans="1:8" x14ac:dyDescent="0.25">
      <c r="A22" s="416"/>
      <c r="B22" s="656" t="s">
        <v>313</v>
      </c>
      <c r="C22" s="418"/>
      <c r="D22" s="87">
        <v>0</v>
      </c>
      <c r="E22" s="446">
        <v>0</v>
      </c>
      <c r="F22" s="623">
        <v>0</v>
      </c>
      <c r="G22" s="623">
        <v>0</v>
      </c>
      <c r="H22" s="623">
        <v>0</v>
      </c>
    </row>
    <row r="23" spans="1:8" x14ac:dyDescent="0.25">
      <c r="A23" s="448"/>
      <c r="B23" s="659" t="s">
        <v>314</v>
      </c>
      <c r="C23" s="412"/>
      <c r="D23" s="114">
        <v>0</v>
      </c>
      <c r="E23" s="448">
        <v>0</v>
      </c>
      <c r="F23" s="89">
        <v>0</v>
      </c>
      <c r="G23" s="89">
        <v>0</v>
      </c>
      <c r="H23" s="89">
        <v>0</v>
      </c>
    </row>
    <row r="28" spans="1:8" ht="14.1" customHeight="1" x14ac:dyDescent="0.25">
      <c r="A28" s="54" t="s">
        <v>793</v>
      </c>
    </row>
    <row r="29" spans="1:8" ht="14.1" customHeight="1" x14ac:dyDescent="0.25"/>
    <row r="30" spans="1:8" ht="14.1" customHeight="1" x14ac:dyDescent="0.25">
      <c r="A30" s="422" t="s">
        <v>17</v>
      </c>
      <c r="B30" s="409"/>
      <c r="C30" s="410"/>
      <c r="D30" s="961" t="s">
        <v>28</v>
      </c>
      <c r="E30" s="962"/>
      <c r="F30" s="713" t="s">
        <v>320</v>
      </c>
      <c r="G30" s="714"/>
      <c r="H30" s="876"/>
    </row>
    <row r="31" spans="1:8" ht="14.1" customHeight="1" x14ac:dyDescent="0.25">
      <c r="A31" s="416"/>
      <c r="B31" s="417"/>
      <c r="C31" s="418"/>
      <c r="D31" s="652">
        <v>45199</v>
      </c>
      <c r="E31" s="652">
        <v>45230</v>
      </c>
      <c r="F31" s="858">
        <v>1</v>
      </c>
      <c r="G31" s="715">
        <v>2</v>
      </c>
      <c r="H31" s="859">
        <v>3</v>
      </c>
    </row>
    <row r="32" spans="1:8" ht="14.1" customHeight="1" x14ac:dyDescent="0.25">
      <c r="A32" s="653" t="s">
        <v>19</v>
      </c>
      <c r="B32" s="716"/>
      <c r="C32" s="654"/>
      <c r="D32" s="622">
        <v>25234</v>
      </c>
      <c r="E32" s="622">
        <v>24819</v>
      </c>
      <c r="F32" s="622">
        <v>12486</v>
      </c>
      <c r="G32" s="622">
        <v>11554</v>
      </c>
      <c r="H32" s="622">
        <v>779</v>
      </c>
    </row>
    <row r="33" spans="1:8" ht="14.1" customHeight="1" x14ac:dyDescent="0.25">
      <c r="A33" s="608" t="s">
        <v>315</v>
      </c>
      <c r="B33" s="717"/>
      <c r="C33" s="718"/>
      <c r="D33" s="111">
        <v>25027</v>
      </c>
      <c r="E33" s="622">
        <v>24607</v>
      </c>
      <c r="F33" s="111">
        <v>12404</v>
      </c>
      <c r="G33" s="111">
        <v>11427</v>
      </c>
      <c r="H33" s="111">
        <v>776</v>
      </c>
    </row>
    <row r="34" spans="1:8" ht="14.1" customHeight="1" x14ac:dyDescent="0.25">
      <c r="A34" s="719"/>
      <c r="B34" s="611" t="s">
        <v>312</v>
      </c>
      <c r="C34" s="415"/>
      <c r="D34" s="655">
        <v>23037</v>
      </c>
      <c r="E34" s="655">
        <v>22705</v>
      </c>
      <c r="F34" s="655">
        <v>11717</v>
      </c>
      <c r="G34" s="655">
        <v>10315</v>
      </c>
      <c r="H34" s="655">
        <v>673</v>
      </c>
    </row>
    <row r="35" spans="1:8" ht="14.1" customHeight="1" x14ac:dyDescent="0.25">
      <c r="A35" s="416"/>
      <c r="B35" s="656" t="s">
        <v>317</v>
      </c>
      <c r="C35" s="418"/>
      <c r="D35" s="623">
        <v>10186</v>
      </c>
      <c r="E35" s="446">
        <v>9892</v>
      </c>
      <c r="F35" s="623">
        <v>5597</v>
      </c>
      <c r="G35" s="623">
        <v>4210</v>
      </c>
      <c r="H35" s="623">
        <v>85</v>
      </c>
    </row>
    <row r="36" spans="1:8" ht="14.1" customHeight="1" x14ac:dyDescent="0.25">
      <c r="A36" s="416" t="s">
        <v>324</v>
      </c>
      <c r="B36" s="656" t="s">
        <v>313</v>
      </c>
      <c r="C36" s="418"/>
      <c r="D36" s="623">
        <v>10978</v>
      </c>
      <c r="E36" s="446">
        <v>10920</v>
      </c>
      <c r="F36" s="623">
        <v>4755</v>
      </c>
      <c r="G36" s="623">
        <v>5579</v>
      </c>
      <c r="H36" s="623">
        <v>586</v>
      </c>
    </row>
    <row r="37" spans="1:8" ht="14.1" customHeight="1" x14ac:dyDescent="0.25">
      <c r="A37" s="416" t="s">
        <v>325</v>
      </c>
      <c r="B37" s="656" t="s">
        <v>314</v>
      </c>
      <c r="C37" s="418"/>
      <c r="D37" s="623">
        <v>1873</v>
      </c>
      <c r="E37" s="446">
        <v>1893</v>
      </c>
      <c r="F37" s="623">
        <v>1365</v>
      </c>
      <c r="G37" s="623">
        <v>526</v>
      </c>
      <c r="H37" s="623">
        <v>2</v>
      </c>
    </row>
    <row r="38" spans="1:8" ht="14.1" customHeight="1" x14ac:dyDescent="0.25">
      <c r="A38" s="416" t="s">
        <v>316</v>
      </c>
      <c r="B38" s="658" t="s">
        <v>305</v>
      </c>
      <c r="C38" s="654"/>
      <c r="D38" s="655">
        <v>1990</v>
      </c>
      <c r="E38" s="655">
        <v>1902</v>
      </c>
      <c r="F38" s="655">
        <v>687</v>
      </c>
      <c r="G38" s="655">
        <v>1112</v>
      </c>
      <c r="H38" s="655">
        <v>103</v>
      </c>
    </row>
    <row r="39" spans="1:8" ht="14.1" customHeight="1" x14ac:dyDescent="0.25">
      <c r="A39" s="416"/>
      <c r="B39" s="656" t="s">
        <v>317</v>
      </c>
      <c r="C39" s="720"/>
      <c r="D39" s="623">
        <v>664</v>
      </c>
      <c r="E39" s="446">
        <v>583</v>
      </c>
      <c r="F39" s="623">
        <v>225</v>
      </c>
      <c r="G39" s="623">
        <v>350</v>
      </c>
      <c r="H39" s="623">
        <v>8</v>
      </c>
    </row>
    <row r="40" spans="1:8" ht="14.1" customHeight="1" x14ac:dyDescent="0.25">
      <c r="A40" s="416"/>
      <c r="B40" s="656" t="s">
        <v>313</v>
      </c>
      <c r="C40" s="418"/>
      <c r="D40" s="623">
        <v>1162</v>
      </c>
      <c r="E40" s="446">
        <v>1170</v>
      </c>
      <c r="F40" s="623">
        <v>361</v>
      </c>
      <c r="G40" s="623">
        <v>715</v>
      </c>
      <c r="H40" s="623">
        <v>94</v>
      </c>
    </row>
    <row r="41" spans="1:8" ht="14.1" customHeight="1" x14ac:dyDescent="0.25">
      <c r="A41" s="416"/>
      <c r="B41" s="659" t="s">
        <v>314</v>
      </c>
      <c r="C41" s="418"/>
      <c r="D41" s="623">
        <v>164</v>
      </c>
      <c r="E41" s="446">
        <v>149</v>
      </c>
      <c r="F41" s="623">
        <v>101</v>
      </c>
      <c r="G41" s="623">
        <v>47</v>
      </c>
      <c r="H41" s="623">
        <v>1</v>
      </c>
    </row>
    <row r="42" spans="1:8" ht="14.1" customHeight="1" x14ac:dyDescent="0.25">
      <c r="A42" s="841" t="s">
        <v>319</v>
      </c>
      <c r="B42" s="717"/>
      <c r="C42" s="718"/>
      <c r="D42" s="111">
        <v>207</v>
      </c>
      <c r="E42" s="622">
        <v>212</v>
      </c>
      <c r="F42" s="111">
        <v>82</v>
      </c>
      <c r="G42" s="111">
        <v>127</v>
      </c>
      <c r="H42" s="111">
        <v>3</v>
      </c>
    </row>
    <row r="43" spans="1:8" ht="14.1" customHeight="1" x14ac:dyDescent="0.25">
      <c r="A43" s="416"/>
      <c r="B43" s="611" t="s">
        <v>312</v>
      </c>
      <c r="C43" s="415"/>
      <c r="D43" s="655">
        <v>180</v>
      </c>
      <c r="E43" s="655">
        <v>188</v>
      </c>
      <c r="F43" s="655">
        <v>75</v>
      </c>
      <c r="G43" s="655">
        <v>112</v>
      </c>
      <c r="H43" s="655">
        <v>1</v>
      </c>
    </row>
    <row r="44" spans="1:8" ht="14.1" customHeight="1" x14ac:dyDescent="0.25">
      <c r="A44" s="416"/>
      <c r="B44" s="656" t="s">
        <v>317</v>
      </c>
      <c r="C44" s="418"/>
      <c r="D44" s="623">
        <v>145</v>
      </c>
      <c r="E44" s="446">
        <v>147</v>
      </c>
      <c r="F44" s="623">
        <v>52</v>
      </c>
      <c r="G44" s="623">
        <v>94</v>
      </c>
      <c r="H44" s="623">
        <v>1</v>
      </c>
    </row>
    <row r="45" spans="1:8" ht="14.1" customHeight="1" x14ac:dyDescent="0.25">
      <c r="A45" s="416" t="s">
        <v>324</v>
      </c>
      <c r="B45" s="656" t="s">
        <v>313</v>
      </c>
      <c r="C45" s="418"/>
      <c r="D45" s="623">
        <v>30</v>
      </c>
      <c r="E45" s="446">
        <v>34</v>
      </c>
      <c r="F45" s="623">
        <v>19</v>
      </c>
      <c r="G45" s="623">
        <v>15</v>
      </c>
      <c r="H45" s="623">
        <v>0</v>
      </c>
    </row>
    <row r="46" spans="1:8" ht="14.1" customHeight="1" x14ac:dyDescent="0.25">
      <c r="A46" s="416" t="s">
        <v>325</v>
      </c>
      <c r="B46" s="656" t="s">
        <v>314</v>
      </c>
      <c r="C46" s="418"/>
      <c r="D46" s="623">
        <v>5</v>
      </c>
      <c r="E46" s="446">
        <v>7</v>
      </c>
      <c r="F46" s="623">
        <v>4</v>
      </c>
      <c r="G46" s="623">
        <v>3</v>
      </c>
      <c r="H46" s="623">
        <v>0</v>
      </c>
    </row>
    <row r="47" spans="1:8" ht="14.1" customHeight="1" x14ac:dyDescent="0.25">
      <c r="A47" s="416" t="s">
        <v>316</v>
      </c>
      <c r="B47" s="658" t="s">
        <v>305</v>
      </c>
      <c r="C47" s="654"/>
      <c r="D47" s="655">
        <v>27</v>
      </c>
      <c r="E47" s="655">
        <v>24</v>
      </c>
      <c r="F47" s="655">
        <v>7</v>
      </c>
      <c r="G47" s="655">
        <v>15</v>
      </c>
      <c r="H47" s="655">
        <v>2</v>
      </c>
    </row>
    <row r="48" spans="1:8" ht="14.1" customHeight="1" x14ac:dyDescent="0.25">
      <c r="A48" s="416"/>
      <c r="B48" s="656" t="s">
        <v>317</v>
      </c>
      <c r="C48" s="720"/>
      <c r="D48" s="623">
        <v>20</v>
      </c>
      <c r="E48" s="446">
        <v>15</v>
      </c>
      <c r="F48" s="623">
        <v>6</v>
      </c>
      <c r="G48" s="623">
        <v>9</v>
      </c>
      <c r="H48" s="623">
        <v>0</v>
      </c>
    </row>
    <row r="49" spans="1:8" x14ac:dyDescent="0.25">
      <c r="A49" s="416"/>
      <c r="B49" s="656" t="s">
        <v>313</v>
      </c>
      <c r="C49" s="418"/>
      <c r="D49" s="623">
        <v>5</v>
      </c>
      <c r="E49" s="446">
        <v>7</v>
      </c>
      <c r="F49" s="623">
        <v>0</v>
      </c>
      <c r="G49" s="623">
        <v>5</v>
      </c>
      <c r="H49" s="623">
        <v>2</v>
      </c>
    </row>
    <row r="50" spans="1:8" x14ac:dyDescent="0.25">
      <c r="A50" s="448"/>
      <c r="B50" s="659" t="s">
        <v>314</v>
      </c>
      <c r="C50" s="412"/>
      <c r="D50" s="89">
        <v>2</v>
      </c>
      <c r="E50" s="448">
        <v>2</v>
      </c>
      <c r="F50" s="89">
        <v>1</v>
      </c>
      <c r="G50" s="89">
        <v>1</v>
      </c>
      <c r="H50" s="89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K17" sqref="K17"/>
    </sheetView>
  </sheetViews>
  <sheetFormatPr defaultColWidth="9.109375" defaultRowHeight="13.15" x14ac:dyDescent="0.25"/>
  <cols>
    <col min="1" max="1" width="12.33203125" style="54" customWidth="1"/>
    <col min="2" max="2" width="9.109375" style="54"/>
    <col min="3" max="3" width="11" style="54" customWidth="1"/>
    <col min="4" max="4" width="10.21875" style="54" customWidth="1"/>
    <col min="5" max="5" width="9.77734375" style="54" customWidth="1"/>
    <col min="6" max="16384" width="9.109375" style="54"/>
  </cols>
  <sheetData>
    <row r="1" spans="1:8" x14ac:dyDescent="0.25">
      <c r="A1" s="101" t="s">
        <v>794</v>
      </c>
    </row>
    <row r="2" spans="1:8" ht="16.45" customHeight="1" x14ac:dyDescent="0.25"/>
    <row r="3" spans="1:8" ht="14.1" customHeight="1" x14ac:dyDescent="0.25">
      <c r="A3" s="422" t="s">
        <v>17</v>
      </c>
      <c r="B3" s="409"/>
      <c r="C3" s="410"/>
      <c r="D3" s="911" t="s">
        <v>28</v>
      </c>
      <c r="E3" s="912"/>
      <c r="F3" s="713" t="s">
        <v>323</v>
      </c>
      <c r="G3" s="714"/>
      <c r="H3" s="876"/>
    </row>
    <row r="4" spans="1:8" ht="14.1" customHeight="1" x14ac:dyDescent="0.25">
      <c r="A4" s="416"/>
      <c r="B4" s="417"/>
      <c r="C4" s="418"/>
      <c r="D4" s="652">
        <v>45199</v>
      </c>
      <c r="E4" s="652">
        <v>45230</v>
      </c>
      <c r="F4" s="858">
        <v>1</v>
      </c>
      <c r="G4" s="715">
        <v>2</v>
      </c>
      <c r="H4" s="859">
        <v>3</v>
      </c>
    </row>
    <row r="5" spans="1:8" ht="14.1" customHeight="1" x14ac:dyDescent="0.25">
      <c r="A5" s="653" t="s">
        <v>19</v>
      </c>
      <c r="B5" s="716"/>
      <c r="C5" s="654"/>
      <c r="D5" s="451">
        <v>40461</v>
      </c>
      <c r="E5" s="622">
        <v>39751</v>
      </c>
      <c r="F5" s="622">
        <v>21890</v>
      </c>
      <c r="G5" s="622">
        <v>17252</v>
      </c>
      <c r="H5" s="622">
        <v>609</v>
      </c>
    </row>
    <row r="6" spans="1:8" ht="14.1" customHeight="1" x14ac:dyDescent="0.25">
      <c r="A6" s="608" t="s">
        <v>315</v>
      </c>
      <c r="B6" s="717"/>
      <c r="C6" s="718"/>
      <c r="D6" s="721">
        <v>40032</v>
      </c>
      <c r="E6" s="622">
        <v>39122</v>
      </c>
      <c r="F6" s="111">
        <v>21594</v>
      </c>
      <c r="G6" s="111">
        <v>16926</v>
      </c>
      <c r="H6" s="111">
        <v>602</v>
      </c>
    </row>
    <row r="7" spans="1:8" ht="14.1" customHeight="1" x14ac:dyDescent="0.25">
      <c r="A7" s="719"/>
      <c r="B7" s="611" t="s">
        <v>312</v>
      </c>
      <c r="C7" s="415"/>
      <c r="D7" s="414">
        <v>38822</v>
      </c>
      <c r="E7" s="655">
        <v>37950</v>
      </c>
      <c r="F7" s="655">
        <v>21182</v>
      </c>
      <c r="G7" s="655">
        <v>16255</v>
      </c>
      <c r="H7" s="655">
        <v>513</v>
      </c>
    </row>
    <row r="8" spans="1:8" ht="14.1" customHeight="1" x14ac:dyDescent="0.25">
      <c r="A8" s="416"/>
      <c r="B8" s="656" t="s">
        <v>317</v>
      </c>
      <c r="C8" s="418"/>
      <c r="D8" s="87">
        <v>20496</v>
      </c>
      <c r="E8" s="446">
        <v>19794</v>
      </c>
      <c r="F8" s="623">
        <v>11761</v>
      </c>
      <c r="G8" s="623">
        <v>7960</v>
      </c>
      <c r="H8" s="623">
        <v>73</v>
      </c>
    </row>
    <row r="9" spans="1:8" ht="14.1" customHeight="1" x14ac:dyDescent="0.25">
      <c r="A9" s="416" t="s">
        <v>324</v>
      </c>
      <c r="B9" s="656" t="s">
        <v>313</v>
      </c>
      <c r="C9" s="418"/>
      <c r="D9" s="87">
        <v>15470</v>
      </c>
      <c r="E9" s="446">
        <v>15380</v>
      </c>
      <c r="F9" s="623">
        <v>7271</v>
      </c>
      <c r="G9" s="623">
        <v>7670</v>
      </c>
      <c r="H9" s="623">
        <v>439</v>
      </c>
    </row>
    <row r="10" spans="1:8" ht="14.1" customHeight="1" x14ac:dyDescent="0.25">
      <c r="A10" s="416" t="s">
        <v>325</v>
      </c>
      <c r="B10" s="656" t="s">
        <v>314</v>
      </c>
      <c r="C10" s="418"/>
      <c r="D10" s="87">
        <v>2856</v>
      </c>
      <c r="E10" s="446">
        <v>2776</v>
      </c>
      <c r="F10" s="623">
        <v>2150</v>
      </c>
      <c r="G10" s="623">
        <v>625</v>
      </c>
      <c r="H10" s="623">
        <v>1</v>
      </c>
    </row>
    <row r="11" spans="1:8" ht="14.1" customHeight="1" x14ac:dyDescent="0.25">
      <c r="A11" s="416" t="s">
        <v>316</v>
      </c>
      <c r="B11" s="658" t="s">
        <v>305</v>
      </c>
      <c r="C11" s="654"/>
      <c r="D11" s="414">
        <v>1210</v>
      </c>
      <c r="E11" s="655">
        <v>1172</v>
      </c>
      <c r="F11" s="655">
        <v>412</v>
      </c>
      <c r="G11" s="655">
        <v>671</v>
      </c>
      <c r="H11" s="655">
        <v>89</v>
      </c>
    </row>
    <row r="12" spans="1:8" ht="14.1" customHeight="1" x14ac:dyDescent="0.25">
      <c r="A12" s="416"/>
      <c r="B12" s="656" t="s">
        <v>317</v>
      </c>
      <c r="C12" s="720"/>
      <c r="D12" s="87">
        <v>386</v>
      </c>
      <c r="E12" s="446">
        <v>378</v>
      </c>
      <c r="F12" s="623">
        <v>130</v>
      </c>
      <c r="G12" s="623">
        <v>239</v>
      </c>
      <c r="H12" s="623">
        <v>9</v>
      </c>
    </row>
    <row r="13" spans="1:8" ht="14.1" customHeight="1" x14ac:dyDescent="0.25">
      <c r="A13" s="416"/>
      <c r="B13" s="656" t="s">
        <v>313</v>
      </c>
      <c r="C13" s="418"/>
      <c r="D13" s="87">
        <v>673</v>
      </c>
      <c r="E13" s="446">
        <v>644</v>
      </c>
      <c r="F13" s="623">
        <v>181</v>
      </c>
      <c r="G13" s="623">
        <v>383</v>
      </c>
      <c r="H13" s="623">
        <v>80</v>
      </c>
    </row>
    <row r="14" spans="1:8" ht="14.1" customHeight="1" x14ac:dyDescent="0.25">
      <c r="A14" s="416"/>
      <c r="B14" s="659" t="s">
        <v>314</v>
      </c>
      <c r="C14" s="418"/>
      <c r="D14" s="87">
        <v>151</v>
      </c>
      <c r="E14" s="446">
        <v>150</v>
      </c>
      <c r="F14" s="623">
        <v>101</v>
      </c>
      <c r="G14" s="623">
        <v>49</v>
      </c>
      <c r="H14" s="623">
        <v>0</v>
      </c>
    </row>
    <row r="15" spans="1:8" ht="14.1" customHeight="1" x14ac:dyDescent="0.25">
      <c r="A15" s="841" t="s">
        <v>319</v>
      </c>
      <c r="B15" s="717"/>
      <c r="C15" s="718"/>
      <c r="D15" s="721">
        <v>429</v>
      </c>
      <c r="E15" s="622">
        <v>629</v>
      </c>
      <c r="F15" s="111">
        <v>296</v>
      </c>
      <c r="G15" s="111">
        <v>326</v>
      </c>
      <c r="H15" s="111">
        <v>7</v>
      </c>
    </row>
    <row r="16" spans="1:8" ht="14.1" customHeight="1" x14ac:dyDescent="0.25">
      <c r="A16" s="416"/>
      <c r="B16" s="611" t="s">
        <v>312</v>
      </c>
      <c r="C16" s="415"/>
      <c r="D16" s="414">
        <v>403</v>
      </c>
      <c r="E16" s="655">
        <v>589</v>
      </c>
      <c r="F16" s="655">
        <v>285</v>
      </c>
      <c r="G16" s="655">
        <v>297</v>
      </c>
      <c r="H16" s="655">
        <v>7</v>
      </c>
    </row>
    <row r="17" spans="1:9" ht="14.1" customHeight="1" x14ac:dyDescent="0.25">
      <c r="A17" s="416"/>
      <c r="B17" s="656" t="s">
        <v>317</v>
      </c>
      <c r="C17" s="418"/>
      <c r="D17" s="87">
        <v>306</v>
      </c>
      <c r="E17" s="446">
        <v>463</v>
      </c>
      <c r="F17" s="623">
        <v>232</v>
      </c>
      <c r="G17" s="623">
        <v>230</v>
      </c>
      <c r="H17" s="623">
        <v>1</v>
      </c>
    </row>
    <row r="18" spans="1:9" ht="14.1" customHeight="1" x14ac:dyDescent="0.25">
      <c r="A18" s="416" t="s">
        <v>324</v>
      </c>
      <c r="B18" s="656" t="s">
        <v>313</v>
      </c>
      <c r="C18" s="418"/>
      <c r="D18" s="87">
        <v>78</v>
      </c>
      <c r="E18" s="446">
        <v>107</v>
      </c>
      <c r="F18" s="623">
        <v>38</v>
      </c>
      <c r="G18" s="623">
        <v>64</v>
      </c>
      <c r="H18" s="623">
        <v>5</v>
      </c>
    </row>
    <row r="19" spans="1:9" ht="14.1" customHeight="1" x14ac:dyDescent="0.25">
      <c r="A19" s="416" t="s">
        <v>325</v>
      </c>
      <c r="B19" s="656" t="s">
        <v>314</v>
      </c>
      <c r="C19" s="418"/>
      <c r="D19" s="87">
        <v>19</v>
      </c>
      <c r="E19" s="446">
        <v>19</v>
      </c>
      <c r="F19" s="623">
        <v>15</v>
      </c>
      <c r="G19" s="623">
        <v>3</v>
      </c>
      <c r="H19" s="623">
        <v>1</v>
      </c>
    </row>
    <row r="20" spans="1:9" ht="14.1" customHeight="1" x14ac:dyDescent="0.25">
      <c r="A20" s="416" t="s">
        <v>316</v>
      </c>
      <c r="B20" s="658" t="s">
        <v>305</v>
      </c>
      <c r="C20" s="654"/>
      <c r="D20" s="414">
        <v>26</v>
      </c>
      <c r="E20" s="655">
        <v>40</v>
      </c>
      <c r="F20" s="655">
        <v>11</v>
      </c>
      <c r="G20" s="655">
        <v>29</v>
      </c>
      <c r="H20" s="655">
        <v>0</v>
      </c>
    </row>
    <row r="21" spans="1:9" ht="14.1" customHeight="1" x14ac:dyDescent="0.25">
      <c r="A21" s="416"/>
      <c r="B21" s="656" t="s">
        <v>317</v>
      </c>
      <c r="C21" s="720"/>
      <c r="D21" s="87">
        <v>19</v>
      </c>
      <c r="E21" s="446">
        <v>28</v>
      </c>
      <c r="F21" s="623">
        <v>8</v>
      </c>
      <c r="G21" s="623">
        <v>20</v>
      </c>
      <c r="H21" s="623">
        <v>0</v>
      </c>
    </row>
    <row r="22" spans="1:9" ht="14.1" customHeight="1" x14ac:dyDescent="0.25">
      <c r="A22" s="416"/>
      <c r="B22" s="656" t="s">
        <v>313</v>
      </c>
      <c r="C22" s="418"/>
      <c r="D22" s="87">
        <v>6</v>
      </c>
      <c r="E22" s="446">
        <v>11</v>
      </c>
      <c r="F22" s="623">
        <v>2</v>
      </c>
      <c r="G22" s="623">
        <v>9</v>
      </c>
      <c r="H22" s="623">
        <v>0</v>
      </c>
    </row>
    <row r="23" spans="1:9" ht="14.1" customHeight="1" x14ac:dyDescent="0.25">
      <c r="A23" s="448"/>
      <c r="B23" s="659" t="s">
        <v>314</v>
      </c>
      <c r="C23" s="412"/>
      <c r="D23" s="114">
        <v>1</v>
      </c>
      <c r="E23" s="448">
        <v>1</v>
      </c>
      <c r="F23" s="89">
        <v>1</v>
      </c>
      <c r="G23" s="89">
        <v>0</v>
      </c>
      <c r="H23" s="89">
        <v>0</v>
      </c>
    </row>
    <row r="25" spans="1:9" ht="15.05" x14ac:dyDescent="0.3">
      <c r="A25" s="70" t="s">
        <v>795</v>
      </c>
    </row>
    <row r="27" spans="1:9" x14ac:dyDescent="0.25">
      <c r="I27" s="101"/>
    </row>
    <row r="28" spans="1:9" x14ac:dyDescent="0.25">
      <c r="I28" s="101"/>
    </row>
    <row r="29" spans="1:9" x14ac:dyDescent="0.25">
      <c r="I29" s="101"/>
    </row>
    <row r="30" spans="1:9" x14ac:dyDescent="0.25">
      <c r="I30" s="101"/>
    </row>
    <row r="31" spans="1:9" x14ac:dyDescent="0.25">
      <c r="I31" s="101"/>
    </row>
    <row r="32" spans="1:9" x14ac:dyDescent="0.25">
      <c r="I32" s="101"/>
    </row>
    <row r="33" spans="9:9" x14ac:dyDescent="0.25">
      <c r="I33" s="101"/>
    </row>
    <row r="34" spans="9:9" x14ac:dyDescent="0.25">
      <c r="I34" s="101"/>
    </row>
    <row r="35" spans="9:9" x14ac:dyDescent="0.25">
      <c r="I35" s="101"/>
    </row>
    <row r="36" spans="9:9" x14ac:dyDescent="0.25">
      <c r="I36" s="101"/>
    </row>
    <row r="37" spans="9:9" x14ac:dyDescent="0.25">
      <c r="I37" s="101"/>
    </row>
    <row r="38" spans="9:9" x14ac:dyDescent="0.25">
      <c r="I38" s="101"/>
    </row>
    <row r="39" spans="9:9" x14ac:dyDescent="0.25">
      <c r="I39" s="101"/>
    </row>
    <row r="40" spans="9:9" x14ac:dyDescent="0.25">
      <c r="I40" s="101"/>
    </row>
    <row r="41" spans="9:9" x14ac:dyDescent="0.25">
      <c r="I41" s="101"/>
    </row>
    <row r="42" spans="9:9" x14ac:dyDescent="0.25">
      <c r="I42" s="101"/>
    </row>
    <row r="43" spans="9:9" x14ac:dyDescent="0.25">
      <c r="I43" s="101"/>
    </row>
    <row r="44" spans="9:9" x14ac:dyDescent="0.25">
      <c r="I44" s="101"/>
    </row>
    <row r="45" spans="9:9" x14ac:dyDescent="0.25">
      <c r="I45" s="101"/>
    </row>
    <row r="46" spans="9:9" x14ac:dyDescent="0.25">
      <c r="I46" s="101"/>
    </row>
    <row r="47" spans="9:9" x14ac:dyDescent="0.25">
      <c r="I47" s="101"/>
    </row>
    <row r="48" spans="9:9" x14ac:dyDescent="0.25">
      <c r="I48" s="101"/>
    </row>
    <row r="49" spans="1:9" x14ac:dyDescent="0.25">
      <c r="I49" s="101"/>
    </row>
    <row r="50" spans="1:9" x14ac:dyDescent="0.25">
      <c r="I50" s="101"/>
    </row>
    <row r="51" spans="1:9" x14ac:dyDescent="0.25">
      <c r="I51" s="101"/>
    </row>
    <row r="52" spans="1:9" x14ac:dyDescent="0.25">
      <c r="I52" s="101"/>
    </row>
    <row r="54" spans="1:9" x14ac:dyDescent="0.25">
      <c r="A54" s="54" t="s">
        <v>659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J17" sqref="J17"/>
    </sheetView>
  </sheetViews>
  <sheetFormatPr defaultColWidth="9.109375" defaultRowHeight="13.15" x14ac:dyDescent="0.25"/>
  <cols>
    <col min="1" max="1" width="9.109375" style="54"/>
    <col min="2" max="2" width="8.77734375" style="54" customWidth="1"/>
    <col min="3" max="3" width="11.77734375" style="54" customWidth="1"/>
    <col min="4" max="4" width="14" style="54" customWidth="1"/>
    <col min="5" max="8" width="12.77734375" style="54" customWidth="1"/>
    <col min="9" max="16384" width="9.109375" style="54"/>
  </cols>
  <sheetData>
    <row r="1" spans="1:7" ht="15.05" x14ac:dyDescent="0.3">
      <c r="A1" s="115" t="s">
        <v>536</v>
      </c>
      <c r="B1" s="62" t="s">
        <v>369</v>
      </c>
      <c r="C1" s="76"/>
      <c r="D1" s="76"/>
      <c r="E1" s="76"/>
      <c r="F1" s="76"/>
      <c r="G1" s="76"/>
    </row>
    <row r="2" spans="1:7" ht="15.05" x14ac:dyDescent="0.3">
      <c r="A2" s="76"/>
      <c r="B2" s="62" t="s">
        <v>370</v>
      </c>
      <c r="C2" s="76"/>
      <c r="D2" s="76"/>
      <c r="E2" s="76"/>
      <c r="F2" s="76"/>
      <c r="G2" s="76"/>
    </row>
    <row r="3" spans="1:7" ht="15.05" x14ac:dyDescent="0.3">
      <c r="A3" s="76"/>
      <c r="B3" s="76"/>
      <c r="C3" s="76"/>
      <c r="D3" s="76"/>
      <c r="E3" s="76"/>
      <c r="F3" s="76"/>
      <c r="G3" s="76"/>
    </row>
    <row r="4" spans="1:7" ht="28.5" customHeight="1" x14ac:dyDescent="0.3">
      <c r="A4" s="722" t="s">
        <v>17</v>
      </c>
      <c r="B4" s="723"/>
      <c r="C4" s="723"/>
      <c r="D4" s="723"/>
      <c r="E4" s="724" t="s">
        <v>981</v>
      </c>
      <c r="F4" s="724" t="s">
        <v>993</v>
      </c>
      <c r="G4" s="725" t="s">
        <v>18</v>
      </c>
    </row>
    <row r="5" spans="1:7" ht="15.05" x14ac:dyDescent="0.3">
      <c r="A5" s="709" t="s">
        <v>28</v>
      </c>
      <c r="B5" s="454"/>
      <c r="C5" s="454"/>
      <c r="D5" s="454"/>
      <c r="E5" s="709">
        <v>7546</v>
      </c>
      <c r="F5" s="709">
        <v>8546</v>
      </c>
      <c r="G5" s="726">
        <v>1000</v>
      </c>
    </row>
    <row r="6" spans="1:7" ht="15.05" x14ac:dyDescent="0.3">
      <c r="A6" s="727" t="s">
        <v>363</v>
      </c>
      <c r="B6" s="728"/>
      <c r="C6" s="728"/>
      <c r="D6" s="728"/>
      <c r="E6" s="729"/>
      <c r="F6" s="729"/>
      <c r="G6" s="699"/>
    </row>
    <row r="7" spans="1:7" ht="15.05" x14ac:dyDescent="0.3">
      <c r="A7" s="727" t="s">
        <v>364</v>
      </c>
      <c r="B7" s="728"/>
      <c r="C7" s="728"/>
      <c r="D7" s="728"/>
      <c r="E7" s="729">
        <v>2033</v>
      </c>
      <c r="F7" s="729">
        <v>2517</v>
      </c>
      <c r="G7" s="730">
        <v>484</v>
      </c>
    </row>
    <row r="8" spans="1:7" ht="15.05" x14ac:dyDescent="0.3">
      <c r="A8" s="731" t="s">
        <v>358</v>
      </c>
      <c r="B8" s="728"/>
      <c r="C8" s="728"/>
      <c r="D8" s="728"/>
      <c r="E8" s="732">
        <v>999</v>
      </c>
      <c r="F8" s="732">
        <v>978</v>
      </c>
      <c r="G8" s="699">
        <v>-21</v>
      </c>
    </row>
    <row r="9" spans="1:7" ht="15.05" x14ac:dyDescent="0.3">
      <c r="A9" s="731" t="s">
        <v>359</v>
      </c>
      <c r="B9" s="728"/>
      <c r="C9" s="728"/>
      <c r="D9" s="728"/>
      <c r="E9" s="732">
        <v>1019</v>
      </c>
      <c r="F9" s="732">
        <v>1518</v>
      </c>
      <c r="G9" s="699">
        <v>499</v>
      </c>
    </row>
    <row r="10" spans="1:7" ht="15.05" x14ac:dyDescent="0.3">
      <c r="A10" s="731" t="s">
        <v>360</v>
      </c>
      <c r="B10" s="728"/>
      <c r="C10" s="728"/>
      <c r="D10" s="728"/>
      <c r="E10" s="732">
        <v>15</v>
      </c>
      <c r="F10" s="732">
        <v>21</v>
      </c>
      <c r="G10" s="699">
        <v>6</v>
      </c>
    </row>
    <row r="11" spans="1:7" ht="15.05" x14ac:dyDescent="0.3">
      <c r="A11" s="727" t="s">
        <v>365</v>
      </c>
      <c r="B11" s="728"/>
      <c r="C11" s="728"/>
      <c r="D11" s="728"/>
      <c r="E11" s="732"/>
      <c r="F11" s="732"/>
      <c r="G11" s="699"/>
    </row>
    <row r="12" spans="1:7" ht="15.05" x14ac:dyDescent="0.3">
      <c r="A12" s="733" t="s">
        <v>357</v>
      </c>
      <c r="B12" s="728"/>
      <c r="C12" s="728"/>
      <c r="D12" s="728"/>
      <c r="E12" s="729">
        <v>4823</v>
      </c>
      <c r="F12" s="729">
        <v>5220</v>
      </c>
      <c r="G12" s="730">
        <v>397</v>
      </c>
    </row>
    <row r="13" spans="1:7" ht="15.05" x14ac:dyDescent="0.3">
      <c r="A13" s="731" t="s">
        <v>358</v>
      </c>
      <c r="B13" s="455"/>
      <c r="C13" s="455"/>
      <c r="D13" s="455"/>
      <c r="E13" s="732">
        <v>47</v>
      </c>
      <c r="F13" s="732">
        <v>42</v>
      </c>
      <c r="G13" s="699">
        <v>-5</v>
      </c>
    </row>
    <row r="14" spans="1:7" ht="15.05" x14ac:dyDescent="0.3">
      <c r="A14" s="731" t="s">
        <v>359</v>
      </c>
      <c r="B14" s="455"/>
      <c r="C14" s="455"/>
      <c r="D14" s="455"/>
      <c r="E14" s="732">
        <v>3503</v>
      </c>
      <c r="F14" s="732">
        <v>3701</v>
      </c>
      <c r="G14" s="699">
        <v>198</v>
      </c>
    </row>
    <row r="15" spans="1:7" ht="15.05" x14ac:dyDescent="0.3">
      <c r="A15" s="731" t="s">
        <v>360</v>
      </c>
      <c r="B15" s="455"/>
      <c r="C15" s="455"/>
      <c r="D15" s="455"/>
      <c r="E15" s="732">
        <v>1273</v>
      </c>
      <c r="F15" s="732">
        <v>1477</v>
      </c>
      <c r="G15" s="699">
        <v>204</v>
      </c>
    </row>
    <row r="16" spans="1:7" ht="15.05" x14ac:dyDescent="0.3">
      <c r="A16" s="733" t="s">
        <v>366</v>
      </c>
      <c r="B16" s="455"/>
      <c r="C16" s="455"/>
      <c r="D16" s="455"/>
      <c r="E16" s="729">
        <v>348</v>
      </c>
      <c r="F16" s="729">
        <v>414</v>
      </c>
      <c r="G16" s="730">
        <v>66</v>
      </c>
    </row>
    <row r="17" spans="1:7" ht="15.05" x14ac:dyDescent="0.3">
      <c r="A17" s="733" t="s">
        <v>367</v>
      </c>
      <c r="B17" s="455"/>
      <c r="C17" s="455"/>
      <c r="D17" s="455"/>
      <c r="E17" s="729">
        <v>234</v>
      </c>
      <c r="F17" s="729">
        <v>236</v>
      </c>
      <c r="G17" s="730">
        <v>2</v>
      </c>
    </row>
    <row r="18" spans="1:7" ht="15.05" x14ac:dyDescent="0.3">
      <c r="A18" s="731" t="s">
        <v>359</v>
      </c>
      <c r="B18" s="455"/>
      <c r="C18" s="455"/>
      <c r="D18" s="455"/>
      <c r="E18" s="732">
        <v>131</v>
      </c>
      <c r="F18" s="732">
        <v>121</v>
      </c>
      <c r="G18" s="699">
        <v>-10</v>
      </c>
    </row>
    <row r="19" spans="1:7" ht="15.05" x14ac:dyDescent="0.3">
      <c r="A19" s="731" t="s">
        <v>360</v>
      </c>
      <c r="B19" s="455"/>
      <c r="C19" s="455"/>
      <c r="D19" s="455"/>
      <c r="E19" s="732">
        <v>103</v>
      </c>
      <c r="F19" s="732">
        <v>115</v>
      </c>
      <c r="G19" s="699">
        <v>12</v>
      </c>
    </row>
    <row r="20" spans="1:7" ht="15.05" x14ac:dyDescent="0.3">
      <c r="A20" s="733" t="s">
        <v>368</v>
      </c>
      <c r="B20" s="728"/>
      <c r="C20" s="728"/>
      <c r="D20" s="728"/>
      <c r="E20" s="729">
        <v>86</v>
      </c>
      <c r="F20" s="729">
        <v>114</v>
      </c>
      <c r="G20" s="730">
        <v>28</v>
      </c>
    </row>
    <row r="21" spans="1:7" ht="15.05" x14ac:dyDescent="0.3">
      <c r="A21" s="731" t="s">
        <v>359</v>
      </c>
      <c r="B21" s="455"/>
      <c r="C21" s="455"/>
      <c r="D21" s="455"/>
      <c r="E21" s="732">
        <v>85</v>
      </c>
      <c r="F21" s="732">
        <v>114</v>
      </c>
      <c r="G21" s="699">
        <v>29</v>
      </c>
    </row>
    <row r="22" spans="1:7" ht="15.05" x14ac:dyDescent="0.3">
      <c r="A22" s="731" t="s">
        <v>360</v>
      </c>
      <c r="B22" s="455"/>
      <c r="C22" s="455"/>
      <c r="D22" s="455"/>
      <c r="E22" s="732">
        <v>1</v>
      </c>
      <c r="F22" s="732">
        <v>0</v>
      </c>
      <c r="G22" s="699">
        <v>-1</v>
      </c>
    </row>
    <row r="23" spans="1:7" ht="15.05" x14ac:dyDescent="0.3">
      <c r="A23" s="733" t="s">
        <v>361</v>
      </c>
      <c r="B23" s="455"/>
      <c r="C23" s="455"/>
      <c r="D23" s="455"/>
      <c r="E23" s="729">
        <v>4</v>
      </c>
      <c r="F23" s="729">
        <v>16</v>
      </c>
      <c r="G23" s="730">
        <v>12</v>
      </c>
    </row>
    <row r="24" spans="1:7" ht="15.05" x14ac:dyDescent="0.3">
      <c r="A24" s="731" t="s">
        <v>358</v>
      </c>
      <c r="B24" s="455"/>
      <c r="C24" s="455"/>
      <c r="D24" s="455"/>
      <c r="E24" s="732">
        <v>0</v>
      </c>
      <c r="F24" s="732">
        <v>5</v>
      </c>
      <c r="G24" s="699">
        <v>5</v>
      </c>
    </row>
    <row r="25" spans="1:7" ht="15.05" x14ac:dyDescent="0.3">
      <c r="A25" s="731" t="s">
        <v>359</v>
      </c>
      <c r="B25" s="455"/>
      <c r="C25" s="455"/>
      <c r="D25" s="455"/>
      <c r="E25" s="732">
        <v>4</v>
      </c>
      <c r="F25" s="732">
        <v>11</v>
      </c>
      <c r="G25" s="699">
        <v>7</v>
      </c>
    </row>
    <row r="26" spans="1:7" ht="15.05" x14ac:dyDescent="0.3">
      <c r="A26" s="731" t="s">
        <v>360</v>
      </c>
      <c r="B26" s="455"/>
      <c r="C26" s="455"/>
      <c r="D26" s="455"/>
      <c r="E26" s="732">
        <v>0</v>
      </c>
      <c r="F26" s="732">
        <v>0</v>
      </c>
      <c r="G26" s="699">
        <v>0</v>
      </c>
    </row>
    <row r="27" spans="1:7" ht="15.05" x14ac:dyDescent="0.3">
      <c r="A27" s="733" t="s">
        <v>362</v>
      </c>
      <c r="B27" s="455"/>
      <c r="C27" s="455"/>
      <c r="D27" s="455"/>
      <c r="E27" s="729">
        <v>18</v>
      </c>
      <c r="F27" s="729">
        <v>29</v>
      </c>
      <c r="G27" s="730">
        <v>11</v>
      </c>
    </row>
    <row r="28" spans="1:7" ht="15.05" x14ac:dyDescent="0.3">
      <c r="A28" s="731" t="s">
        <v>358</v>
      </c>
      <c r="B28" s="455"/>
      <c r="C28" s="455"/>
      <c r="D28" s="455"/>
      <c r="E28" s="732">
        <v>13</v>
      </c>
      <c r="F28" s="732">
        <v>11</v>
      </c>
      <c r="G28" s="699">
        <v>-2</v>
      </c>
    </row>
    <row r="29" spans="1:7" ht="15.05" x14ac:dyDescent="0.3">
      <c r="A29" s="731" t="s">
        <v>359</v>
      </c>
      <c r="B29" s="455"/>
      <c r="C29" s="455"/>
      <c r="D29" s="455"/>
      <c r="E29" s="732">
        <v>5</v>
      </c>
      <c r="F29" s="732">
        <v>17</v>
      </c>
      <c r="G29" s="699">
        <v>12</v>
      </c>
    </row>
    <row r="30" spans="1:7" ht="15.05" x14ac:dyDescent="0.3">
      <c r="A30" s="734" t="s">
        <v>360</v>
      </c>
      <c r="B30" s="454"/>
      <c r="C30" s="454"/>
      <c r="D30" s="454"/>
      <c r="E30" s="735">
        <v>0</v>
      </c>
      <c r="F30" s="735">
        <v>1</v>
      </c>
      <c r="G30" s="736">
        <v>1</v>
      </c>
    </row>
    <row r="32" spans="1:7" x14ac:dyDescent="0.25">
      <c r="A32" s="98" t="s">
        <v>997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J46" sqref="J46"/>
    </sheetView>
  </sheetViews>
  <sheetFormatPr defaultColWidth="9.109375" defaultRowHeight="13.15" x14ac:dyDescent="0.25"/>
  <cols>
    <col min="1" max="4" width="15.77734375" style="54" customWidth="1"/>
    <col min="5" max="16384" width="9.109375" style="54"/>
  </cols>
  <sheetData>
    <row r="1" spans="1:4" ht="15.05" x14ac:dyDescent="0.3">
      <c r="A1" s="76" t="s">
        <v>631</v>
      </c>
      <c r="B1" s="76"/>
    </row>
    <row r="2" spans="1:4" ht="15.05" x14ac:dyDescent="0.3">
      <c r="A2" s="76" t="s">
        <v>632</v>
      </c>
      <c r="B2" s="76"/>
    </row>
    <row r="3" spans="1:4" ht="17.399999999999999" customHeight="1" x14ac:dyDescent="0.25"/>
    <row r="4" spans="1:4" ht="51.85" customHeight="1" x14ac:dyDescent="0.25">
      <c r="A4" s="963" t="s">
        <v>24</v>
      </c>
      <c r="B4" s="941" t="s">
        <v>638</v>
      </c>
      <c r="C4" s="942"/>
      <c r="D4" s="963" t="s">
        <v>18</v>
      </c>
    </row>
    <row r="5" spans="1:4" ht="18" customHeight="1" x14ac:dyDescent="0.25">
      <c r="A5" s="964"/>
      <c r="B5" s="737" t="s">
        <v>981</v>
      </c>
      <c r="C5" s="737" t="s">
        <v>993</v>
      </c>
      <c r="D5" s="964"/>
    </row>
    <row r="6" spans="1:4" ht="18" customHeight="1" x14ac:dyDescent="0.3">
      <c r="A6" s="738" t="s">
        <v>28</v>
      </c>
      <c r="B6" s="739">
        <v>774</v>
      </c>
      <c r="C6" s="739">
        <v>787</v>
      </c>
      <c r="D6" s="739">
        <v>13</v>
      </c>
    </row>
    <row r="7" spans="1:4" ht="15.05" customHeight="1" x14ac:dyDescent="0.3">
      <c r="A7" s="671" t="s">
        <v>30</v>
      </c>
      <c r="B7" s="73">
        <v>70</v>
      </c>
      <c r="C7" s="73">
        <v>69</v>
      </c>
      <c r="D7" s="73">
        <v>-1</v>
      </c>
    </row>
    <row r="8" spans="1:4" ht="15.05" customHeight="1" x14ac:dyDescent="0.3">
      <c r="A8" s="740" t="s">
        <v>32</v>
      </c>
      <c r="B8" s="73">
        <v>57</v>
      </c>
      <c r="C8" s="73">
        <v>59</v>
      </c>
      <c r="D8" s="73">
        <v>2</v>
      </c>
    </row>
    <row r="9" spans="1:4" ht="15.05" customHeight="1" x14ac:dyDescent="0.3">
      <c r="A9" s="671" t="s">
        <v>33</v>
      </c>
      <c r="B9" s="73">
        <v>40</v>
      </c>
      <c r="C9" s="73">
        <v>50</v>
      </c>
      <c r="D9" s="73">
        <v>10</v>
      </c>
    </row>
    <row r="10" spans="1:4" ht="15.05" customHeight="1" x14ac:dyDescent="0.3">
      <c r="A10" s="671" t="s">
        <v>34</v>
      </c>
      <c r="B10" s="73">
        <v>66</v>
      </c>
      <c r="C10" s="73">
        <v>60</v>
      </c>
      <c r="D10" s="73">
        <v>-6</v>
      </c>
    </row>
    <row r="11" spans="1:4" ht="15.05" customHeight="1" x14ac:dyDescent="0.3">
      <c r="A11" s="671" t="s">
        <v>35</v>
      </c>
      <c r="B11" s="73">
        <v>67</v>
      </c>
      <c r="C11" s="73">
        <v>63</v>
      </c>
      <c r="D11" s="73">
        <v>-4</v>
      </c>
    </row>
    <row r="12" spans="1:4" ht="15.05" customHeight="1" x14ac:dyDescent="0.3">
      <c r="A12" s="671" t="s">
        <v>36</v>
      </c>
      <c r="B12" s="73">
        <v>72</v>
      </c>
      <c r="C12" s="73">
        <v>72</v>
      </c>
      <c r="D12" s="73">
        <v>0</v>
      </c>
    </row>
    <row r="13" spans="1:4" ht="15.05" customHeight="1" x14ac:dyDescent="0.3">
      <c r="A13" s="671" t="s">
        <v>37</v>
      </c>
      <c r="B13" s="73">
        <v>100</v>
      </c>
      <c r="C13" s="73">
        <v>110</v>
      </c>
      <c r="D13" s="73">
        <v>10</v>
      </c>
    </row>
    <row r="14" spans="1:4" ht="15.05" customHeight="1" x14ac:dyDescent="0.3">
      <c r="A14" s="671" t="s">
        <v>38</v>
      </c>
      <c r="B14" s="73">
        <v>124</v>
      </c>
      <c r="C14" s="73">
        <v>113</v>
      </c>
      <c r="D14" s="73">
        <v>-11</v>
      </c>
    </row>
    <row r="15" spans="1:4" ht="15.05" customHeight="1" x14ac:dyDescent="0.3">
      <c r="A15" s="671" t="s">
        <v>39</v>
      </c>
      <c r="B15" s="73">
        <v>51</v>
      </c>
      <c r="C15" s="73">
        <v>59</v>
      </c>
      <c r="D15" s="73">
        <v>8</v>
      </c>
    </row>
    <row r="16" spans="1:4" ht="15.05" customHeight="1" x14ac:dyDescent="0.3">
      <c r="A16" s="671" t="s">
        <v>40</v>
      </c>
      <c r="B16" s="73">
        <v>41</v>
      </c>
      <c r="C16" s="73">
        <v>48</v>
      </c>
      <c r="D16" s="73">
        <v>7</v>
      </c>
    </row>
    <row r="17" spans="1:4" ht="15.05" customHeight="1" x14ac:dyDescent="0.3">
      <c r="A17" s="691" t="s">
        <v>42</v>
      </c>
      <c r="B17" s="75">
        <v>86</v>
      </c>
      <c r="C17" s="75">
        <v>84</v>
      </c>
      <c r="D17" s="75">
        <v>-2</v>
      </c>
    </row>
    <row r="19" spans="1:4" ht="13.65" customHeight="1" x14ac:dyDescent="0.25">
      <c r="A19" s="116" t="s">
        <v>796</v>
      </c>
    </row>
    <row r="20" spans="1:4" ht="13.65" customHeight="1" x14ac:dyDescent="0.25">
      <c r="A20" s="116" t="s">
        <v>998</v>
      </c>
    </row>
    <row r="41" spans="1:1" ht="13.65" customHeight="1" x14ac:dyDescent="0.25">
      <c r="A41" s="116" t="s">
        <v>999</v>
      </c>
    </row>
    <row r="42" spans="1:1" ht="13.65" customHeight="1" x14ac:dyDescent="0.25">
      <c r="A42" s="116" t="s">
        <v>641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workbookViewId="0">
      <selection activeCell="F53" sqref="F53"/>
    </sheetView>
  </sheetViews>
  <sheetFormatPr defaultColWidth="9.109375" defaultRowHeight="13.15" x14ac:dyDescent="0.25"/>
  <cols>
    <col min="1" max="1" width="16.88671875" style="54" customWidth="1"/>
    <col min="2" max="2" width="15.77734375" style="54" customWidth="1"/>
    <col min="3" max="3" width="15.33203125" style="54" customWidth="1"/>
    <col min="4" max="5" width="15.77734375" style="54" customWidth="1"/>
    <col min="6" max="16384" width="9.109375" style="54"/>
  </cols>
  <sheetData>
    <row r="1" spans="1:5" ht="15.05" x14ac:dyDescent="0.3">
      <c r="A1" s="76" t="s">
        <v>633</v>
      </c>
    </row>
    <row r="2" spans="1:5" ht="16.899999999999999" x14ac:dyDescent="0.3">
      <c r="A2" s="76" t="s">
        <v>797</v>
      </c>
    </row>
    <row r="3" spans="1:5" ht="16.45" customHeight="1" x14ac:dyDescent="0.25"/>
    <row r="4" spans="1:5" ht="33.85" customHeight="1" x14ac:dyDescent="0.25">
      <c r="A4" s="741" t="s">
        <v>634</v>
      </c>
      <c r="B4" s="941" t="s">
        <v>635</v>
      </c>
      <c r="C4" s="965"/>
      <c r="D4" s="941" t="s">
        <v>636</v>
      </c>
      <c r="E4" s="965"/>
    </row>
    <row r="5" spans="1:5" ht="18" customHeight="1" x14ac:dyDescent="0.25">
      <c r="A5" s="742" t="s">
        <v>637</v>
      </c>
      <c r="B5" s="743">
        <v>45199</v>
      </c>
      <c r="C5" s="751">
        <v>45230</v>
      </c>
      <c r="D5" s="744" t="s">
        <v>981</v>
      </c>
      <c r="E5" s="744" t="s">
        <v>993</v>
      </c>
    </row>
    <row r="6" spans="1:5" ht="18" customHeight="1" x14ac:dyDescent="0.3">
      <c r="A6" s="745" t="s">
        <v>28</v>
      </c>
      <c r="B6" s="752">
        <v>6822</v>
      </c>
      <c r="C6" s="752">
        <v>6587</v>
      </c>
      <c r="D6" s="753">
        <v>1450</v>
      </c>
      <c r="E6" s="753">
        <v>1486</v>
      </c>
    </row>
    <row r="7" spans="1:5" ht="15.05" customHeight="1" x14ac:dyDescent="0.3">
      <c r="A7" s="671" t="s">
        <v>29</v>
      </c>
      <c r="B7" s="746">
        <v>574</v>
      </c>
      <c r="C7" s="747">
        <v>535</v>
      </c>
      <c r="D7" s="747">
        <v>122</v>
      </c>
      <c r="E7" s="747">
        <v>125</v>
      </c>
    </row>
    <row r="8" spans="1:5" ht="15.05" customHeight="1" x14ac:dyDescent="0.3">
      <c r="A8" s="671" t="s">
        <v>31</v>
      </c>
      <c r="B8" s="746">
        <v>708</v>
      </c>
      <c r="C8" s="747">
        <v>675</v>
      </c>
      <c r="D8" s="747">
        <v>176</v>
      </c>
      <c r="E8" s="747">
        <v>172</v>
      </c>
    </row>
    <row r="9" spans="1:5" ht="15.05" customHeight="1" x14ac:dyDescent="0.3">
      <c r="A9" s="671" t="s">
        <v>32</v>
      </c>
      <c r="B9" s="746">
        <v>883</v>
      </c>
      <c r="C9" s="747">
        <v>836</v>
      </c>
      <c r="D9" s="747">
        <v>186</v>
      </c>
      <c r="E9" s="747">
        <v>196</v>
      </c>
    </row>
    <row r="10" spans="1:5" ht="15.05" customHeight="1" x14ac:dyDescent="0.3">
      <c r="A10" s="671" t="s">
        <v>34</v>
      </c>
      <c r="B10" s="746">
        <v>448</v>
      </c>
      <c r="C10" s="747">
        <v>429</v>
      </c>
      <c r="D10" s="747">
        <v>102</v>
      </c>
      <c r="E10" s="747">
        <v>99</v>
      </c>
    </row>
    <row r="11" spans="1:5" ht="15.05" customHeight="1" x14ac:dyDescent="0.3">
      <c r="A11" s="748" t="s">
        <v>35</v>
      </c>
      <c r="B11" s="746">
        <v>648</v>
      </c>
      <c r="C11" s="747">
        <v>674</v>
      </c>
      <c r="D11" s="747">
        <v>140</v>
      </c>
      <c r="E11" s="747">
        <v>135</v>
      </c>
    </row>
    <row r="12" spans="1:5" ht="15.05" customHeight="1" x14ac:dyDescent="0.3">
      <c r="A12" s="671" t="s">
        <v>36</v>
      </c>
      <c r="B12" s="746">
        <v>687</v>
      </c>
      <c r="C12" s="747">
        <v>670</v>
      </c>
      <c r="D12" s="747">
        <v>144</v>
      </c>
      <c r="E12" s="747">
        <v>146</v>
      </c>
    </row>
    <row r="13" spans="1:5" ht="15.05" customHeight="1" x14ac:dyDescent="0.3">
      <c r="A13" s="671" t="s">
        <v>39</v>
      </c>
      <c r="B13" s="746">
        <v>683</v>
      </c>
      <c r="C13" s="747">
        <v>663</v>
      </c>
      <c r="D13" s="747">
        <v>141</v>
      </c>
      <c r="E13" s="747">
        <v>133</v>
      </c>
    </row>
    <row r="14" spans="1:5" ht="15.05" customHeight="1" x14ac:dyDescent="0.3">
      <c r="A14" s="671" t="s">
        <v>40</v>
      </c>
      <c r="B14" s="746">
        <v>158</v>
      </c>
      <c r="C14" s="747">
        <v>159</v>
      </c>
      <c r="D14" s="747">
        <v>27</v>
      </c>
      <c r="E14" s="747">
        <v>28</v>
      </c>
    </row>
    <row r="15" spans="1:5" ht="15.05" customHeight="1" x14ac:dyDescent="0.3">
      <c r="A15" s="671" t="s">
        <v>41</v>
      </c>
      <c r="B15" s="746">
        <v>372</v>
      </c>
      <c r="C15" s="747">
        <v>345</v>
      </c>
      <c r="D15" s="747">
        <v>78</v>
      </c>
      <c r="E15" s="747">
        <v>82</v>
      </c>
    </row>
    <row r="16" spans="1:5" ht="15.05" customHeight="1" x14ac:dyDescent="0.3">
      <c r="A16" s="671" t="s">
        <v>42</v>
      </c>
      <c r="B16" s="746">
        <v>440</v>
      </c>
      <c r="C16" s="747">
        <v>438</v>
      </c>
      <c r="D16" s="747">
        <v>103</v>
      </c>
      <c r="E16" s="747">
        <v>110</v>
      </c>
    </row>
    <row r="17" spans="1:5" ht="15.05" customHeight="1" x14ac:dyDescent="0.3">
      <c r="A17" s="691" t="s">
        <v>43</v>
      </c>
      <c r="B17" s="749">
        <v>1221</v>
      </c>
      <c r="C17" s="750">
        <v>1163</v>
      </c>
      <c r="D17" s="750">
        <v>231</v>
      </c>
      <c r="E17" s="750">
        <v>260</v>
      </c>
    </row>
    <row r="18" spans="1:5" ht="15.05" x14ac:dyDescent="0.25">
      <c r="A18" s="117"/>
    </row>
    <row r="19" spans="1:5" ht="15.65" x14ac:dyDescent="0.3">
      <c r="A19" s="790" t="s">
        <v>886</v>
      </c>
    </row>
    <row r="20" spans="1:5" ht="15.65" x14ac:dyDescent="0.3">
      <c r="A20" s="47" t="s">
        <v>885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6" t="s">
        <v>905</v>
      </c>
    </row>
    <row r="43" spans="1:5" ht="13.65" customHeight="1" x14ac:dyDescent="0.3">
      <c r="A43" s="76"/>
    </row>
    <row r="44" spans="1:5" ht="21.95" customHeight="1" x14ac:dyDescent="0.25">
      <c r="A44" s="450" t="s">
        <v>869</v>
      </c>
      <c r="B44" s="788">
        <v>45199</v>
      </c>
      <c r="C44" s="789">
        <v>45230</v>
      </c>
      <c r="D44" s="450" t="s">
        <v>870</v>
      </c>
      <c r="E44" s="800" t="s">
        <v>20</v>
      </c>
    </row>
    <row r="45" spans="1:5" ht="20.7" customHeight="1" x14ac:dyDescent="0.3">
      <c r="A45" s="787" t="s">
        <v>28</v>
      </c>
      <c r="B45" s="842">
        <v>6822</v>
      </c>
      <c r="C45" s="791">
        <v>6587</v>
      </c>
      <c r="D45" s="791">
        <v>5963</v>
      </c>
      <c r="E45" s="791">
        <v>624</v>
      </c>
    </row>
    <row r="46" spans="1:5" ht="15.05" x14ac:dyDescent="0.3">
      <c r="A46" s="801" t="s">
        <v>871</v>
      </c>
      <c r="B46" s="845">
        <v>179</v>
      </c>
      <c r="C46" s="846">
        <v>171</v>
      </c>
      <c r="D46" s="802">
        <v>156</v>
      </c>
      <c r="E46" s="803">
        <v>15</v>
      </c>
    </row>
    <row r="47" spans="1:5" ht="15.05" x14ac:dyDescent="0.25">
      <c r="A47" s="804" t="s">
        <v>872</v>
      </c>
      <c r="B47" s="847">
        <v>784</v>
      </c>
      <c r="C47" s="843">
        <v>751</v>
      </c>
      <c r="D47" s="792">
        <v>658</v>
      </c>
      <c r="E47" s="747">
        <v>93</v>
      </c>
    </row>
    <row r="48" spans="1:5" ht="15.05" x14ac:dyDescent="0.25">
      <c r="A48" s="804" t="s">
        <v>873</v>
      </c>
      <c r="B48" s="847">
        <v>1097</v>
      </c>
      <c r="C48" s="843">
        <v>1091</v>
      </c>
      <c r="D48" s="792">
        <v>989</v>
      </c>
      <c r="E48" s="747">
        <v>102</v>
      </c>
    </row>
    <row r="49" spans="1:5" ht="15.05" x14ac:dyDescent="0.25">
      <c r="A49" s="804" t="s">
        <v>874</v>
      </c>
      <c r="B49" s="847">
        <v>1219</v>
      </c>
      <c r="C49" s="843">
        <v>1171</v>
      </c>
      <c r="D49" s="792">
        <v>1068</v>
      </c>
      <c r="E49" s="747">
        <v>103</v>
      </c>
    </row>
    <row r="50" spans="1:5" ht="15.05" x14ac:dyDescent="0.25">
      <c r="A50" s="804" t="s">
        <v>875</v>
      </c>
      <c r="B50" s="847">
        <v>1173</v>
      </c>
      <c r="C50" s="843">
        <v>1140</v>
      </c>
      <c r="D50" s="792">
        <v>1033</v>
      </c>
      <c r="E50" s="747">
        <v>107</v>
      </c>
    </row>
    <row r="51" spans="1:5" ht="15.05" x14ac:dyDescent="0.25">
      <c r="A51" s="804" t="s">
        <v>876</v>
      </c>
      <c r="B51" s="847">
        <v>887</v>
      </c>
      <c r="C51" s="843">
        <v>833</v>
      </c>
      <c r="D51" s="792">
        <v>758</v>
      </c>
      <c r="E51" s="747">
        <v>75</v>
      </c>
    </row>
    <row r="52" spans="1:5" ht="15.05" x14ac:dyDescent="0.25">
      <c r="A52" s="804" t="s">
        <v>877</v>
      </c>
      <c r="B52" s="847">
        <v>625</v>
      </c>
      <c r="C52" s="843">
        <v>587</v>
      </c>
      <c r="D52" s="792">
        <v>534</v>
      </c>
      <c r="E52" s="747">
        <v>53</v>
      </c>
    </row>
    <row r="53" spans="1:5" ht="15.05" x14ac:dyDescent="0.25">
      <c r="A53" s="804" t="s">
        <v>878</v>
      </c>
      <c r="B53" s="847">
        <v>336</v>
      </c>
      <c r="C53" s="843">
        <v>328</v>
      </c>
      <c r="D53" s="792">
        <v>297</v>
      </c>
      <c r="E53" s="747">
        <v>31</v>
      </c>
    </row>
    <row r="54" spans="1:5" ht="15.05" x14ac:dyDescent="0.25">
      <c r="A54" s="804" t="s">
        <v>879</v>
      </c>
      <c r="B54" s="847">
        <v>232</v>
      </c>
      <c r="C54" s="843">
        <v>219</v>
      </c>
      <c r="D54" s="792">
        <v>194</v>
      </c>
      <c r="E54" s="747">
        <v>25</v>
      </c>
    </row>
    <row r="55" spans="1:5" ht="15.05" x14ac:dyDescent="0.25">
      <c r="A55" s="804" t="s">
        <v>880</v>
      </c>
      <c r="B55" s="847">
        <v>156</v>
      </c>
      <c r="C55" s="843">
        <v>159</v>
      </c>
      <c r="D55" s="792">
        <v>155</v>
      </c>
      <c r="E55" s="747">
        <v>4</v>
      </c>
    </row>
    <row r="56" spans="1:5" ht="15.05" x14ac:dyDescent="0.25">
      <c r="A56" s="804" t="s">
        <v>881</v>
      </c>
      <c r="B56" s="847">
        <v>85</v>
      </c>
      <c r="C56" s="843">
        <v>83</v>
      </c>
      <c r="D56" s="792">
        <v>72</v>
      </c>
      <c r="E56" s="747">
        <v>11</v>
      </c>
    </row>
    <row r="57" spans="1:5" ht="15.05" x14ac:dyDescent="0.25">
      <c r="A57" s="804" t="s">
        <v>882</v>
      </c>
      <c r="B57" s="847">
        <v>26</v>
      </c>
      <c r="C57" s="843">
        <v>30</v>
      </c>
      <c r="D57" s="792">
        <v>28</v>
      </c>
      <c r="E57" s="747">
        <v>2</v>
      </c>
    </row>
    <row r="58" spans="1:5" ht="15.05" x14ac:dyDescent="0.25">
      <c r="A58" s="804" t="s">
        <v>883</v>
      </c>
      <c r="B58" s="848">
        <v>23</v>
      </c>
      <c r="C58" s="844">
        <v>24</v>
      </c>
      <c r="D58" s="793">
        <v>21</v>
      </c>
      <c r="E58" s="750">
        <v>3</v>
      </c>
    </row>
    <row r="60" spans="1:5" ht="15.05" x14ac:dyDescent="0.25">
      <c r="A60" s="117" t="s">
        <v>884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7"/>
  <sheetViews>
    <sheetView zoomScaleNormal="100" workbookViewId="0">
      <selection activeCell="P12" sqref="P12"/>
    </sheetView>
  </sheetViews>
  <sheetFormatPr defaultColWidth="9.109375" defaultRowHeight="13.15" x14ac:dyDescent="0.25"/>
  <cols>
    <col min="1" max="1" width="3.77734375" style="54" customWidth="1"/>
    <col min="2" max="2" width="26.6640625" style="54" customWidth="1"/>
    <col min="3" max="3" width="11.109375" style="54" customWidth="1"/>
    <col min="4" max="7" width="9.109375" style="54"/>
    <col min="8" max="8" width="9.109375" style="54" customWidth="1"/>
    <col min="9" max="9" width="9.109375" style="54"/>
    <col min="10" max="10" width="9.109375" style="54" customWidth="1"/>
    <col min="11" max="16384" width="9.109375" style="54"/>
  </cols>
  <sheetData>
    <row r="1" spans="1:11" ht="15.05" customHeight="1" x14ac:dyDescent="0.3">
      <c r="A1" s="62" t="s">
        <v>1003</v>
      </c>
      <c r="B1" s="118"/>
      <c r="C1" s="119"/>
    </row>
    <row r="2" spans="1:11" ht="12.7" customHeight="1" x14ac:dyDescent="0.3">
      <c r="A2" s="120"/>
      <c r="B2" s="121"/>
      <c r="C2" s="122"/>
      <c r="D2" s="67"/>
      <c r="E2" s="67"/>
      <c r="F2" s="67"/>
      <c r="G2" s="67"/>
    </row>
    <row r="3" spans="1:11" ht="22.55" customHeight="1" x14ac:dyDescent="0.25">
      <c r="A3" s="932" t="s">
        <v>187</v>
      </c>
      <c r="B3" s="963" t="s">
        <v>188</v>
      </c>
      <c r="C3" s="968" t="s">
        <v>28</v>
      </c>
      <c r="D3" s="971" t="s">
        <v>312</v>
      </c>
      <c r="E3" s="972"/>
      <c r="F3" s="972"/>
      <c r="G3" s="973"/>
      <c r="H3" s="972" t="s">
        <v>305</v>
      </c>
      <c r="I3" s="972"/>
      <c r="J3" s="972"/>
      <c r="K3" s="974"/>
    </row>
    <row r="4" spans="1:11" ht="12.7" customHeight="1" x14ac:dyDescent="0.25">
      <c r="A4" s="966"/>
      <c r="B4" s="967"/>
      <c r="C4" s="969"/>
      <c r="D4" s="456" t="s">
        <v>25</v>
      </c>
      <c r="E4" s="457" t="s">
        <v>55</v>
      </c>
      <c r="F4" s="438" t="s">
        <v>22</v>
      </c>
      <c r="G4" s="458" t="s">
        <v>23</v>
      </c>
      <c r="H4" s="459" t="s">
        <v>25</v>
      </c>
      <c r="I4" s="457" t="s">
        <v>55</v>
      </c>
      <c r="J4" s="438" t="s">
        <v>538</v>
      </c>
      <c r="K4" s="863" t="s">
        <v>539</v>
      </c>
    </row>
    <row r="5" spans="1:11" ht="12.7" customHeight="1" x14ac:dyDescent="0.25">
      <c r="A5" s="934"/>
      <c r="B5" s="964"/>
      <c r="C5" s="970"/>
      <c r="D5" s="558"/>
      <c r="E5" s="460" t="s">
        <v>189</v>
      </c>
      <c r="F5" s="558"/>
      <c r="G5" s="461"/>
      <c r="H5" s="462"/>
      <c r="I5" s="460" t="s">
        <v>189</v>
      </c>
      <c r="J5" s="558"/>
      <c r="K5" s="428"/>
    </row>
    <row r="6" spans="1:11" ht="14.25" customHeight="1" x14ac:dyDescent="0.25">
      <c r="A6" s="558"/>
      <c r="B6" s="430" t="s">
        <v>28</v>
      </c>
      <c r="C6" s="123">
        <f>D6+H6</f>
        <v>2361</v>
      </c>
      <c r="D6" s="108">
        <f t="shared" ref="D6:K6" si="0">SUM(D7:D87)</f>
        <v>2278</v>
      </c>
      <c r="E6" s="108">
        <f t="shared" si="0"/>
        <v>1093</v>
      </c>
      <c r="F6" s="108">
        <f t="shared" si="0"/>
        <v>1162</v>
      </c>
      <c r="G6" s="124">
        <f t="shared" si="0"/>
        <v>23</v>
      </c>
      <c r="H6" s="125">
        <f t="shared" si="0"/>
        <v>83</v>
      </c>
      <c r="I6" s="108">
        <f t="shared" si="0"/>
        <v>50</v>
      </c>
      <c r="J6" s="108">
        <f t="shared" si="0"/>
        <v>32</v>
      </c>
      <c r="K6" s="111">
        <f t="shared" si="0"/>
        <v>1</v>
      </c>
    </row>
    <row r="7" spans="1:11" x14ac:dyDescent="0.25">
      <c r="A7" s="438">
        <v>1</v>
      </c>
      <c r="B7" s="446" t="s">
        <v>961</v>
      </c>
      <c r="C7" s="126">
        <f>D7+H7</f>
        <v>1</v>
      </c>
      <c r="D7" s="107">
        <f>+E7+F7+G7</f>
        <v>1</v>
      </c>
      <c r="E7" s="68">
        <v>1</v>
      </c>
      <c r="F7" s="68">
        <v>0</v>
      </c>
      <c r="G7" s="855">
        <v>0</v>
      </c>
      <c r="H7" s="116">
        <f t="shared" ref="H7:H83" si="1">+I7+J7+K7</f>
        <v>0</v>
      </c>
      <c r="I7" s="68">
        <v>0</v>
      </c>
      <c r="J7" s="68">
        <v>0</v>
      </c>
      <c r="K7" s="623">
        <v>0</v>
      </c>
    </row>
    <row r="8" spans="1:11" x14ac:dyDescent="0.25">
      <c r="A8" s="863">
        <v>2</v>
      </c>
      <c r="B8" s="446" t="s">
        <v>709</v>
      </c>
      <c r="C8" s="126">
        <f>D8+H8</f>
        <v>5</v>
      </c>
      <c r="D8" s="107">
        <f>+E8+F8+G8</f>
        <v>5</v>
      </c>
      <c r="E8" s="73">
        <v>4</v>
      </c>
      <c r="F8" s="73">
        <v>1</v>
      </c>
      <c r="G8" s="127">
        <v>0</v>
      </c>
      <c r="H8" s="116">
        <f t="shared" si="1"/>
        <v>0</v>
      </c>
      <c r="I8" s="72">
        <v>0</v>
      </c>
      <c r="J8" s="72">
        <v>0</v>
      </c>
      <c r="K8" s="73">
        <v>0</v>
      </c>
    </row>
    <row r="9" spans="1:11" x14ac:dyDescent="0.25">
      <c r="A9" s="863">
        <v>3</v>
      </c>
      <c r="B9" s="446" t="s">
        <v>192</v>
      </c>
      <c r="C9" s="126">
        <f t="shared" ref="C9:C85" si="2">D9+H9</f>
        <v>2</v>
      </c>
      <c r="D9" s="107">
        <f t="shared" ref="D9:D85" si="3">+E9+F9+G9</f>
        <v>2</v>
      </c>
      <c r="E9" s="73">
        <v>2</v>
      </c>
      <c r="F9" s="73">
        <v>0</v>
      </c>
      <c r="G9" s="127">
        <v>0</v>
      </c>
      <c r="H9" s="116">
        <f t="shared" si="1"/>
        <v>0</v>
      </c>
      <c r="I9" s="72">
        <v>0</v>
      </c>
      <c r="J9" s="72">
        <v>0</v>
      </c>
      <c r="K9" s="73">
        <v>0</v>
      </c>
    </row>
    <row r="10" spans="1:11" x14ac:dyDescent="0.25">
      <c r="A10" s="863">
        <v>4</v>
      </c>
      <c r="B10" s="446" t="s">
        <v>194</v>
      </c>
      <c r="C10" s="126">
        <f t="shared" si="2"/>
        <v>35</v>
      </c>
      <c r="D10" s="107">
        <f t="shared" si="3"/>
        <v>35</v>
      </c>
      <c r="E10" s="73">
        <v>5</v>
      </c>
      <c r="F10" s="73">
        <v>29</v>
      </c>
      <c r="G10" s="127">
        <v>1</v>
      </c>
      <c r="H10" s="116">
        <f t="shared" si="1"/>
        <v>0</v>
      </c>
      <c r="I10" s="72">
        <v>0</v>
      </c>
      <c r="J10" s="72">
        <v>0</v>
      </c>
      <c r="K10" s="73">
        <v>0</v>
      </c>
    </row>
    <row r="11" spans="1:11" x14ac:dyDescent="0.25">
      <c r="A11" s="863">
        <v>5</v>
      </c>
      <c r="B11" s="446" t="s">
        <v>962</v>
      </c>
      <c r="C11" s="126">
        <f t="shared" si="2"/>
        <v>2</v>
      </c>
      <c r="D11" s="107">
        <f t="shared" si="3"/>
        <v>2</v>
      </c>
      <c r="E11" s="73">
        <v>1</v>
      </c>
      <c r="F11" s="73">
        <v>1</v>
      </c>
      <c r="G11" s="127">
        <v>0</v>
      </c>
      <c r="H11" s="116">
        <f t="shared" si="1"/>
        <v>0</v>
      </c>
      <c r="I11" s="72">
        <v>0</v>
      </c>
      <c r="J11" s="72">
        <v>0</v>
      </c>
      <c r="K11" s="73">
        <v>0</v>
      </c>
    </row>
    <row r="12" spans="1:11" x14ac:dyDescent="0.25">
      <c r="A12" s="863">
        <v>6</v>
      </c>
      <c r="B12" s="445" t="s">
        <v>196</v>
      </c>
      <c r="C12" s="126">
        <f t="shared" si="2"/>
        <v>12</v>
      </c>
      <c r="D12" s="107">
        <f t="shared" si="3"/>
        <v>12</v>
      </c>
      <c r="E12" s="73">
        <v>7</v>
      </c>
      <c r="F12" s="73">
        <v>5</v>
      </c>
      <c r="G12" s="127">
        <v>0</v>
      </c>
      <c r="H12" s="116">
        <f t="shared" si="1"/>
        <v>0</v>
      </c>
      <c r="I12" s="72">
        <v>0</v>
      </c>
      <c r="J12" s="72">
        <v>0</v>
      </c>
      <c r="K12" s="73">
        <v>0</v>
      </c>
    </row>
    <row r="13" spans="1:11" x14ac:dyDescent="0.25">
      <c r="A13" s="863">
        <v>7</v>
      </c>
      <c r="B13" s="447" t="s">
        <v>771</v>
      </c>
      <c r="C13" s="126">
        <f t="shared" si="2"/>
        <v>6</v>
      </c>
      <c r="D13" s="107">
        <f t="shared" si="3"/>
        <v>6</v>
      </c>
      <c r="E13" s="73">
        <v>4</v>
      </c>
      <c r="F13" s="73">
        <v>2</v>
      </c>
      <c r="G13" s="127">
        <v>0</v>
      </c>
      <c r="H13" s="116">
        <f t="shared" si="1"/>
        <v>0</v>
      </c>
      <c r="I13" s="72">
        <v>0</v>
      </c>
      <c r="J13" s="72">
        <v>0</v>
      </c>
      <c r="K13" s="73">
        <v>0</v>
      </c>
    </row>
    <row r="14" spans="1:11" x14ac:dyDescent="0.25">
      <c r="A14" s="863">
        <v>8</v>
      </c>
      <c r="B14" s="446" t="s">
        <v>749</v>
      </c>
      <c r="C14" s="126">
        <f t="shared" si="2"/>
        <v>3</v>
      </c>
      <c r="D14" s="107">
        <f t="shared" si="3"/>
        <v>3</v>
      </c>
      <c r="E14" s="73">
        <v>1</v>
      </c>
      <c r="F14" s="73">
        <v>2</v>
      </c>
      <c r="G14" s="127">
        <v>0</v>
      </c>
      <c r="H14" s="116">
        <f t="shared" si="1"/>
        <v>0</v>
      </c>
      <c r="I14" s="72">
        <v>0</v>
      </c>
      <c r="J14" s="72">
        <v>0</v>
      </c>
      <c r="K14" s="73">
        <v>0</v>
      </c>
    </row>
    <row r="15" spans="1:11" x14ac:dyDescent="0.25">
      <c r="A15" s="863">
        <v>9</v>
      </c>
      <c r="B15" s="446" t="s">
        <v>197</v>
      </c>
      <c r="C15" s="126">
        <f t="shared" si="2"/>
        <v>149</v>
      </c>
      <c r="D15" s="107">
        <f t="shared" si="3"/>
        <v>140</v>
      </c>
      <c r="E15" s="73">
        <v>80</v>
      </c>
      <c r="F15" s="73">
        <v>55</v>
      </c>
      <c r="G15" s="127">
        <v>5</v>
      </c>
      <c r="H15" s="116">
        <f t="shared" si="1"/>
        <v>9</v>
      </c>
      <c r="I15" s="72">
        <v>5</v>
      </c>
      <c r="J15" s="72">
        <v>4</v>
      </c>
      <c r="K15" s="73">
        <v>0</v>
      </c>
    </row>
    <row r="16" spans="1:11" x14ac:dyDescent="0.25">
      <c r="A16" s="863">
        <v>10</v>
      </c>
      <c r="B16" s="446" t="s">
        <v>736</v>
      </c>
      <c r="C16" s="126">
        <f t="shared" si="2"/>
        <v>2</v>
      </c>
      <c r="D16" s="107">
        <f t="shared" si="3"/>
        <v>1</v>
      </c>
      <c r="E16" s="73">
        <v>1</v>
      </c>
      <c r="F16" s="73">
        <v>0</v>
      </c>
      <c r="G16" s="127">
        <v>0</v>
      </c>
      <c r="H16" s="116">
        <f t="shared" si="1"/>
        <v>1</v>
      </c>
      <c r="I16" s="72">
        <v>0</v>
      </c>
      <c r="J16" s="72">
        <v>1</v>
      </c>
      <c r="K16" s="73">
        <v>0</v>
      </c>
    </row>
    <row r="17" spans="1:11" x14ac:dyDescent="0.25">
      <c r="A17" s="863">
        <v>11</v>
      </c>
      <c r="B17" s="446" t="s">
        <v>200</v>
      </c>
      <c r="C17" s="126">
        <f t="shared" si="2"/>
        <v>54</v>
      </c>
      <c r="D17" s="107">
        <f t="shared" si="3"/>
        <v>53</v>
      </c>
      <c r="E17" s="73">
        <v>11</v>
      </c>
      <c r="F17" s="73">
        <v>42</v>
      </c>
      <c r="G17" s="127">
        <v>0</v>
      </c>
      <c r="H17" s="116">
        <f t="shared" si="1"/>
        <v>1</v>
      </c>
      <c r="I17" s="72">
        <v>1</v>
      </c>
      <c r="J17" s="72">
        <v>0</v>
      </c>
      <c r="K17" s="73">
        <v>0</v>
      </c>
    </row>
    <row r="18" spans="1:11" x14ac:dyDescent="0.25">
      <c r="A18" s="863">
        <v>12</v>
      </c>
      <c r="B18" s="446" t="s">
        <v>698</v>
      </c>
      <c r="C18" s="126">
        <f t="shared" si="2"/>
        <v>4</v>
      </c>
      <c r="D18" s="107">
        <f t="shared" si="3"/>
        <v>4</v>
      </c>
      <c r="E18" s="73">
        <v>1</v>
      </c>
      <c r="F18" s="73">
        <v>3</v>
      </c>
      <c r="G18" s="127">
        <v>0</v>
      </c>
      <c r="H18" s="116">
        <f t="shared" si="1"/>
        <v>0</v>
      </c>
      <c r="I18" s="72">
        <v>0</v>
      </c>
      <c r="J18" s="72">
        <v>0</v>
      </c>
      <c r="K18" s="73">
        <v>0</v>
      </c>
    </row>
    <row r="19" spans="1:11" x14ac:dyDescent="0.25">
      <c r="A19" s="863">
        <v>13</v>
      </c>
      <c r="B19" s="446" t="s">
        <v>201</v>
      </c>
      <c r="C19" s="126">
        <f t="shared" si="2"/>
        <v>19</v>
      </c>
      <c r="D19" s="107">
        <f t="shared" si="3"/>
        <v>17</v>
      </c>
      <c r="E19" s="73">
        <v>8</v>
      </c>
      <c r="F19" s="73">
        <v>9</v>
      </c>
      <c r="G19" s="127">
        <v>0</v>
      </c>
      <c r="H19" s="116">
        <f t="shared" si="1"/>
        <v>2</v>
      </c>
      <c r="I19" s="72">
        <v>2</v>
      </c>
      <c r="J19" s="72">
        <v>0</v>
      </c>
      <c r="K19" s="73">
        <v>0</v>
      </c>
    </row>
    <row r="20" spans="1:11" x14ac:dyDescent="0.25">
      <c r="A20" s="863">
        <v>14</v>
      </c>
      <c r="B20" s="446" t="s">
        <v>810</v>
      </c>
      <c r="C20" s="126">
        <f t="shared" si="2"/>
        <v>2</v>
      </c>
      <c r="D20" s="107">
        <f t="shared" si="3"/>
        <v>1</v>
      </c>
      <c r="E20" s="73">
        <v>1</v>
      </c>
      <c r="F20" s="73">
        <v>0</v>
      </c>
      <c r="G20" s="127">
        <v>0</v>
      </c>
      <c r="H20" s="116">
        <f t="shared" si="1"/>
        <v>1</v>
      </c>
      <c r="I20" s="72">
        <v>0</v>
      </c>
      <c r="J20" s="72">
        <v>1</v>
      </c>
      <c r="K20" s="73">
        <v>0</v>
      </c>
    </row>
    <row r="21" spans="1:11" x14ac:dyDescent="0.25">
      <c r="A21" s="863">
        <v>15</v>
      </c>
      <c r="B21" s="446" t="s">
        <v>665</v>
      </c>
      <c r="C21" s="126">
        <f t="shared" si="2"/>
        <v>5</v>
      </c>
      <c r="D21" s="107">
        <f t="shared" si="3"/>
        <v>5</v>
      </c>
      <c r="E21" s="73">
        <v>1</v>
      </c>
      <c r="F21" s="73">
        <v>4</v>
      </c>
      <c r="G21" s="127">
        <v>0</v>
      </c>
      <c r="H21" s="116">
        <f t="shared" si="1"/>
        <v>0</v>
      </c>
      <c r="I21" s="72">
        <v>0</v>
      </c>
      <c r="J21" s="72">
        <v>0</v>
      </c>
      <c r="K21" s="73">
        <v>0</v>
      </c>
    </row>
    <row r="22" spans="1:11" x14ac:dyDescent="0.25">
      <c r="A22" s="863">
        <v>16</v>
      </c>
      <c r="B22" s="446" t="s">
        <v>663</v>
      </c>
      <c r="C22" s="126">
        <f t="shared" si="2"/>
        <v>9</v>
      </c>
      <c r="D22" s="107">
        <f t="shared" si="3"/>
        <v>9</v>
      </c>
      <c r="E22" s="73">
        <v>5</v>
      </c>
      <c r="F22" s="73">
        <v>4</v>
      </c>
      <c r="G22" s="127">
        <v>0</v>
      </c>
      <c r="H22" s="116">
        <f t="shared" si="1"/>
        <v>0</v>
      </c>
      <c r="I22" s="72">
        <v>0</v>
      </c>
      <c r="J22" s="72">
        <v>0</v>
      </c>
      <c r="K22" s="73">
        <v>0</v>
      </c>
    </row>
    <row r="23" spans="1:11" x14ac:dyDescent="0.25">
      <c r="A23" s="863">
        <v>17</v>
      </c>
      <c r="B23" s="446" t="s">
        <v>955</v>
      </c>
      <c r="C23" s="126">
        <f t="shared" si="2"/>
        <v>3</v>
      </c>
      <c r="D23" s="107">
        <f t="shared" si="3"/>
        <v>3</v>
      </c>
      <c r="E23" s="73">
        <v>2</v>
      </c>
      <c r="F23" s="73">
        <v>1</v>
      </c>
      <c r="G23" s="127">
        <v>0</v>
      </c>
      <c r="H23" s="116">
        <f t="shared" si="1"/>
        <v>0</v>
      </c>
      <c r="I23" s="72">
        <v>0</v>
      </c>
      <c r="J23" s="72">
        <v>0</v>
      </c>
      <c r="K23" s="73">
        <v>0</v>
      </c>
    </row>
    <row r="24" spans="1:11" x14ac:dyDescent="0.25">
      <c r="A24" s="863">
        <v>18</v>
      </c>
      <c r="B24" s="446" t="s">
        <v>1000</v>
      </c>
      <c r="C24" s="126">
        <f t="shared" si="2"/>
        <v>1</v>
      </c>
      <c r="D24" s="107">
        <f t="shared" si="3"/>
        <v>1</v>
      </c>
      <c r="E24" s="73">
        <v>1</v>
      </c>
      <c r="F24" s="73">
        <v>0</v>
      </c>
      <c r="G24" s="127">
        <v>0</v>
      </c>
      <c r="H24" s="116">
        <f t="shared" si="1"/>
        <v>0</v>
      </c>
      <c r="I24" s="72">
        <v>0</v>
      </c>
      <c r="J24" s="72">
        <v>0</v>
      </c>
      <c r="K24" s="73">
        <v>0</v>
      </c>
    </row>
    <row r="25" spans="1:11" x14ac:dyDescent="0.25">
      <c r="A25" s="863">
        <v>19</v>
      </c>
      <c r="B25" s="446" t="s">
        <v>691</v>
      </c>
      <c r="C25" s="126">
        <f t="shared" si="2"/>
        <v>2</v>
      </c>
      <c r="D25" s="107">
        <f t="shared" si="3"/>
        <v>2</v>
      </c>
      <c r="E25" s="73">
        <v>2</v>
      </c>
      <c r="F25" s="73">
        <v>0</v>
      </c>
      <c r="G25" s="127">
        <v>0</v>
      </c>
      <c r="H25" s="116">
        <f t="shared" si="1"/>
        <v>0</v>
      </c>
      <c r="I25" s="72">
        <v>0</v>
      </c>
      <c r="J25" s="72">
        <v>0</v>
      </c>
      <c r="K25" s="73">
        <v>0</v>
      </c>
    </row>
    <row r="26" spans="1:11" x14ac:dyDescent="0.25">
      <c r="A26" s="863">
        <v>20</v>
      </c>
      <c r="B26" s="446" t="s">
        <v>374</v>
      </c>
      <c r="C26" s="126">
        <f t="shared" si="2"/>
        <v>1</v>
      </c>
      <c r="D26" s="107">
        <f t="shared" si="3"/>
        <v>1</v>
      </c>
      <c r="E26" s="73">
        <v>1</v>
      </c>
      <c r="F26" s="73">
        <v>0</v>
      </c>
      <c r="G26" s="127">
        <v>0</v>
      </c>
      <c r="H26" s="116">
        <f t="shared" si="1"/>
        <v>0</v>
      </c>
      <c r="I26" s="72">
        <v>0</v>
      </c>
      <c r="J26" s="72">
        <v>0</v>
      </c>
      <c r="K26" s="73">
        <v>0</v>
      </c>
    </row>
    <row r="27" spans="1:11" x14ac:dyDescent="0.25">
      <c r="A27" s="863">
        <v>21</v>
      </c>
      <c r="B27" s="446" t="s">
        <v>203</v>
      </c>
      <c r="C27" s="126">
        <f t="shared" si="2"/>
        <v>360</v>
      </c>
      <c r="D27" s="107">
        <f t="shared" si="3"/>
        <v>357</v>
      </c>
      <c r="E27" s="73">
        <v>215</v>
      </c>
      <c r="F27" s="73">
        <v>139</v>
      </c>
      <c r="G27" s="127">
        <v>3</v>
      </c>
      <c r="H27" s="116">
        <f t="shared" si="1"/>
        <v>3</v>
      </c>
      <c r="I27" s="72">
        <v>2</v>
      </c>
      <c r="J27" s="72">
        <v>1</v>
      </c>
      <c r="K27" s="73">
        <v>0</v>
      </c>
    </row>
    <row r="28" spans="1:11" x14ac:dyDescent="0.25">
      <c r="A28" s="863">
        <v>22</v>
      </c>
      <c r="B28" s="446" t="s">
        <v>750</v>
      </c>
      <c r="C28" s="126">
        <f t="shared" si="2"/>
        <v>3</v>
      </c>
      <c r="D28" s="107">
        <f t="shared" si="3"/>
        <v>3</v>
      </c>
      <c r="E28" s="73">
        <v>3</v>
      </c>
      <c r="F28" s="73">
        <v>0</v>
      </c>
      <c r="G28" s="127">
        <v>0</v>
      </c>
      <c r="H28" s="116">
        <f t="shared" si="1"/>
        <v>0</v>
      </c>
      <c r="I28" s="72">
        <v>0</v>
      </c>
      <c r="J28" s="72">
        <v>0</v>
      </c>
      <c r="K28" s="73">
        <v>0</v>
      </c>
    </row>
    <row r="29" spans="1:11" x14ac:dyDescent="0.25">
      <c r="A29" s="863">
        <v>23</v>
      </c>
      <c r="B29" s="446" t="s">
        <v>470</v>
      </c>
      <c r="C29" s="126">
        <f t="shared" si="2"/>
        <v>7</v>
      </c>
      <c r="D29" s="107">
        <f t="shared" si="3"/>
        <v>7</v>
      </c>
      <c r="E29" s="73">
        <v>5</v>
      </c>
      <c r="F29" s="73">
        <v>2</v>
      </c>
      <c r="G29" s="127">
        <v>0</v>
      </c>
      <c r="H29" s="116">
        <f t="shared" si="1"/>
        <v>0</v>
      </c>
      <c r="I29" s="72">
        <v>0</v>
      </c>
      <c r="J29" s="72">
        <v>0</v>
      </c>
      <c r="K29" s="73">
        <v>0</v>
      </c>
    </row>
    <row r="30" spans="1:11" x14ac:dyDescent="0.25">
      <c r="A30" s="863">
        <v>24</v>
      </c>
      <c r="B30" s="446" t="s">
        <v>751</v>
      </c>
      <c r="C30" s="126">
        <f t="shared" si="2"/>
        <v>17</v>
      </c>
      <c r="D30" s="107">
        <f t="shared" si="3"/>
        <v>17</v>
      </c>
      <c r="E30" s="73">
        <v>11</v>
      </c>
      <c r="F30" s="73">
        <v>6</v>
      </c>
      <c r="G30" s="127">
        <v>0</v>
      </c>
      <c r="H30" s="116">
        <f t="shared" si="1"/>
        <v>0</v>
      </c>
      <c r="I30" s="72">
        <v>0</v>
      </c>
      <c r="J30" s="72">
        <v>0</v>
      </c>
      <c r="K30" s="73">
        <v>0</v>
      </c>
    </row>
    <row r="31" spans="1:11" x14ac:dyDescent="0.25">
      <c r="A31" s="863">
        <v>25</v>
      </c>
      <c r="B31" s="446" t="s">
        <v>982</v>
      </c>
      <c r="C31" s="126">
        <f t="shared" si="2"/>
        <v>1</v>
      </c>
      <c r="D31" s="107">
        <f t="shared" si="3"/>
        <v>1</v>
      </c>
      <c r="E31" s="73">
        <v>0</v>
      </c>
      <c r="F31" s="73">
        <v>1</v>
      </c>
      <c r="G31" s="127">
        <v>0</v>
      </c>
      <c r="H31" s="116">
        <v>0</v>
      </c>
      <c r="I31" s="72">
        <v>0</v>
      </c>
      <c r="J31" s="72">
        <v>0</v>
      </c>
      <c r="K31" s="73">
        <v>0</v>
      </c>
    </row>
    <row r="32" spans="1:11" x14ac:dyDescent="0.25">
      <c r="A32" s="863">
        <v>26</v>
      </c>
      <c r="B32" s="446" t="s">
        <v>788</v>
      </c>
      <c r="C32" s="126">
        <f t="shared" si="2"/>
        <v>1</v>
      </c>
      <c r="D32" s="107">
        <f t="shared" si="3"/>
        <v>1</v>
      </c>
      <c r="E32" s="73">
        <v>0</v>
      </c>
      <c r="F32" s="73">
        <v>1</v>
      </c>
      <c r="G32" s="127">
        <v>0</v>
      </c>
      <c r="H32" s="116">
        <f t="shared" si="1"/>
        <v>0</v>
      </c>
      <c r="I32" s="72">
        <v>0</v>
      </c>
      <c r="J32" s="72">
        <v>0</v>
      </c>
      <c r="K32" s="73">
        <v>0</v>
      </c>
    </row>
    <row r="33" spans="1:11" x14ac:dyDescent="0.25">
      <c r="A33" s="863">
        <v>27</v>
      </c>
      <c r="B33" s="446" t="s">
        <v>773</v>
      </c>
      <c r="C33" s="126">
        <f t="shared" si="2"/>
        <v>2</v>
      </c>
      <c r="D33" s="107">
        <f t="shared" si="3"/>
        <v>2</v>
      </c>
      <c r="E33" s="73">
        <v>2</v>
      </c>
      <c r="F33" s="73">
        <v>0</v>
      </c>
      <c r="G33" s="127">
        <v>0</v>
      </c>
      <c r="H33" s="116">
        <f t="shared" si="1"/>
        <v>0</v>
      </c>
      <c r="I33" s="72">
        <v>0</v>
      </c>
      <c r="J33" s="72">
        <v>0</v>
      </c>
      <c r="K33" s="73">
        <v>0</v>
      </c>
    </row>
    <row r="34" spans="1:11" x14ac:dyDescent="0.25">
      <c r="A34" s="863">
        <v>28</v>
      </c>
      <c r="B34" s="446" t="s">
        <v>926</v>
      </c>
      <c r="C34" s="126">
        <f t="shared" si="2"/>
        <v>1</v>
      </c>
      <c r="D34" s="107">
        <f t="shared" si="3"/>
        <v>1</v>
      </c>
      <c r="E34" s="73">
        <v>1</v>
      </c>
      <c r="F34" s="73">
        <v>0</v>
      </c>
      <c r="G34" s="127">
        <v>0</v>
      </c>
      <c r="H34" s="116">
        <f t="shared" si="1"/>
        <v>0</v>
      </c>
      <c r="I34" s="72">
        <v>0</v>
      </c>
      <c r="J34" s="72">
        <v>0</v>
      </c>
      <c r="K34" s="73">
        <v>0</v>
      </c>
    </row>
    <row r="35" spans="1:11" x14ac:dyDescent="0.25">
      <c r="A35" s="863">
        <v>29</v>
      </c>
      <c r="B35" s="446" t="s">
        <v>1001</v>
      </c>
      <c r="C35" s="126">
        <f t="shared" si="2"/>
        <v>1</v>
      </c>
      <c r="D35" s="107">
        <f t="shared" si="3"/>
        <v>1</v>
      </c>
      <c r="E35" s="73">
        <v>1</v>
      </c>
      <c r="F35" s="73">
        <v>0</v>
      </c>
      <c r="G35" s="127">
        <v>0</v>
      </c>
      <c r="H35" s="116">
        <f t="shared" si="1"/>
        <v>0</v>
      </c>
      <c r="I35" s="72">
        <v>0</v>
      </c>
      <c r="J35" s="72">
        <v>0</v>
      </c>
      <c r="K35" s="73">
        <v>0</v>
      </c>
    </row>
    <row r="36" spans="1:11" x14ac:dyDescent="0.25">
      <c r="A36" s="863">
        <v>30</v>
      </c>
      <c r="B36" s="446" t="s">
        <v>491</v>
      </c>
      <c r="C36" s="126">
        <f t="shared" si="2"/>
        <v>5</v>
      </c>
      <c r="D36" s="107">
        <f t="shared" si="3"/>
        <v>5</v>
      </c>
      <c r="E36" s="73">
        <v>4</v>
      </c>
      <c r="F36" s="73">
        <v>1</v>
      </c>
      <c r="G36" s="127">
        <v>0</v>
      </c>
      <c r="H36" s="116">
        <f t="shared" si="1"/>
        <v>0</v>
      </c>
      <c r="I36" s="72">
        <v>0</v>
      </c>
      <c r="J36" s="72">
        <v>0</v>
      </c>
      <c r="K36" s="73">
        <v>0</v>
      </c>
    </row>
    <row r="37" spans="1:11" x14ac:dyDescent="0.25">
      <c r="A37" s="863">
        <v>31</v>
      </c>
      <c r="B37" s="446" t="s">
        <v>863</v>
      </c>
      <c r="C37" s="126">
        <f t="shared" si="2"/>
        <v>2</v>
      </c>
      <c r="D37" s="107">
        <f t="shared" si="3"/>
        <v>2</v>
      </c>
      <c r="E37" s="73">
        <v>0</v>
      </c>
      <c r="F37" s="73">
        <v>2</v>
      </c>
      <c r="G37" s="127">
        <v>0</v>
      </c>
      <c r="H37" s="116">
        <f t="shared" si="1"/>
        <v>0</v>
      </c>
      <c r="I37" s="72">
        <v>0</v>
      </c>
      <c r="J37" s="72">
        <v>0</v>
      </c>
      <c r="K37" s="73">
        <v>0</v>
      </c>
    </row>
    <row r="38" spans="1:11" x14ac:dyDescent="0.25">
      <c r="A38" s="863">
        <v>32</v>
      </c>
      <c r="B38" s="446" t="s">
        <v>787</v>
      </c>
      <c r="C38" s="126">
        <f>D38+H38</f>
        <v>1</v>
      </c>
      <c r="D38" s="107">
        <f t="shared" si="3"/>
        <v>1</v>
      </c>
      <c r="E38" s="73">
        <v>0</v>
      </c>
      <c r="F38" s="73">
        <v>1</v>
      </c>
      <c r="G38" s="127">
        <v>0</v>
      </c>
      <c r="H38" s="116">
        <f t="shared" si="1"/>
        <v>0</v>
      </c>
      <c r="I38" s="72">
        <v>0</v>
      </c>
      <c r="J38" s="72">
        <v>0</v>
      </c>
      <c r="K38" s="73">
        <v>0</v>
      </c>
    </row>
    <row r="39" spans="1:11" x14ac:dyDescent="0.25">
      <c r="A39" s="863">
        <v>33</v>
      </c>
      <c r="B39" s="446" t="s">
        <v>768</v>
      </c>
      <c r="C39" s="126">
        <f t="shared" si="2"/>
        <v>2</v>
      </c>
      <c r="D39" s="107">
        <f t="shared" si="3"/>
        <v>2</v>
      </c>
      <c r="E39" s="73">
        <v>1</v>
      </c>
      <c r="F39" s="73">
        <v>1</v>
      </c>
      <c r="G39" s="127">
        <v>0</v>
      </c>
      <c r="H39" s="116">
        <f t="shared" si="1"/>
        <v>0</v>
      </c>
      <c r="I39" s="72">
        <v>0</v>
      </c>
      <c r="J39" s="72">
        <v>0</v>
      </c>
      <c r="K39" s="73">
        <v>0</v>
      </c>
    </row>
    <row r="40" spans="1:11" x14ac:dyDescent="0.25">
      <c r="A40" s="863">
        <v>34</v>
      </c>
      <c r="B40" s="446" t="s">
        <v>694</v>
      </c>
      <c r="C40" s="126">
        <f t="shared" si="2"/>
        <v>8</v>
      </c>
      <c r="D40" s="107">
        <f t="shared" si="3"/>
        <v>7</v>
      </c>
      <c r="E40" s="73">
        <v>2</v>
      </c>
      <c r="F40" s="73">
        <v>5</v>
      </c>
      <c r="G40" s="127">
        <v>0</v>
      </c>
      <c r="H40" s="116">
        <f t="shared" si="1"/>
        <v>1</v>
      </c>
      <c r="I40" s="72">
        <v>1</v>
      </c>
      <c r="J40" s="72">
        <v>0</v>
      </c>
      <c r="K40" s="73">
        <v>0</v>
      </c>
    </row>
    <row r="41" spans="1:11" x14ac:dyDescent="0.25">
      <c r="A41" s="863">
        <v>35</v>
      </c>
      <c r="B41" s="446" t="s">
        <v>664</v>
      </c>
      <c r="C41" s="126">
        <f t="shared" si="2"/>
        <v>1</v>
      </c>
      <c r="D41" s="107">
        <f t="shared" si="3"/>
        <v>1</v>
      </c>
      <c r="E41" s="73">
        <v>0</v>
      </c>
      <c r="F41" s="73">
        <v>1</v>
      </c>
      <c r="G41" s="127">
        <v>0</v>
      </c>
      <c r="H41" s="116">
        <f t="shared" si="1"/>
        <v>0</v>
      </c>
      <c r="I41" s="72">
        <v>0</v>
      </c>
      <c r="J41" s="72">
        <v>0</v>
      </c>
      <c r="K41" s="73">
        <v>0</v>
      </c>
    </row>
    <row r="42" spans="1:11" x14ac:dyDescent="0.25">
      <c r="A42" s="863">
        <v>36</v>
      </c>
      <c r="B42" s="446" t="s">
        <v>783</v>
      </c>
      <c r="C42" s="126">
        <f t="shared" si="2"/>
        <v>5</v>
      </c>
      <c r="D42" s="107">
        <f t="shared" si="3"/>
        <v>5</v>
      </c>
      <c r="E42" s="73">
        <v>5</v>
      </c>
      <c r="F42" s="73">
        <v>0</v>
      </c>
      <c r="G42" s="127">
        <v>0</v>
      </c>
      <c r="H42" s="116">
        <f t="shared" si="1"/>
        <v>0</v>
      </c>
      <c r="I42" s="72">
        <v>0</v>
      </c>
      <c r="J42" s="72">
        <v>0</v>
      </c>
      <c r="K42" s="73">
        <v>0</v>
      </c>
    </row>
    <row r="43" spans="1:11" x14ac:dyDescent="0.25">
      <c r="A43" s="863">
        <v>37</v>
      </c>
      <c r="B43" s="446" t="s">
        <v>834</v>
      </c>
      <c r="C43" s="126">
        <f t="shared" si="2"/>
        <v>1</v>
      </c>
      <c r="D43" s="107">
        <f t="shared" si="3"/>
        <v>1</v>
      </c>
      <c r="E43" s="73">
        <v>1</v>
      </c>
      <c r="F43" s="73">
        <v>0</v>
      </c>
      <c r="G43" s="127">
        <v>0</v>
      </c>
      <c r="H43" s="116">
        <f t="shared" si="1"/>
        <v>0</v>
      </c>
      <c r="I43" s="72">
        <v>0</v>
      </c>
      <c r="J43" s="72">
        <v>0</v>
      </c>
      <c r="K43" s="73">
        <v>0</v>
      </c>
    </row>
    <row r="44" spans="1:11" x14ac:dyDescent="0.25">
      <c r="A44" s="863">
        <v>38</v>
      </c>
      <c r="B44" s="446" t="s">
        <v>956</v>
      </c>
      <c r="C44" s="126">
        <f t="shared" si="2"/>
        <v>1</v>
      </c>
      <c r="D44" s="107">
        <f t="shared" si="3"/>
        <v>1</v>
      </c>
      <c r="E44" s="73">
        <v>1</v>
      </c>
      <c r="F44" s="73">
        <v>0</v>
      </c>
      <c r="G44" s="127">
        <v>0</v>
      </c>
      <c r="H44" s="116">
        <f>+I44+J44+K44</f>
        <v>0</v>
      </c>
      <c r="I44" s="72">
        <v>0</v>
      </c>
      <c r="J44" s="72">
        <v>0</v>
      </c>
      <c r="K44" s="73">
        <v>0</v>
      </c>
    </row>
    <row r="45" spans="1:11" x14ac:dyDescent="0.25">
      <c r="A45" s="863">
        <v>39</v>
      </c>
      <c r="B45" s="446" t="s">
        <v>972</v>
      </c>
      <c r="C45" s="126">
        <f t="shared" si="2"/>
        <v>1</v>
      </c>
      <c r="D45" s="107">
        <f t="shared" si="3"/>
        <v>1</v>
      </c>
      <c r="E45" s="73">
        <v>1</v>
      </c>
      <c r="F45" s="73">
        <v>0</v>
      </c>
      <c r="G45" s="127">
        <v>0</v>
      </c>
      <c r="H45" s="116">
        <f>+I45+J45+K45</f>
        <v>0</v>
      </c>
      <c r="I45" s="72">
        <v>0</v>
      </c>
      <c r="J45" s="72">
        <v>0</v>
      </c>
      <c r="K45" s="73">
        <v>0</v>
      </c>
    </row>
    <row r="46" spans="1:11" x14ac:dyDescent="0.25">
      <c r="A46" s="863">
        <v>40</v>
      </c>
      <c r="B46" s="446" t="s">
        <v>847</v>
      </c>
      <c r="C46" s="126">
        <f t="shared" si="2"/>
        <v>1</v>
      </c>
      <c r="D46" s="107">
        <f t="shared" si="3"/>
        <v>1</v>
      </c>
      <c r="E46" s="73">
        <v>0</v>
      </c>
      <c r="F46" s="73">
        <v>1</v>
      </c>
      <c r="G46" s="127">
        <v>0</v>
      </c>
      <c r="H46" s="116">
        <f t="shared" si="1"/>
        <v>0</v>
      </c>
      <c r="I46" s="72">
        <v>0</v>
      </c>
      <c r="J46" s="72">
        <v>0</v>
      </c>
      <c r="K46" s="73">
        <v>0</v>
      </c>
    </row>
    <row r="47" spans="1:11" x14ac:dyDescent="0.25">
      <c r="A47" s="863">
        <v>41</v>
      </c>
      <c r="B47" s="446" t="s">
        <v>606</v>
      </c>
      <c r="C47" s="126">
        <f t="shared" si="2"/>
        <v>1</v>
      </c>
      <c r="D47" s="107">
        <f t="shared" si="3"/>
        <v>1</v>
      </c>
      <c r="E47" s="73">
        <v>0</v>
      </c>
      <c r="F47" s="73">
        <v>1</v>
      </c>
      <c r="G47" s="127">
        <v>0</v>
      </c>
      <c r="H47" s="116">
        <f t="shared" si="1"/>
        <v>0</v>
      </c>
      <c r="I47" s="72">
        <v>0</v>
      </c>
      <c r="J47" s="72">
        <v>0</v>
      </c>
      <c r="K47" s="73">
        <v>0</v>
      </c>
    </row>
    <row r="48" spans="1:11" x14ac:dyDescent="0.25">
      <c r="A48" s="863">
        <v>42</v>
      </c>
      <c r="B48" s="447" t="s">
        <v>190</v>
      </c>
      <c r="C48" s="126">
        <f t="shared" si="2"/>
        <v>22</v>
      </c>
      <c r="D48" s="107">
        <f t="shared" si="3"/>
        <v>21</v>
      </c>
      <c r="E48" s="73">
        <v>7</v>
      </c>
      <c r="F48" s="73">
        <v>13</v>
      </c>
      <c r="G48" s="127">
        <v>1</v>
      </c>
      <c r="H48" s="116">
        <f t="shared" si="1"/>
        <v>1</v>
      </c>
      <c r="I48" s="72">
        <v>1</v>
      </c>
      <c r="J48" s="72">
        <v>0</v>
      </c>
      <c r="K48" s="73">
        <v>0</v>
      </c>
    </row>
    <row r="49" spans="1:11" x14ac:dyDescent="0.25">
      <c r="A49" s="863">
        <v>43</v>
      </c>
      <c r="B49" s="446" t="s">
        <v>191</v>
      </c>
      <c r="C49" s="126">
        <f t="shared" si="2"/>
        <v>29</v>
      </c>
      <c r="D49" s="107">
        <f t="shared" si="3"/>
        <v>29</v>
      </c>
      <c r="E49" s="73">
        <v>22</v>
      </c>
      <c r="F49" s="73">
        <v>7</v>
      </c>
      <c r="G49" s="127">
        <v>0</v>
      </c>
      <c r="H49" s="116">
        <f t="shared" si="1"/>
        <v>0</v>
      </c>
      <c r="I49" s="72">
        <v>0</v>
      </c>
      <c r="J49" s="72">
        <v>0</v>
      </c>
      <c r="K49" s="73">
        <v>0</v>
      </c>
    </row>
    <row r="50" spans="1:11" x14ac:dyDescent="0.25">
      <c r="A50" s="863">
        <v>44</v>
      </c>
      <c r="B50" s="446" t="s">
        <v>831</v>
      </c>
      <c r="C50" s="126">
        <f t="shared" si="2"/>
        <v>1</v>
      </c>
      <c r="D50" s="107">
        <f t="shared" si="3"/>
        <v>1</v>
      </c>
      <c r="E50" s="73">
        <v>0</v>
      </c>
      <c r="F50" s="73">
        <v>1</v>
      </c>
      <c r="G50" s="127">
        <v>0</v>
      </c>
      <c r="H50" s="116">
        <f t="shared" si="1"/>
        <v>0</v>
      </c>
      <c r="I50" s="72">
        <v>0</v>
      </c>
      <c r="J50" s="72">
        <v>0</v>
      </c>
      <c r="K50" s="73">
        <v>0</v>
      </c>
    </row>
    <row r="51" spans="1:11" x14ac:dyDescent="0.25">
      <c r="A51" s="863">
        <v>45</v>
      </c>
      <c r="B51" s="446" t="s">
        <v>713</v>
      </c>
      <c r="C51" s="126">
        <f t="shared" si="2"/>
        <v>3</v>
      </c>
      <c r="D51" s="107">
        <f t="shared" si="3"/>
        <v>3</v>
      </c>
      <c r="E51" s="73">
        <v>2</v>
      </c>
      <c r="F51" s="73">
        <v>1</v>
      </c>
      <c r="G51" s="127">
        <v>0</v>
      </c>
      <c r="H51" s="116">
        <f t="shared" si="1"/>
        <v>0</v>
      </c>
      <c r="I51" s="72">
        <v>0</v>
      </c>
      <c r="J51" s="72">
        <v>0</v>
      </c>
      <c r="K51" s="73">
        <v>0</v>
      </c>
    </row>
    <row r="52" spans="1:11" x14ac:dyDescent="0.25">
      <c r="A52" s="863">
        <v>46</v>
      </c>
      <c r="B52" s="446" t="s">
        <v>193</v>
      </c>
      <c r="C52" s="126">
        <f t="shared" si="2"/>
        <v>75</v>
      </c>
      <c r="D52" s="107">
        <f t="shared" si="3"/>
        <v>72</v>
      </c>
      <c r="E52" s="73">
        <v>30</v>
      </c>
      <c r="F52" s="73">
        <v>42</v>
      </c>
      <c r="G52" s="127">
        <v>0</v>
      </c>
      <c r="H52" s="116">
        <f t="shared" si="1"/>
        <v>3</v>
      </c>
      <c r="I52" s="72">
        <v>3</v>
      </c>
      <c r="J52" s="72">
        <v>0</v>
      </c>
      <c r="K52" s="73">
        <v>0</v>
      </c>
    </row>
    <row r="53" spans="1:11" x14ac:dyDescent="0.25">
      <c r="A53" s="863">
        <v>47</v>
      </c>
      <c r="B53" s="446" t="s">
        <v>858</v>
      </c>
      <c r="C53" s="126">
        <f t="shared" si="2"/>
        <v>1</v>
      </c>
      <c r="D53" s="107">
        <f t="shared" si="3"/>
        <v>1</v>
      </c>
      <c r="E53" s="73">
        <v>0</v>
      </c>
      <c r="F53" s="73">
        <v>1</v>
      </c>
      <c r="G53" s="127">
        <v>0</v>
      </c>
      <c r="H53" s="116">
        <f t="shared" si="1"/>
        <v>0</v>
      </c>
      <c r="I53" s="72">
        <v>0</v>
      </c>
      <c r="J53" s="72">
        <v>0</v>
      </c>
      <c r="K53" s="73">
        <v>0</v>
      </c>
    </row>
    <row r="54" spans="1:11" x14ac:dyDescent="0.25">
      <c r="A54" s="863">
        <v>48</v>
      </c>
      <c r="B54" s="446" t="s">
        <v>195</v>
      </c>
      <c r="C54" s="126">
        <f t="shared" si="2"/>
        <v>30</v>
      </c>
      <c r="D54" s="107">
        <f t="shared" si="3"/>
        <v>29</v>
      </c>
      <c r="E54" s="73">
        <v>15</v>
      </c>
      <c r="F54" s="73">
        <v>14</v>
      </c>
      <c r="G54" s="127">
        <v>0</v>
      </c>
      <c r="H54" s="116">
        <f t="shared" si="1"/>
        <v>1</v>
      </c>
      <c r="I54" s="72">
        <v>1</v>
      </c>
      <c r="J54" s="72">
        <v>0</v>
      </c>
      <c r="K54" s="73">
        <v>0</v>
      </c>
    </row>
    <row r="55" spans="1:11" x14ac:dyDescent="0.25">
      <c r="A55" s="863">
        <v>49</v>
      </c>
      <c r="B55" s="446" t="s">
        <v>474</v>
      </c>
      <c r="C55" s="126">
        <f t="shared" si="2"/>
        <v>17</v>
      </c>
      <c r="D55" s="107">
        <f t="shared" si="3"/>
        <v>17</v>
      </c>
      <c r="E55" s="73">
        <v>11</v>
      </c>
      <c r="F55" s="73">
        <v>6</v>
      </c>
      <c r="G55" s="127">
        <v>0</v>
      </c>
      <c r="H55" s="116">
        <f t="shared" si="1"/>
        <v>0</v>
      </c>
      <c r="I55" s="72">
        <v>0</v>
      </c>
      <c r="J55" s="72">
        <v>0</v>
      </c>
      <c r="K55" s="73">
        <v>0</v>
      </c>
    </row>
    <row r="56" spans="1:11" x14ac:dyDescent="0.25">
      <c r="A56" s="863">
        <v>50</v>
      </c>
      <c r="B56" s="446" t="s">
        <v>784</v>
      </c>
      <c r="C56" s="126">
        <f t="shared" si="2"/>
        <v>4</v>
      </c>
      <c r="D56" s="107">
        <f t="shared" si="3"/>
        <v>4</v>
      </c>
      <c r="E56" s="73">
        <v>3</v>
      </c>
      <c r="F56" s="73">
        <v>1</v>
      </c>
      <c r="G56" s="127">
        <v>0</v>
      </c>
      <c r="H56" s="116">
        <f t="shared" si="1"/>
        <v>0</v>
      </c>
      <c r="I56" s="72">
        <v>0</v>
      </c>
      <c r="J56" s="72">
        <v>0</v>
      </c>
      <c r="K56" s="73">
        <v>0</v>
      </c>
    </row>
    <row r="57" spans="1:11" x14ac:dyDescent="0.25">
      <c r="A57" s="863">
        <v>51</v>
      </c>
      <c r="B57" s="446" t="s">
        <v>409</v>
      </c>
      <c r="C57" s="126">
        <f t="shared" si="2"/>
        <v>5</v>
      </c>
      <c r="D57" s="107">
        <f t="shared" si="3"/>
        <v>5</v>
      </c>
      <c r="E57" s="73">
        <v>3</v>
      </c>
      <c r="F57" s="73">
        <v>2</v>
      </c>
      <c r="G57" s="127">
        <v>0</v>
      </c>
      <c r="H57" s="116">
        <f t="shared" si="1"/>
        <v>0</v>
      </c>
      <c r="I57" s="72">
        <v>0</v>
      </c>
      <c r="J57" s="72">
        <v>0</v>
      </c>
      <c r="K57" s="73">
        <v>0</v>
      </c>
    </row>
    <row r="58" spans="1:11" x14ac:dyDescent="0.25">
      <c r="A58" s="863">
        <v>52</v>
      </c>
      <c r="B58" s="446" t="s">
        <v>730</v>
      </c>
      <c r="C58" s="126">
        <f t="shared" si="2"/>
        <v>2</v>
      </c>
      <c r="D58" s="107">
        <f t="shared" si="3"/>
        <v>2</v>
      </c>
      <c r="E58" s="73">
        <v>1</v>
      </c>
      <c r="F58" s="73">
        <v>1</v>
      </c>
      <c r="G58" s="127">
        <v>0</v>
      </c>
      <c r="H58" s="116">
        <f t="shared" si="1"/>
        <v>0</v>
      </c>
      <c r="I58" s="72">
        <v>0</v>
      </c>
      <c r="J58" s="72">
        <v>0</v>
      </c>
      <c r="K58" s="73">
        <v>0</v>
      </c>
    </row>
    <row r="59" spans="1:11" x14ac:dyDescent="0.25">
      <c r="A59" s="863">
        <v>53</v>
      </c>
      <c r="B59" s="446" t="s">
        <v>973</v>
      </c>
      <c r="C59" s="126">
        <f t="shared" si="2"/>
        <v>6</v>
      </c>
      <c r="D59" s="107">
        <f t="shared" si="3"/>
        <v>6</v>
      </c>
      <c r="E59" s="73">
        <v>6</v>
      </c>
      <c r="F59" s="73">
        <v>0</v>
      </c>
      <c r="G59" s="127">
        <v>0</v>
      </c>
      <c r="H59" s="116">
        <f t="shared" si="1"/>
        <v>0</v>
      </c>
      <c r="I59" s="72">
        <v>0</v>
      </c>
      <c r="J59" s="72">
        <v>0</v>
      </c>
      <c r="K59" s="73">
        <v>0</v>
      </c>
    </row>
    <row r="60" spans="1:11" x14ac:dyDescent="0.25">
      <c r="A60" s="863">
        <v>54</v>
      </c>
      <c r="B60" s="446" t="s">
        <v>963</v>
      </c>
      <c r="C60" s="126">
        <f t="shared" si="2"/>
        <v>3</v>
      </c>
      <c r="D60" s="107">
        <f t="shared" si="3"/>
        <v>3</v>
      </c>
      <c r="E60" s="73">
        <v>3</v>
      </c>
      <c r="F60" s="73">
        <v>0</v>
      </c>
      <c r="G60" s="127">
        <v>0</v>
      </c>
      <c r="H60" s="116">
        <f t="shared" si="1"/>
        <v>0</v>
      </c>
      <c r="I60" s="72">
        <v>0</v>
      </c>
      <c r="J60" s="72">
        <v>0</v>
      </c>
      <c r="K60" s="73">
        <v>0</v>
      </c>
    </row>
    <row r="61" spans="1:11" x14ac:dyDescent="0.25">
      <c r="A61" s="863">
        <v>55</v>
      </c>
      <c r="B61" s="446" t="s">
        <v>693</v>
      </c>
      <c r="C61" s="126">
        <f t="shared" si="2"/>
        <v>4</v>
      </c>
      <c r="D61" s="107">
        <f t="shared" si="3"/>
        <v>4</v>
      </c>
      <c r="E61" s="73">
        <v>3</v>
      </c>
      <c r="F61" s="73">
        <v>1</v>
      </c>
      <c r="G61" s="127">
        <v>0</v>
      </c>
      <c r="H61" s="116">
        <f t="shared" si="1"/>
        <v>0</v>
      </c>
      <c r="I61" s="72">
        <v>0</v>
      </c>
      <c r="J61" s="72">
        <v>0</v>
      </c>
      <c r="K61" s="73">
        <v>0</v>
      </c>
    </row>
    <row r="62" spans="1:11" x14ac:dyDescent="0.25">
      <c r="A62" s="863">
        <v>56</v>
      </c>
      <c r="B62" s="446" t="s">
        <v>983</v>
      </c>
      <c r="C62" s="126">
        <f t="shared" si="2"/>
        <v>1</v>
      </c>
      <c r="D62" s="107">
        <f t="shared" si="3"/>
        <v>1</v>
      </c>
      <c r="E62" s="73">
        <v>1</v>
      </c>
      <c r="F62" s="73">
        <v>0</v>
      </c>
      <c r="G62" s="127">
        <v>0</v>
      </c>
      <c r="H62" s="116">
        <v>0</v>
      </c>
      <c r="I62" s="72">
        <v>0</v>
      </c>
      <c r="J62" s="72">
        <v>0</v>
      </c>
      <c r="K62" s="73">
        <v>0</v>
      </c>
    </row>
    <row r="63" spans="1:11" x14ac:dyDescent="0.25">
      <c r="A63" s="863">
        <v>57</v>
      </c>
      <c r="B63" s="446" t="s">
        <v>974</v>
      </c>
      <c r="C63" s="126">
        <f t="shared" si="2"/>
        <v>1</v>
      </c>
      <c r="D63" s="107">
        <f t="shared" si="3"/>
        <v>1</v>
      </c>
      <c r="E63" s="73">
        <v>1</v>
      </c>
      <c r="F63" s="73">
        <v>0</v>
      </c>
      <c r="G63" s="127">
        <v>0</v>
      </c>
      <c r="H63" s="116">
        <f t="shared" si="1"/>
        <v>0</v>
      </c>
      <c r="I63" s="72">
        <v>0</v>
      </c>
      <c r="J63" s="72">
        <v>0</v>
      </c>
      <c r="K63" s="73">
        <v>0</v>
      </c>
    </row>
    <row r="64" spans="1:11" x14ac:dyDescent="0.25">
      <c r="A64" s="863">
        <v>58</v>
      </c>
      <c r="B64" s="446" t="s">
        <v>198</v>
      </c>
      <c r="C64" s="126">
        <f t="shared" si="2"/>
        <v>87</v>
      </c>
      <c r="D64" s="107">
        <f t="shared" si="3"/>
        <v>86</v>
      </c>
      <c r="E64" s="73">
        <v>30</v>
      </c>
      <c r="F64" s="73">
        <v>56</v>
      </c>
      <c r="G64" s="127">
        <v>0</v>
      </c>
      <c r="H64" s="116">
        <f t="shared" si="1"/>
        <v>1</v>
      </c>
      <c r="I64" s="72">
        <v>0</v>
      </c>
      <c r="J64" s="72">
        <v>1</v>
      </c>
      <c r="K64" s="73">
        <v>0</v>
      </c>
    </row>
    <row r="65" spans="1:11" x14ac:dyDescent="0.25">
      <c r="A65" s="863">
        <v>59</v>
      </c>
      <c r="B65" s="446" t="s">
        <v>199</v>
      </c>
      <c r="C65" s="126">
        <f>D65+H65</f>
        <v>58</v>
      </c>
      <c r="D65" s="107">
        <f t="shared" si="3"/>
        <v>53</v>
      </c>
      <c r="E65" s="73">
        <v>24</v>
      </c>
      <c r="F65" s="73">
        <v>29</v>
      </c>
      <c r="G65" s="127">
        <v>0</v>
      </c>
      <c r="H65" s="116">
        <f t="shared" si="1"/>
        <v>5</v>
      </c>
      <c r="I65" s="72">
        <v>1</v>
      </c>
      <c r="J65" s="72">
        <v>4</v>
      </c>
      <c r="K65" s="73">
        <v>0</v>
      </c>
    </row>
    <row r="66" spans="1:11" x14ac:dyDescent="0.25">
      <c r="A66" s="863">
        <v>60</v>
      </c>
      <c r="B66" s="446" t="s">
        <v>868</v>
      </c>
      <c r="C66" s="126">
        <f>D66+H66</f>
        <v>1</v>
      </c>
      <c r="D66" s="107">
        <f t="shared" si="3"/>
        <v>1</v>
      </c>
      <c r="E66" s="73">
        <v>1</v>
      </c>
      <c r="F66" s="73">
        <v>0</v>
      </c>
      <c r="G66" s="127">
        <v>0</v>
      </c>
      <c r="H66" s="116">
        <f t="shared" si="1"/>
        <v>0</v>
      </c>
      <c r="I66" s="72">
        <v>0</v>
      </c>
      <c r="J66" s="72">
        <v>0</v>
      </c>
      <c r="K66" s="73">
        <v>0</v>
      </c>
    </row>
    <row r="67" spans="1:11" x14ac:dyDescent="0.25">
      <c r="A67" s="863">
        <v>61</v>
      </c>
      <c r="B67" s="446" t="s">
        <v>490</v>
      </c>
      <c r="C67" s="126">
        <f t="shared" si="2"/>
        <v>4</v>
      </c>
      <c r="D67" s="107">
        <f t="shared" si="3"/>
        <v>4</v>
      </c>
      <c r="E67" s="73">
        <v>0</v>
      </c>
      <c r="F67" s="73">
        <v>4</v>
      </c>
      <c r="G67" s="127">
        <v>0</v>
      </c>
      <c r="H67" s="116">
        <f t="shared" si="1"/>
        <v>0</v>
      </c>
      <c r="I67" s="72">
        <v>0</v>
      </c>
      <c r="J67" s="72">
        <v>0</v>
      </c>
      <c r="K67" s="73">
        <v>0</v>
      </c>
    </row>
    <row r="68" spans="1:11" x14ac:dyDescent="0.25">
      <c r="A68" s="863">
        <v>62</v>
      </c>
      <c r="B68" s="446" t="s">
        <v>463</v>
      </c>
      <c r="C68" s="126">
        <f t="shared" si="2"/>
        <v>17</v>
      </c>
      <c r="D68" s="107">
        <f t="shared" si="3"/>
        <v>14</v>
      </c>
      <c r="E68" s="73">
        <v>6</v>
      </c>
      <c r="F68" s="73">
        <v>8</v>
      </c>
      <c r="G68" s="127">
        <v>0</v>
      </c>
      <c r="H68" s="116">
        <f t="shared" si="1"/>
        <v>3</v>
      </c>
      <c r="I68" s="72">
        <v>0</v>
      </c>
      <c r="J68" s="72">
        <v>3</v>
      </c>
      <c r="K68" s="73">
        <v>0</v>
      </c>
    </row>
    <row r="69" spans="1:11" x14ac:dyDescent="0.25">
      <c r="A69" s="863">
        <v>63</v>
      </c>
      <c r="B69" s="446" t="s">
        <v>689</v>
      </c>
      <c r="C69" s="126">
        <f t="shared" si="2"/>
        <v>6</v>
      </c>
      <c r="D69" s="107">
        <f t="shared" si="3"/>
        <v>5</v>
      </c>
      <c r="E69" s="73">
        <v>2</v>
      </c>
      <c r="F69" s="73">
        <v>3</v>
      </c>
      <c r="G69" s="127">
        <v>0</v>
      </c>
      <c r="H69" s="116">
        <f t="shared" si="1"/>
        <v>1</v>
      </c>
      <c r="I69" s="72">
        <v>0</v>
      </c>
      <c r="J69" s="72">
        <v>1</v>
      </c>
      <c r="K69" s="73">
        <v>0</v>
      </c>
    </row>
    <row r="70" spans="1:11" x14ac:dyDescent="0.25">
      <c r="A70" s="863">
        <v>64</v>
      </c>
      <c r="B70" s="446" t="s">
        <v>692</v>
      </c>
      <c r="C70" s="126">
        <f t="shared" si="2"/>
        <v>16</v>
      </c>
      <c r="D70" s="107">
        <f t="shared" si="3"/>
        <v>16</v>
      </c>
      <c r="E70" s="73">
        <v>14</v>
      </c>
      <c r="F70" s="73">
        <v>2</v>
      </c>
      <c r="G70" s="127">
        <v>0</v>
      </c>
      <c r="H70" s="116">
        <f t="shared" si="1"/>
        <v>0</v>
      </c>
      <c r="I70" s="72">
        <v>0</v>
      </c>
      <c r="J70" s="72">
        <v>0</v>
      </c>
      <c r="K70" s="73">
        <v>0</v>
      </c>
    </row>
    <row r="71" spans="1:11" x14ac:dyDescent="0.25">
      <c r="A71" s="863">
        <v>65</v>
      </c>
      <c r="B71" s="446" t="s">
        <v>864</v>
      </c>
      <c r="C71" s="126">
        <f t="shared" si="2"/>
        <v>1</v>
      </c>
      <c r="D71" s="107">
        <f t="shared" si="3"/>
        <v>0</v>
      </c>
      <c r="E71" s="73">
        <v>0</v>
      </c>
      <c r="F71" s="73">
        <v>0</v>
      </c>
      <c r="G71" s="127">
        <v>0</v>
      </c>
      <c r="H71" s="116">
        <f t="shared" si="1"/>
        <v>1</v>
      </c>
      <c r="I71" s="72">
        <v>0</v>
      </c>
      <c r="J71" s="72">
        <v>1</v>
      </c>
      <c r="K71" s="73">
        <v>0</v>
      </c>
    </row>
    <row r="72" spans="1:11" x14ac:dyDescent="0.25">
      <c r="A72" s="863">
        <v>66</v>
      </c>
      <c r="B72" s="446" t="s">
        <v>812</v>
      </c>
      <c r="C72" s="126">
        <f t="shared" si="2"/>
        <v>4</v>
      </c>
      <c r="D72" s="107">
        <f t="shared" si="3"/>
        <v>4</v>
      </c>
      <c r="E72" s="73">
        <v>3</v>
      </c>
      <c r="F72" s="73">
        <v>1</v>
      </c>
      <c r="G72" s="127">
        <v>0</v>
      </c>
      <c r="H72" s="116">
        <f t="shared" si="1"/>
        <v>0</v>
      </c>
      <c r="I72" s="72">
        <v>0</v>
      </c>
      <c r="J72" s="72">
        <v>0</v>
      </c>
      <c r="K72" s="73">
        <v>0</v>
      </c>
    </row>
    <row r="73" spans="1:11" ht="13.65" customHeight="1" x14ac:dyDescent="0.25">
      <c r="A73" s="863">
        <v>67</v>
      </c>
      <c r="B73" s="446" t="s">
        <v>806</v>
      </c>
      <c r="C73" s="126">
        <f t="shared" si="2"/>
        <v>9</v>
      </c>
      <c r="D73" s="107">
        <f t="shared" si="3"/>
        <v>9</v>
      </c>
      <c r="E73" s="73">
        <v>7</v>
      </c>
      <c r="F73" s="73">
        <v>2</v>
      </c>
      <c r="G73" s="127">
        <v>0</v>
      </c>
      <c r="H73" s="116">
        <f t="shared" si="1"/>
        <v>0</v>
      </c>
      <c r="I73" s="72">
        <v>0</v>
      </c>
      <c r="J73" s="72">
        <v>0</v>
      </c>
      <c r="K73" s="73">
        <v>0</v>
      </c>
    </row>
    <row r="74" spans="1:11" x14ac:dyDescent="0.25">
      <c r="A74" s="863">
        <v>68</v>
      </c>
      <c r="B74" s="446" t="s">
        <v>1002</v>
      </c>
      <c r="C74" s="126">
        <f t="shared" si="2"/>
        <v>1</v>
      </c>
      <c r="D74" s="107">
        <f t="shared" si="3"/>
        <v>1</v>
      </c>
      <c r="E74" s="73">
        <v>1</v>
      </c>
      <c r="F74" s="73">
        <v>0</v>
      </c>
      <c r="G74" s="127">
        <v>0</v>
      </c>
      <c r="H74" s="116">
        <f t="shared" si="1"/>
        <v>0</v>
      </c>
      <c r="I74" s="72">
        <v>0</v>
      </c>
      <c r="J74" s="72">
        <v>0</v>
      </c>
      <c r="K74" s="73">
        <v>0</v>
      </c>
    </row>
    <row r="75" spans="1:11" x14ac:dyDescent="0.25">
      <c r="A75" s="863">
        <v>69</v>
      </c>
      <c r="B75" s="446" t="s">
        <v>752</v>
      </c>
      <c r="C75" s="126">
        <f t="shared" si="2"/>
        <v>1</v>
      </c>
      <c r="D75" s="107">
        <f t="shared" si="3"/>
        <v>1</v>
      </c>
      <c r="E75" s="73">
        <v>0</v>
      </c>
      <c r="F75" s="73">
        <v>1</v>
      </c>
      <c r="G75" s="127">
        <v>0</v>
      </c>
      <c r="H75" s="116">
        <f t="shared" si="1"/>
        <v>0</v>
      </c>
      <c r="I75" s="72">
        <v>0</v>
      </c>
      <c r="J75" s="72">
        <v>0</v>
      </c>
      <c r="K75" s="73">
        <v>0</v>
      </c>
    </row>
    <row r="76" spans="1:11" x14ac:dyDescent="0.25">
      <c r="A76" s="863">
        <v>70</v>
      </c>
      <c r="B76" s="446" t="s">
        <v>712</v>
      </c>
      <c r="C76" s="126">
        <f t="shared" si="2"/>
        <v>7</v>
      </c>
      <c r="D76" s="107">
        <f t="shared" si="3"/>
        <v>7</v>
      </c>
      <c r="E76" s="73">
        <v>4</v>
      </c>
      <c r="F76" s="73">
        <v>3</v>
      </c>
      <c r="G76" s="127">
        <v>0</v>
      </c>
      <c r="H76" s="116">
        <f t="shared" si="1"/>
        <v>0</v>
      </c>
      <c r="I76" s="72">
        <v>0</v>
      </c>
      <c r="J76" s="72">
        <v>0</v>
      </c>
      <c r="K76" s="73">
        <v>0</v>
      </c>
    </row>
    <row r="77" spans="1:11" x14ac:dyDescent="0.25">
      <c r="A77" s="863">
        <v>71</v>
      </c>
      <c r="B77" s="446" t="s">
        <v>202</v>
      </c>
      <c r="C77" s="126">
        <f t="shared" si="2"/>
        <v>8</v>
      </c>
      <c r="D77" s="107">
        <f t="shared" si="3"/>
        <v>8</v>
      </c>
      <c r="E77" s="73">
        <v>3</v>
      </c>
      <c r="F77" s="73">
        <v>5</v>
      </c>
      <c r="G77" s="127">
        <v>0</v>
      </c>
      <c r="H77" s="116">
        <f t="shared" si="1"/>
        <v>0</v>
      </c>
      <c r="I77" s="72">
        <v>0</v>
      </c>
      <c r="J77" s="72">
        <v>0</v>
      </c>
      <c r="K77" s="73">
        <v>0</v>
      </c>
    </row>
    <row r="78" spans="1:11" x14ac:dyDescent="0.25">
      <c r="A78" s="863">
        <v>72</v>
      </c>
      <c r="B78" s="446" t="s">
        <v>786</v>
      </c>
      <c r="C78" s="126">
        <f t="shared" si="2"/>
        <v>11</v>
      </c>
      <c r="D78" s="107">
        <f t="shared" si="3"/>
        <v>11</v>
      </c>
      <c r="E78" s="73">
        <v>11</v>
      </c>
      <c r="F78" s="73">
        <v>0</v>
      </c>
      <c r="G78" s="127">
        <v>0</v>
      </c>
      <c r="H78" s="116">
        <f t="shared" si="1"/>
        <v>0</v>
      </c>
      <c r="I78" s="72">
        <v>0</v>
      </c>
      <c r="J78" s="72">
        <v>0</v>
      </c>
      <c r="K78" s="73">
        <v>0</v>
      </c>
    </row>
    <row r="79" spans="1:11" x14ac:dyDescent="0.25">
      <c r="A79" s="863">
        <v>73</v>
      </c>
      <c r="B79" s="446" t="s">
        <v>204</v>
      </c>
      <c r="C79" s="126">
        <f t="shared" si="2"/>
        <v>1061</v>
      </c>
      <c r="D79" s="107">
        <f t="shared" si="3"/>
        <v>1015</v>
      </c>
      <c r="E79" s="73">
        <v>447</v>
      </c>
      <c r="F79" s="73">
        <v>556</v>
      </c>
      <c r="G79" s="127">
        <v>12</v>
      </c>
      <c r="H79" s="116">
        <f t="shared" si="1"/>
        <v>46</v>
      </c>
      <c r="I79" s="72">
        <v>32</v>
      </c>
      <c r="J79" s="72">
        <v>13</v>
      </c>
      <c r="K79" s="73">
        <v>1</v>
      </c>
    </row>
    <row r="80" spans="1:11" x14ac:dyDescent="0.25">
      <c r="A80" s="863">
        <v>74</v>
      </c>
      <c r="B80" s="446" t="s">
        <v>769</v>
      </c>
      <c r="C80" s="126">
        <f t="shared" si="2"/>
        <v>26</v>
      </c>
      <c r="D80" s="107">
        <f t="shared" si="3"/>
        <v>26</v>
      </c>
      <c r="E80" s="73">
        <v>17</v>
      </c>
      <c r="F80" s="73">
        <v>9</v>
      </c>
      <c r="G80" s="127">
        <v>0</v>
      </c>
      <c r="H80" s="116">
        <f t="shared" si="1"/>
        <v>0</v>
      </c>
      <c r="I80" s="72">
        <v>0</v>
      </c>
      <c r="J80" s="72">
        <v>0</v>
      </c>
      <c r="K80" s="73">
        <v>0</v>
      </c>
    </row>
    <row r="81" spans="1:11" x14ac:dyDescent="0.25">
      <c r="A81" s="863">
        <v>75</v>
      </c>
      <c r="B81" s="446" t="s">
        <v>699</v>
      </c>
      <c r="C81" s="126">
        <f t="shared" si="2"/>
        <v>1</v>
      </c>
      <c r="D81" s="107">
        <f t="shared" si="3"/>
        <v>1</v>
      </c>
      <c r="E81" s="73">
        <v>1</v>
      </c>
      <c r="F81" s="73">
        <v>0</v>
      </c>
      <c r="G81" s="127">
        <v>0</v>
      </c>
      <c r="H81" s="116">
        <f t="shared" si="1"/>
        <v>0</v>
      </c>
      <c r="I81" s="72">
        <v>0</v>
      </c>
      <c r="J81" s="72">
        <v>0</v>
      </c>
      <c r="K81" s="73">
        <v>0</v>
      </c>
    </row>
    <row r="82" spans="1:11" x14ac:dyDescent="0.25">
      <c r="A82" s="863">
        <v>76</v>
      </c>
      <c r="B82" s="446" t="s">
        <v>770</v>
      </c>
      <c r="C82" s="126">
        <f t="shared" si="2"/>
        <v>4</v>
      </c>
      <c r="D82" s="107">
        <f t="shared" si="3"/>
        <v>4</v>
      </c>
      <c r="E82" s="73">
        <v>1</v>
      </c>
      <c r="F82" s="73">
        <v>3</v>
      </c>
      <c r="G82" s="127">
        <v>0</v>
      </c>
      <c r="H82" s="116">
        <f t="shared" si="1"/>
        <v>0</v>
      </c>
      <c r="I82" s="72">
        <v>0</v>
      </c>
      <c r="J82" s="72">
        <v>0</v>
      </c>
      <c r="K82" s="73">
        <v>0</v>
      </c>
    </row>
    <row r="83" spans="1:11" x14ac:dyDescent="0.25">
      <c r="A83" s="863">
        <v>77</v>
      </c>
      <c r="B83" s="446" t="s">
        <v>205</v>
      </c>
      <c r="C83" s="126">
        <f t="shared" si="2"/>
        <v>26</v>
      </c>
      <c r="D83" s="107">
        <f t="shared" si="3"/>
        <v>26</v>
      </c>
      <c r="E83" s="73">
        <v>4</v>
      </c>
      <c r="F83" s="73">
        <v>22</v>
      </c>
      <c r="G83" s="127">
        <v>0</v>
      </c>
      <c r="H83" s="116">
        <f t="shared" si="1"/>
        <v>0</v>
      </c>
      <c r="I83" s="72">
        <v>0</v>
      </c>
      <c r="J83" s="72">
        <v>0</v>
      </c>
      <c r="K83" s="73">
        <v>0</v>
      </c>
    </row>
    <row r="84" spans="1:11" x14ac:dyDescent="0.25">
      <c r="A84" s="863">
        <v>78</v>
      </c>
      <c r="B84" s="446" t="s">
        <v>690</v>
      </c>
      <c r="C84" s="126">
        <f t="shared" si="2"/>
        <v>9</v>
      </c>
      <c r="D84" s="107">
        <f t="shared" si="3"/>
        <v>7</v>
      </c>
      <c r="E84" s="73">
        <v>6</v>
      </c>
      <c r="F84" s="73">
        <v>1</v>
      </c>
      <c r="G84" s="127">
        <v>0</v>
      </c>
      <c r="H84" s="116">
        <f t="shared" ref="H84:H87" si="4">+I84+J84+K84</f>
        <v>2</v>
      </c>
      <c r="I84" s="72">
        <v>1</v>
      </c>
      <c r="J84" s="72">
        <v>1</v>
      </c>
      <c r="K84" s="73">
        <v>0</v>
      </c>
    </row>
    <row r="85" spans="1:11" x14ac:dyDescent="0.25">
      <c r="A85" s="863">
        <v>79</v>
      </c>
      <c r="B85" s="446" t="s">
        <v>807</v>
      </c>
      <c r="C85" s="126">
        <f t="shared" si="2"/>
        <v>3</v>
      </c>
      <c r="D85" s="107">
        <f t="shared" si="3"/>
        <v>3</v>
      </c>
      <c r="E85" s="73">
        <v>2</v>
      </c>
      <c r="F85" s="73">
        <v>1</v>
      </c>
      <c r="G85" s="127">
        <v>0</v>
      </c>
      <c r="H85" s="116">
        <f t="shared" si="4"/>
        <v>0</v>
      </c>
      <c r="I85" s="72">
        <v>0</v>
      </c>
      <c r="J85" s="72">
        <v>0</v>
      </c>
      <c r="K85" s="73">
        <v>0</v>
      </c>
    </row>
    <row r="86" spans="1:11" x14ac:dyDescent="0.25">
      <c r="A86" s="863">
        <v>80</v>
      </c>
      <c r="B86" s="446" t="s">
        <v>373</v>
      </c>
      <c r="C86" s="126">
        <f t="shared" ref="C86:C87" si="5">D86+H86</f>
        <v>11</v>
      </c>
      <c r="D86" s="107">
        <f t="shared" ref="D86:D87" si="6">+E86+F86+G86</f>
        <v>11</v>
      </c>
      <c r="E86" s="73">
        <v>2</v>
      </c>
      <c r="F86" s="73">
        <v>9</v>
      </c>
      <c r="G86" s="127">
        <v>0</v>
      </c>
      <c r="H86" s="116">
        <f t="shared" si="4"/>
        <v>0</v>
      </c>
      <c r="I86" s="73">
        <v>0</v>
      </c>
      <c r="J86" s="73">
        <v>0</v>
      </c>
      <c r="K86" s="73">
        <v>0</v>
      </c>
    </row>
    <row r="87" spans="1:11" x14ac:dyDescent="0.25">
      <c r="A87" s="428">
        <v>81</v>
      </c>
      <c r="B87" s="419" t="s">
        <v>652</v>
      </c>
      <c r="C87" s="128">
        <f t="shared" si="5"/>
        <v>46</v>
      </c>
      <c r="D87" s="109">
        <f t="shared" si="6"/>
        <v>45</v>
      </c>
      <c r="E87" s="89">
        <v>7</v>
      </c>
      <c r="F87" s="75">
        <v>37</v>
      </c>
      <c r="G87" s="129">
        <v>1</v>
      </c>
      <c r="H87" s="125">
        <f t="shared" si="4"/>
        <v>1</v>
      </c>
      <c r="I87" s="89">
        <v>0</v>
      </c>
      <c r="J87" s="75">
        <v>1</v>
      </c>
      <c r="K87" s="130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6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1"/>
  <sheetViews>
    <sheetView zoomScaleNormal="100" workbookViewId="0">
      <selection activeCell="M36" sqref="M36"/>
    </sheetView>
  </sheetViews>
  <sheetFormatPr defaultColWidth="9.109375" defaultRowHeight="13.15" x14ac:dyDescent="0.25"/>
  <cols>
    <col min="1" max="1" width="11.77734375" style="54" customWidth="1"/>
    <col min="2" max="3" width="9.109375" style="54"/>
    <col min="4" max="4" width="10" style="54" customWidth="1"/>
    <col min="5" max="5" width="9.77734375" style="54" customWidth="1"/>
    <col min="6" max="6" width="11.88671875" style="54" customWidth="1"/>
    <col min="7" max="7" width="10.6640625" style="54" customWidth="1"/>
    <col min="8" max="8" width="9.6640625" style="54" customWidth="1"/>
    <col min="9" max="16384" width="9.109375" style="54"/>
  </cols>
  <sheetData>
    <row r="1" spans="1:10" x14ac:dyDescent="0.25">
      <c r="A1" s="131" t="s">
        <v>1004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5.85" customHeight="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6.4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05" x14ac:dyDescent="0.3">
      <c r="A25" s="132" t="s">
        <v>356</v>
      </c>
      <c r="B25" s="132" t="s">
        <v>454</v>
      </c>
      <c r="C25" s="132"/>
      <c r="D25" s="132"/>
      <c r="E25" s="132"/>
      <c r="F25" s="132"/>
      <c r="G25" s="132"/>
      <c r="H25" s="132"/>
      <c r="I25" s="132"/>
      <c r="J25" s="101"/>
    </row>
    <row r="26" spans="1:10" ht="15.05" x14ac:dyDescent="0.3">
      <c r="A26" s="132"/>
      <c r="B26" s="132" t="s">
        <v>980</v>
      </c>
      <c r="C26" s="132"/>
      <c r="D26" s="132"/>
      <c r="E26" s="132"/>
      <c r="F26" s="132"/>
      <c r="G26" s="132"/>
      <c r="H26" s="132"/>
      <c r="I26" s="132"/>
      <c r="J26" s="101"/>
    </row>
    <row r="27" spans="1:10" ht="15.05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01"/>
    </row>
    <row r="28" spans="1:10" ht="15.05" x14ac:dyDescent="0.3">
      <c r="A28" s="408" t="s">
        <v>17</v>
      </c>
      <c r="B28" s="463"/>
      <c r="C28" s="463"/>
      <c r="D28" s="463"/>
      <c r="E28" s="409"/>
      <c r="F28" s="410"/>
      <c r="G28" s="981" t="s">
        <v>46</v>
      </c>
      <c r="H28" s="982"/>
      <c r="I28" s="982"/>
      <c r="J28" s="983"/>
    </row>
    <row r="29" spans="1:10" ht="15.05" x14ac:dyDescent="0.3">
      <c r="A29" s="453"/>
      <c r="B29" s="455"/>
      <c r="C29" s="455"/>
      <c r="D29" s="455"/>
      <c r="E29" s="417"/>
      <c r="F29" s="418"/>
      <c r="G29" s="984" t="s">
        <v>455</v>
      </c>
      <c r="H29" s="985"/>
      <c r="I29" s="984" t="s">
        <v>452</v>
      </c>
      <c r="J29" s="985"/>
    </row>
    <row r="30" spans="1:10" ht="15.05" x14ac:dyDescent="0.3">
      <c r="A30" s="453"/>
      <c r="B30" s="455"/>
      <c r="C30" s="455"/>
      <c r="D30" s="455"/>
      <c r="E30" s="417"/>
      <c r="F30" s="418"/>
      <c r="G30" s="975" t="s">
        <v>456</v>
      </c>
      <c r="H30" s="976"/>
      <c r="I30" s="975" t="s">
        <v>455</v>
      </c>
      <c r="J30" s="976"/>
    </row>
    <row r="31" spans="1:10" ht="15.05" x14ac:dyDescent="0.3">
      <c r="A31" s="453"/>
      <c r="B31" s="464"/>
      <c r="C31" s="455"/>
      <c r="D31" s="455"/>
      <c r="E31" s="417"/>
      <c r="F31" s="418"/>
      <c r="G31" s="975" t="s">
        <v>453</v>
      </c>
      <c r="H31" s="976"/>
      <c r="I31" s="975" t="s">
        <v>458</v>
      </c>
      <c r="J31" s="976"/>
    </row>
    <row r="32" spans="1:10" ht="15.05" x14ac:dyDescent="0.3">
      <c r="A32" s="453"/>
      <c r="B32" s="464"/>
      <c r="C32" s="455"/>
      <c r="D32" s="455"/>
      <c r="E32" s="417"/>
      <c r="F32" s="418"/>
      <c r="G32" s="975" t="s">
        <v>457</v>
      </c>
      <c r="H32" s="976"/>
      <c r="I32" s="975" t="s">
        <v>459</v>
      </c>
      <c r="J32" s="976"/>
    </row>
    <row r="33" spans="1:10" ht="15.05" x14ac:dyDescent="0.3">
      <c r="A33" s="453"/>
      <c r="B33" s="417"/>
      <c r="C33" s="417"/>
      <c r="D33" s="417"/>
      <c r="E33" s="417"/>
      <c r="F33" s="418"/>
      <c r="G33" s="465"/>
      <c r="H33" s="466"/>
      <c r="I33" s="975" t="s">
        <v>460</v>
      </c>
      <c r="J33" s="976"/>
    </row>
    <row r="34" spans="1:10" ht="15.05" x14ac:dyDescent="0.3">
      <c r="A34" s="453"/>
      <c r="B34" s="455"/>
      <c r="C34" s="455"/>
      <c r="D34" s="455"/>
      <c r="E34" s="417"/>
      <c r="F34" s="418"/>
      <c r="G34" s="467"/>
      <c r="H34" s="468"/>
      <c r="I34" s="979" t="s">
        <v>316</v>
      </c>
      <c r="J34" s="980"/>
    </row>
    <row r="35" spans="1:10" ht="52.3" customHeight="1" x14ac:dyDescent="0.25">
      <c r="A35" s="857" t="s">
        <v>612</v>
      </c>
      <c r="B35" s="977" t="s">
        <v>809</v>
      </c>
      <c r="C35" s="977"/>
      <c r="D35" s="977"/>
      <c r="E35" s="977"/>
      <c r="F35" s="978"/>
      <c r="G35" s="135"/>
      <c r="H35" s="133">
        <v>892</v>
      </c>
      <c r="I35" s="136"/>
      <c r="J35" s="133">
        <v>233</v>
      </c>
    </row>
    <row r="36" spans="1:10" ht="44.3" customHeight="1" x14ac:dyDescent="0.25">
      <c r="A36" s="470" t="s">
        <v>7</v>
      </c>
      <c r="B36" s="977" t="s">
        <v>808</v>
      </c>
      <c r="C36" s="977"/>
      <c r="D36" s="977"/>
      <c r="E36" s="977"/>
      <c r="F36" s="978"/>
      <c r="G36" s="137"/>
      <c r="H36" s="138">
        <v>496</v>
      </c>
      <c r="I36" s="139"/>
      <c r="J36" s="138">
        <v>178</v>
      </c>
    </row>
    <row r="37" spans="1:10" x14ac:dyDescent="0.25">
      <c r="A37" s="140"/>
    </row>
    <row r="38" spans="1:10" x14ac:dyDescent="0.25">
      <c r="A38" s="140"/>
    </row>
    <row r="39" spans="1:10" x14ac:dyDescent="0.25">
      <c r="A39" s="140"/>
    </row>
    <row r="40" spans="1:10" x14ac:dyDescent="0.25">
      <c r="A40" s="140"/>
    </row>
    <row r="41" spans="1:10" x14ac:dyDescent="0.25">
      <c r="A41" s="140"/>
    </row>
  </sheetData>
  <mergeCells count="13">
    <mergeCell ref="G31:H31"/>
    <mergeCell ref="I31:J31"/>
    <mergeCell ref="G28:J28"/>
    <mergeCell ref="G29:H29"/>
    <mergeCell ref="I29:J29"/>
    <mergeCell ref="G30:H30"/>
    <mergeCell ref="I30:J30"/>
    <mergeCell ref="G32:H32"/>
    <mergeCell ref="I32:J32"/>
    <mergeCell ref="B35:F35"/>
    <mergeCell ref="B36:F36"/>
    <mergeCell ref="I33:J33"/>
    <mergeCell ref="I34:J34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zoomScaleNormal="100" workbookViewId="0">
      <selection activeCell="H40" sqref="H40"/>
    </sheetView>
  </sheetViews>
  <sheetFormatPr defaultColWidth="9.109375" defaultRowHeight="13.15" x14ac:dyDescent="0.25"/>
  <cols>
    <col min="1" max="1" width="13.88671875" style="54" customWidth="1"/>
    <col min="2" max="2" width="17.77734375" style="54" customWidth="1"/>
    <col min="3" max="3" width="6.77734375" style="54" customWidth="1"/>
    <col min="4" max="4" width="14.33203125" style="54" customWidth="1"/>
    <col min="5" max="6" width="14.21875" style="54" customWidth="1"/>
    <col min="7" max="7" width="13.77734375" style="54" customWidth="1"/>
    <col min="8" max="16384" width="9.109375" style="54"/>
  </cols>
  <sheetData>
    <row r="1" spans="1:10" ht="15.05" x14ac:dyDescent="0.3">
      <c r="A1" s="132" t="s">
        <v>894</v>
      </c>
      <c r="B1" s="132" t="s">
        <v>464</v>
      </c>
      <c r="C1" s="132"/>
      <c r="D1" s="132"/>
      <c r="E1" s="132"/>
      <c r="F1" s="132"/>
      <c r="G1" s="132"/>
      <c r="H1" s="132"/>
      <c r="I1" s="132"/>
      <c r="J1" s="132"/>
    </row>
    <row r="2" spans="1:10" ht="15.05" x14ac:dyDescent="0.3">
      <c r="A2" s="132"/>
      <c r="B2" s="132" t="s">
        <v>400</v>
      </c>
      <c r="C2" s="132"/>
      <c r="D2" s="132"/>
      <c r="E2" s="132"/>
      <c r="F2" s="132"/>
      <c r="G2" s="132"/>
      <c r="H2" s="132"/>
      <c r="I2" s="132"/>
      <c r="J2" s="132"/>
    </row>
    <row r="3" spans="1:10" ht="13.65" customHeight="1" x14ac:dyDescent="0.3">
      <c r="A3" s="408" t="s">
        <v>322</v>
      </c>
      <c r="B3" s="463"/>
      <c r="C3" s="669"/>
      <c r="D3" s="963" t="s">
        <v>981</v>
      </c>
      <c r="E3" s="963" t="s">
        <v>993</v>
      </c>
    </row>
    <row r="4" spans="1:10" ht="13.65" customHeight="1" x14ac:dyDescent="0.3">
      <c r="A4" s="453"/>
      <c r="B4" s="455"/>
      <c r="C4" s="471"/>
      <c r="D4" s="964"/>
      <c r="E4" s="964"/>
    </row>
    <row r="5" spans="1:10" ht="15.05" x14ac:dyDescent="0.3">
      <c r="A5" s="422" t="s">
        <v>437</v>
      </c>
      <c r="B5" s="463"/>
      <c r="C5" s="669"/>
      <c r="D5" s="856"/>
      <c r="E5" s="856"/>
    </row>
    <row r="6" spans="1:10" ht="15.05" x14ac:dyDescent="0.3">
      <c r="A6" s="416" t="s">
        <v>436</v>
      </c>
      <c r="B6" s="455"/>
      <c r="C6" s="673"/>
      <c r="D6" s="134">
        <v>570</v>
      </c>
      <c r="E6" s="134">
        <v>600</v>
      </c>
    </row>
    <row r="7" spans="1:10" ht="15.05" x14ac:dyDescent="0.3">
      <c r="A7" s="422" t="s">
        <v>5</v>
      </c>
      <c r="B7" s="463"/>
      <c r="C7" s="669"/>
      <c r="D7" s="670"/>
      <c r="E7" s="670"/>
    </row>
    <row r="8" spans="1:10" ht="15.05" x14ac:dyDescent="0.3">
      <c r="A8" s="419" t="s">
        <v>6</v>
      </c>
      <c r="B8" s="454"/>
      <c r="C8" s="471"/>
      <c r="D8" s="754">
        <v>952</v>
      </c>
      <c r="E8" s="754">
        <v>973</v>
      </c>
    </row>
    <row r="10" spans="1:10" ht="15.05" x14ac:dyDescent="0.3">
      <c r="A10" s="76" t="s">
        <v>895</v>
      </c>
      <c r="B10" s="76" t="s">
        <v>923</v>
      </c>
    </row>
    <row r="11" spans="1:10" ht="18.2" customHeight="1" x14ac:dyDescent="0.3">
      <c r="A11" s="408" t="s">
        <v>17</v>
      </c>
      <c r="B11" s="409"/>
      <c r="C11" s="805"/>
      <c r="D11" s="913" t="s">
        <v>981</v>
      </c>
      <c r="E11" s="913"/>
      <c r="F11" s="913" t="s">
        <v>993</v>
      </c>
      <c r="G11" s="913"/>
    </row>
    <row r="12" spans="1:10" ht="18.2" customHeight="1" x14ac:dyDescent="0.3">
      <c r="A12" s="711"/>
      <c r="B12" s="411"/>
      <c r="C12" s="412"/>
      <c r="D12" s="860" t="s">
        <v>918</v>
      </c>
      <c r="E12" s="860" t="s">
        <v>919</v>
      </c>
      <c r="F12" s="860" t="s">
        <v>918</v>
      </c>
      <c r="G12" s="860" t="s">
        <v>919</v>
      </c>
    </row>
    <row r="13" spans="1:10" ht="20.05" customHeight="1" x14ac:dyDescent="0.25">
      <c r="A13" s="986" t="s">
        <v>28</v>
      </c>
      <c r="B13" s="987"/>
      <c r="C13" s="865"/>
      <c r="D13" s="93">
        <v>36096</v>
      </c>
      <c r="E13" s="822">
        <v>29043</v>
      </c>
      <c r="F13" s="93">
        <v>36641</v>
      </c>
      <c r="G13" s="822">
        <v>29525</v>
      </c>
    </row>
    <row r="14" spans="1:10" ht="20.05" customHeight="1" x14ac:dyDescent="0.25">
      <c r="A14" s="840" t="s">
        <v>911</v>
      </c>
      <c r="B14" s="755"/>
      <c r="C14" s="415"/>
      <c r="D14" s="93">
        <v>9035</v>
      </c>
      <c r="E14" s="822">
        <v>7764</v>
      </c>
      <c r="F14" s="93">
        <v>7067</v>
      </c>
      <c r="G14" s="822">
        <v>6180</v>
      </c>
    </row>
    <row r="15" spans="1:10" ht="15.05" customHeight="1" x14ac:dyDescent="0.25">
      <c r="A15" s="840"/>
      <c r="B15" s="755"/>
      <c r="C15" s="414"/>
      <c r="D15" s="414"/>
      <c r="E15" s="415"/>
      <c r="F15" s="414"/>
      <c r="G15" s="415"/>
    </row>
    <row r="16" spans="1:10" ht="20.05" customHeight="1" x14ac:dyDescent="0.25">
      <c r="A16" s="992" t="s">
        <v>370</v>
      </c>
      <c r="B16" s="988" t="s">
        <v>920</v>
      </c>
      <c r="C16" s="989"/>
      <c r="D16" s="93">
        <v>10969</v>
      </c>
      <c r="E16" s="822">
        <v>10174</v>
      </c>
      <c r="F16" s="93">
        <v>12681</v>
      </c>
      <c r="G16" s="822">
        <v>11704</v>
      </c>
    </row>
    <row r="17" spans="1:7" ht="28.2" customHeight="1" x14ac:dyDescent="0.25">
      <c r="A17" s="993"/>
      <c r="B17" s="990" t="s">
        <v>921</v>
      </c>
      <c r="C17" s="991"/>
      <c r="D17" s="93">
        <v>5518</v>
      </c>
      <c r="E17" s="822">
        <v>5198</v>
      </c>
      <c r="F17" s="93">
        <v>6263</v>
      </c>
      <c r="G17" s="822">
        <v>5863</v>
      </c>
    </row>
    <row r="18" spans="1:7" ht="28.2" customHeight="1" x14ac:dyDescent="0.25">
      <c r="A18" s="994"/>
      <c r="B18" s="990" t="s">
        <v>922</v>
      </c>
      <c r="C18" s="991"/>
      <c r="D18" s="93">
        <v>5640</v>
      </c>
      <c r="E18" s="822">
        <v>4761</v>
      </c>
      <c r="F18" s="93">
        <v>6211</v>
      </c>
      <c r="G18" s="822">
        <v>5287</v>
      </c>
    </row>
    <row r="19" spans="1:7" ht="12.7" customHeight="1" x14ac:dyDescent="0.3">
      <c r="A19" s="420"/>
      <c r="B19" s="420"/>
      <c r="C19" s="420"/>
      <c r="D19" s="113"/>
      <c r="E19" s="113"/>
    </row>
    <row r="20" spans="1:7" ht="15.05" customHeight="1" x14ac:dyDescent="0.3">
      <c r="A20" s="76" t="s">
        <v>613</v>
      </c>
      <c r="B20" s="76" t="s">
        <v>705</v>
      </c>
      <c r="F20" s="76"/>
    </row>
    <row r="21" spans="1:7" ht="15.05" customHeight="1" x14ac:dyDescent="0.3">
      <c r="A21" s="76"/>
      <c r="B21" s="76" t="s">
        <v>706</v>
      </c>
      <c r="F21" s="76"/>
    </row>
    <row r="22" spans="1:7" ht="15.05" x14ac:dyDescent="0.3">
      <c r="A22" s="76"/>
      <c r="B22" s="76" t="s">
        <v>707</v>
      </c>
      <c r="F22" s="76"/>
    </row>
    <row r="23" spans="1:7" ht="15.05" x14ac:dyDescent="0.3">
      <c r="A23" s="76"/>
      <c r="B23" s="76" t="s">
        <v>708</v>
      </c>
      <c r="F23" s="76"/>
    </row>
    <row r="24" spans="1:7" ht="15.65" x14ac:dyDescent="0.3">
      <c r="A24" s="472" t="s">
        <v>17</v>
      </c>
      <c r="B24" s="409"/>
      <c r="C24" s="410"/>
      <c r="D24" s="981" t="s">
        <v>737</v>
      </c>
      <c r="E24" s="982"/>
      <c r="F24" s="983"/>
    </row>
    <row r="25" spans="1:7" ht="17.25" customHeight="1" x14ac:dyDescent="0.3">
      <c r="A25" s="416"/>
      <c r="B25" s="417"/>
      <c r="C25" s="418"/>
      <c r="D25" s="981" t="s">
        <v>370</v>
      </c>
      <c r="E25" s="983"/>
      <c r="F25" s="756" t="s">
        <v>379</v>
      </c>
    </row>
    <row r="26" spans="1:7" ht="17.25" customHeight="1" x14ac:dyDescent="0.3">
      <c r="A26" s="416"/>
      <c r="B26" s="417"/>
      <c r="C26" s="418"/>
      <c r="D26" s="869" t="s">
        <v>912</v>
      </c>
      <c r="E26" s="815" t="s">
        <v>380</v>
      </c>
      <c r="F26" s="850" t="s">
        <v>913</v>
      </c>
    </row>
    <row r="27" spans="1:7" x14ac:dyDescent="0.25">
      <c r="A27" s="416"/>
      <c r="B27" s="417"/>
      <c r="C27" s="418"/>
      <c r="D27" s="867" t="s">
        <v>914</v>
      </c>
      <c r="E27" s="816" t="s">
        <v>382</v>
      </c>
      <c r="F27" s="866" t="s">
        <v>1005</v>
      </c>
    </row>
    <row r="28" spans="1:7" x14ac:dyDescent="0.25">
      <c r="A28" s="419"/>
      <c r="B28" s="411"/>
      <c r="C28" s="412"/>
      <c r="D28" s="868" t="s">
        <v>381</v>
      </c>
      <c r="E28" s="817" t="s">
        <v>381</v>
      </c>
      <c r="F28" s="448"/>
    </row>
    <row r="29" spans="1:7" ht="18" customHeight="1" thickBot="1" x14ac:dyDescent="0.35">
      <c r="A29" s="823" t="s">
        <v>28</v>
      </c>
      <c r="B29" s="116"/>
      <c r="C29" s="824"/>
      <c r="D29" s="825">
        <f>D30+D33</f>
        <v>12</v>
      </c>
      <c r="E29" s="826">
        <f>E30+E33</f>
        <v>15</v>
      </c>
      <c r="F29" s="826">
        <f>F30+F33</f>
        <v>183</v>
      </c>
    </row>
    <row r="30" spans="1:7" ht="23.95" customHeight="1" thickTop="1" thickBot="1" x14ac:dyDescent="0.35">
      <c r="A30" s="757" t="s">
        <v>383</v>
      </c>
      <c r="B30" s="758"/>
      <c r="D30" s="827">
        <f>D32+D31</f>
        <v>3</v>
      </c>
      <c r="E30" s="827">
        <f t="shared" ref="E30:F30" si="0">E32+E31</f>
        <v>6</v>
      </c>
      <c r="F30" s="828">
        <f t="shared" si="0"/>
        <v>54</v>
      </c>
    </row>
    <row r="31" spans="1:7" ht="20.05" customHeight="1" thickTop="1" x14ac:dyDescent="0.3">
      <c r="A31" s="764" t="s">
        <v>384</v>
      </c>
      <c r="B31" s="417"/>
      <c r="C31" s="807"/>
      <c r="D31" s="829">
        <v>0</v>
      </c>
      <c r="E31" s="830">
        <v>0</v>
      </c>
      <c r="F31" s="830">
        <v>2</v>
      </c>
    </row>
    <row r="32" spans="1:7" ht="20.05" customHeight="1" thickBot="1" x14ac:dyDescent="0.35">
      <c r="A32" s="831" t="s">
        <v>385</v>
      </c>
      <c r="B32" s="409"/>
      <c r="C32" s="806"/>
      <c r="D32" s="832">
        <v>3</v>
      </c>
      <c r="E32" s="833">
        <v>6</v>
      </c>
      <c r="F32" s="833">
        <v>52</v>
      </c>
    </row>
    <row r="33" spans="1:6" ht="23.95" customHeight="1" thickTop="1" thickBot="1" x14ac:dyDescent="0.35">
      <c r="A33" s="757" t="s">
        <v>315</v>
      </c>
      <c r="B33" s="808"/>
      <c r="C33" s="809"/>
      <c r="D33" s="827">
        <f>D34+D35</f>
        <v>9</v>
      </c>
      <c r="E33" s="828">
        <f>E34+E35</f>
        <v>9</v>
      </c>
      <c r="F33" s="828">
        <f>F34+F35</f>
        <v>129</v>
      </c>
    </row>
    <row r="34" spans="1:6" ht="20.05" customHeight="1" thickTop="1" x14ac:dyDescent="0.3">
      <c r="A34" s="764" t="s">
        <v>384</v>
      </c>
      <c r="B34" s="417"/>
      <c r="C34" s="810"/>
      <c r="D34" s="829">
        <v>0</v>
      </c>
      <c r="E34" s="830">
        <v>0</v>
      </c>
      <c r="F34" s="834">
        <v>1</v>
      </c>
    </row>
    <row r="35" spans="1:6" ht="20.05" customHeight="1" x14ac:dyDescent="0.3">
      <c r="A35" s="831" t="s">
        <v>385</v>
      </c>
      <c r="B35" s="414"/>
      <c r="C35" s="415"/>
      <c r="D35" s="835">
        <v>9</v>
      </c>
      <c r="E35" s="836">
        <v>9</v>
      </c>
      <c r="F35" s="836">
        <v>128</v>
      </c>
    </row>
    <row r="36" spans="1:6" ht="15.05" customHeight="1" x14ac:dyDescent="0.25"/>
    <row r="37" spans="1:6" ht="15.05" x14ac:dyDescent="0.3">
      <c r="A37" s="76" t="s">
        <v>639</v>
      </c>
      <c r="B37" s="76" t="s">
        <v>1006</v>
      </c>
    </row>
    <row r="38" spans="1:6" ht="28.2" customHeight="1" x14ac:dyDescent="0.3">
      <c r="A38" s="408" t="s">
        <v>17</v>
      </c>
      <c r="B38" s="409"/>
      <c r="C38" s="415"/>
      <c r="D38" s="811" t="s">
        <v>28</v>
      </c>
      <c r="E38" s="812" t="s">
        <v>386</v>
      </c>
      <c r="F38" s="813" t="s">
        <v>387</v>
      </c>
    </row>
    <row r="39" spans="1:6" ht="20.2" customHeight="1" x14ac:dyDescent="0.3">
      <c r="A39" s="469" t="s">
        <v>28</v>
      </c>
      <c r="B39" s="451"/>
      <c r="C39" s="810"/>
      <c r="D39" s="837">
        <f>D40+D41</f>
        <v>558</v>
      </c>
      <c r="E39" s="838">
        <f>E40+E41</f>
        <v>533</v>
      </c>
      <c r="F39" s="838">
        <f>F40+F41</f>
        <v>25</v>
      </c>
    </row>
    <row r="40" spans="1:6" ht="23.95" customHeight="1" x14ac:dyDescent="0.3">
      <c r="A40" s="711" t="s">
        <v>384</v>
      </c>
      <c r="B40" s="411"/>
      <c r="C40" s="415"/>
      <c r="D40" s="839">
        <f>E40+F40</f>
        <v>17</v>
      </c>
      <c r="E40" s="834">
        <v>16</v>
      </c>
      <c r="F40" s="834">
        <v>1</v>
      </c>
    </row>
    <row r="41" spans="1:6" ht="23.95" customHeight="1" x14ac:dyDescent="0.3">
      <c r="A41" s="814" t="s">
        <v>385</v>
      </c>
      <c r="B41" s="414"/>
      <c r="C41" s="415"/>
      <c r="D41" s="837">
        <f>E41+F41</f>
        <v>541</v>
      </c>
      <c r="E41" s="836">
        <v>517</v>
      </c>
      <c r="F41" s="836">
        <v>24</v>
      </c>
    </row>
    <row r="42" spans="1:6" ht="12.7" customHeight="1" x14ac:dyDescent="0.25">
      <c r="A42" s="54" t="s">
        <v>609</v>
      </c>
      <c r="B42" s="67"/>
      <c r="C42" s="67"/>
      <c r="D42" s="67"/>
      <c r="E42" s="67"/>
    </row>
    <row r="43" spans="1:6" ht="12.7" customHeight="1" x14ac:dyDescent="0.25">
      <c r="A43" s="54" t="s">
        <v>610</v>
      </c>
    </row>
  </sheetData>
  <mergeCells count="11">
    <mergeCell ref="A13:B13"/>
    <mergeCell ref="D3:D4"/>
    <mergeCell ref="B16:C16"/>
    <mergeCell ref="B17:C17"/>
    <mergeCell ref="B18:C18"/>
    <mergeCell ref="A16:A18"/>
    <mergeCell ref="E3:E4"/>
    <mergeCell ref="D11:E11"/>
    <mergeCell ref="D24:F24"/>
    <mergeCell ref="D25:E25"/>
    <mergeCell ref="F11:G11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M34" sqref="M34"/>
    </sheetView>
  </sheetViews>
  <sheetFormatPr defaultColWidth="9.109375" defaultRowHeight="13.15" x14ac:dyDescent="0.25"/>
  <cols>
    <col min="1" max="1" width="9.109375" style="54"/>
    <col min="2" max="2" width="9.88671875" style="54" customWidth="1"/>
    <col min="3" max="4" width="12.77734375" style="54" customWidth="1"/>
    <col min="5" max="5" width="9.77734375" style="54" customWidth="1"/>
    <col min="6" max="6" width="12.77734375" style="54" customWidth="1"/>
    <col min="7" max="7" width="13.109375" style="54" customWidth="1"/>
    <col min="8" max="8" width="11.109375" style="54" customWidth="1"/>
    <col min="9" max="10" width="12.77734375" style="54" customWidth="1"/>
    <col min="11" max="16384" width="9.109375" style="54"/>
  </cols>
  <sheetData>
    <row r="2" spans="1:10" ht="15.05" x14ac:dyDescent="0.3">
      <c r="A2" s="76" t="s">
        <v>640</v>
      </c>
      <c r="B2" s="76" t="s">
        <v>700</v>
      </c>
      <c r="I2" s="76"/>
    </row>
    <row r="3" spans="1:10" ht="15.05" x14ac:dyDescent="0.3">
      <c r="B3" s="76" t="s">
        <v>701</v>
      </c>
      <c r="I3" s="76"/>
    </row>
    <row r="4" spans="1:10" ht="15.05" x14ac:dyDescent="0.3">
      <c r="B4" s="76" t="s">
        <v>702</v>
      </c>
      <c r="I4" s="76"/>
    </row>
    <row r="5" spans="1:10" ht="15.05" x14ac:dyDescent="0.3">
      <c r="B5" s="76" t="s">
        <v>703</v>
      </c>
      <c r="I5" s="76"/>
    </row>
    <row r="6" spans="1:10" ht="15.05" x14ac:dyDescent="0.3">
      <c r="B6" s="76" t="s">
        <v>704</v>
      </c>
    </row>
    <row r="7" spans="1:10" ht="15.05" x14ac:dyDescent="0.3">
      <c r="J7" s="76"/>
    </row>
    <row r="8" spans="1:10" ht="15.05" x14ac:dyDescent="0.3">
      <c r="A8" s="759" t="s">
        <v>24</v>
      </c>
      <c r="B8" s="410"/>
      <c r="C8" s="463" t="s">
        <v>438</v>
      </c>
      <c r="D8" s="409"/>
      <c r="E8" s="756" t="s">
        <v>18</v>
      </c>
      <c r="F8" s="409" t="s">
        <v>388</v>
      </c>
      <c r="G8" s="409"/>
      <c r="H8" s="756" t="s">
        <v>18</v>
      </c>
      <c r="J8" s="76"/>
    </row>
    <row r="9" spans="1:10" ht="15.05" x14ac:dyDescent="0.3">
      <c r="A9" s="426"/>
      <c r="B9" s="418"/>
      <c r="C9" s="417"/>
      <c r="D9" s="417"/>
      <c r="E9" s="446"/>
      <c r="F9" s="417" t="s">
        <v>391</v>
      </c>
      <c r="G9" s="417"/>
      <c r="H9" s="446"/>
      <c r="J9" s="76"/>
    </row>
    <row r="10" spans="1:10" ht="17.25" customHeight="1" x14ac:dyDescent="0.3">
      <c r="A10" s="416"/>
      <c r="B10" s="418"/>
      <c r="C10" s="723" t="s">
        <v>390</v>
      </c>
      <c r="D10" s="414"/>
      <c r="E10" s="446"/>
      <c r="F10" s="723" t="s">
        <v>389</v>
      </c>
      <c r="G10" s="414"/>
      <c r="H10" s="446"/>
      <c r="J10" s="76"/>
    </row>
    <row r="11" spans="1:10" ht="17.25" customHeight="1" x14ac:dyDescent="0.3">
      <c r="A11" s="416"/>
      <c r="B11" s="418"/>
      <c r="C11" s="760">
        <v>45199</v>
      </c>
      <c r="D11" s="760">
        <v>45230</v>
      </c>
      <c r="E11" s="446"/>
      <c r="F11" s="760">
        <v>45199</v>
      </c>
      <c r="G11" s="760">
        <v>45230</v>
      </c>
      <c r="H11" s="446"/>
      <c r="J11" s="76"/>
    </row>
    <row r="12" spans="1:10" ht="18" customHeight="1" x14ac:dyDescent="0.3">
      <c r="A12" s="761" t="s">
        <v>28</v>
      </c>
      <c r="B12" s="473"/>
      <c r="C12" s="649">
        <v>186</v>
      </c>
      <c r="D12" s="649">
        <f>D13+D14+D15+D16+D17+D18+D19+D20+D21+D22+D23</f>
        <v>183</v>
      </c>
      <c r="E12" s="649">
        <f>D12-C12</f>
        <v>-3</v>
      </c>
      <c r="F12" s="111">
        <v>555</v>
      </c>
      <c r="G12" s="111">
        <f>G13+G14+G15+G16+G17+G18+G19+G20+G21+G22+G23</f>
        <v>558</v>
      </c>
      <c r="H12" s="649">
        <f>G12-F12</f>
        <v>3</v>
      </c>
    </row>
    <row r="13" spans="1:10" ht="18" customHeight="1" x14ac:dyDescent="0.3">
      <c r="A13" s="762" t="s">
        <v>30</v>
      </c>
      <c r="B13" s="661"/>
      <c r="C13" s="73">
        <v>18</v>
      </c>
      <c r="D13" s="73">
        <v>17</v>
      </c>
      <c r="E13" s="763">
        <f t="shared" ref="E13:E23" si="0">D13-C13</f>
        <v>-1</v>
      </c>
      <c r="F13" s="73">
        <v>54</v>
      </c>
      <c r="G13" s="73">
        <v>54</v>
      </c>
      <c r="H13" s="763">
        <f t="shared" ref="H13:H23" si="1">G13-F13</f>
        <v>0</v>
      </c>
    </row>
    <row r="14" spans="1:10" ht="18" customHeight="1" x14ac:dyDescent="0.3">
      <c r="A14" s="764" t="s">
        <v>32</v>
      </c>
      <c r="B14" s="661"/>
      <c r="C14" s="73">
        <v>2</v>
      </c>
      <c r="D14" s="73">
        <v>2</v>
      </c>
      <c r="E14" s="763">
        <f t="shared" si="0"/>
        <v>0</v>
      </c>
      <c r="F14" s="73">
        <v>73</v>
      </c>
      <c r="G14" s="73">
        <v>72</v>
      </c>
      <c r="H14" s="763">
        <f t="shared" si="1"/>
        <v>-1</v>
      </c>
    </row>
    <row r="15" spans="1:10" ht="18" customHeight="1" x14ac:dyDescent="0.3">
      <c r="A15" s="764" t="s">
        <v>33</v>
      </c>
      <c r="B15" s="661"/>
      <c r="C15" s="73">
        <v>17</v>
      </c>
      <c r="D15" s="73">
        <v>17</v>
      </c>
      <c r="E15" s="763">
        <f t="shared" si="0"/>
        <v>0</v>
      </c>
      <c r="F15" s="73">
        <v>69</v>
      </c>
      <c r="G15" s="73">
        <v>69</v>
      </c>
      <c r="H15" s="763">
        <f t="shared" si="1"/>
        <v>0</v>
      </c>
    </row>
    <row r="16" spans="1:10" ht="18" customHeight="1" x14ac:dyDescent="0.3">
      <c r="A16" s="764" t="s">
        <v>34</v>
      </c>
      <c r="B16" s="661"/>
      <c r="C16" s="73">
        <v>21</v>
      </c>
      <c r="D16" s="73">
        <v>22</v>
      </c>
      <c r="E16" s="763">
        <f t="shared" si="0"/>
        <v>1</v>
      </c>
      <c r="F16" s="73">
        <v>25</v>
      </c>
      <c r="G16" s="73">
        <v>25</v>
      </c>
      <c r="H16" s="763">
        <f t="shared" si="1"/>
        <v>0</v>
      </c>
    </row>
    <row r="17" spans="1:10" ht="18" customHeight="1" x14ac:dyDescent="0.3">
      <c r="A17" s="764" t="s">
        <v>35</v>
      </c>
      <c r="B17" s="661"/>
      <c r="C17" s="73">
        <v>30</v>
      </c>
      <c r="D17" s="73">
        <v>33</v>
      </c>
      <c r="E17" s="763">
        <f t="shared" si="0"/>
        <v>3</v>
      </c>
      <c r="F17" s="73">
        <v>23</v>
      </c>
      <c r="G17" s="73">
        <v>23</v>
      </c>
      <c r="H17" s="763">
        <f t="shared" si="1"/>
        <v>0</v>
      </c>
    </row>
    <row r="18" spans="1:10" ht="18" customHeight="1" x14ac:dyDescent="0.3">
      <c r="A18" s="764" t="s">
        <v>36</v>
      </c>
      <c r="B18" s="661"/>
      <c r="C18" s="73">
        <v>26</v>
      </c>
      <c r="D18" s="73">
        <v>15</v>
      </c>
      <c r="E18" s="763">
        <f>D18-C18</f>
        <v>-11</v>
      </c>
      <c r="F18" s="73">
        <v>46</v>
      </c>
      <c r="G18" s="73">
        <v>45</v>
      </c>
      <c r="H18" s="763">
        <f t="shared" si="1"/>
        <v>-1</v>
      </c>
    </row>
    <row r="19" spans="1:10" ht="18" customHeight="1" x14ac:dyDescent="0.3">
      <c r="A19" s="764" t="s">
        <v>37</v>
      </c>
      <c r="B19" s="661"/>
      <c r="C19" s="73">
        <v>13</v>
      </c>
      <c r="D19" s="73">
        <v>19</v>
      </c>
      <c r="E19" s="763">
        <f t="shared" si="0"/>
        <v>6</v>
      </c>
      <c r="F19" s="73">
        <v>70</v>
      </c>
      <c r="G19" s="73">
        <v>70</v>
      </c>
      <c r="H19" s="763">
        <f t="shared" si="1"/>
        <v>0</v>
      </c>
    </row>
    <row r="20" spans="1:10" ht="18" customHeight="1" x14ac:dyDescent="0.3">
      <c r="A20" s="764" t="s">
        <v>38</v>
      </c>
      <c r="B20" s="661"/>
      <c r="C20" s="73">
        <v>22</v>
      </c>
      <c r="D20" s="73">
        <v>23</v>
      </c>
      <c r="E20" s="763">
        <f t="shared" si="0"/>
        <v>1</v>
      </c>
      <c r="F20" s="73">
        <v>66</v>
      </c>
      <c r="G20" s="73">
        <v>67</v>
      </c>
      <c r="H20" s="763">
        <f t="shared" si="1"/>
        <v>1</v>
      </c>
    </row>
    <row r="21" spans="1:10" ht="18" customHeight="1" x14ac:dyDescent="0.3">
      <c r="A21" s="764" t="s">
        <v>39</v>
      </c>
      <c r="B21" s="661"/>
      <c r="C21" s="73">
        <v>21</v>
      </c>
      <c r="D21" s="73">
        <v>19</v>
      </c>
      <c r="E21" s="763">
        <f t="shared" si="0"/>
        <v>-2</v>
      </c>
      <c r="F21" s="73">
        <v>69</v>
      </c>
      <c r="G21" s="73">
        <v>69</v>
      </c>
      <c r="H21" s="763">
        <f t="shared" si="1"/>
        <v>0</v>
      </c>
    </row>
    <row r="22" spans="1:10" ht="18" customHeight="1" x14ac:dyDescent="0.3">
      <c r="A22" s="764" t="s">
        <v>40</v>
      </c>
      <c r="B22" s="661"/>
      <c r="C22" s="73">
        <v>15</v>
      </c>
      <c r="D22" s="73">
        <v>15</v>
      </c>
      <c r="E22" s="763">
        <f t="shared" si="0"/>
        <v>0</v>
      </c>
      <c r="F22" s="73">
        <v>34</v>
      </c>
      <c r="G22" s="73">
        <v>35</v>
      </c>
      <c r="H22" s="763">
        <f t="shared" si="1"/>
        <v>1</v>
      </c>
    </row>
    <row r="23" spans="1:10" ht="18" customHeight="1" x14ac:dyDescent="0.3">
      <c r="A23" s="765" t="s">
        <v>42</v>
      </c>
      <c r="B23" s="766"/>
      <c r="C23" s="75">
        <v>1</v>
      </c>
      <c r="D23" s="75">
        <v>1</v>
      </c>
      <c r="E23" s="767">
        <f t="shared" si="0"/>
        <v>0</v>
      </c>
      <c r="F23" s="75">
        <v>26</v>
      </c>
      <c r="G23" s="75">
        <v>29</v>
      </c>
      <c r="H23" s="767">
        <f t="shared" si="1"/>
        <v>3</v>
      </c>
    </row>
    <row r="24" spans="1:10" x14ac:dyDescent="0.25">
      <c r="A24" s="87"/>
    </row>
    <row r="25" spans="1:10" ht="15.05" x14ac:dyDescent="0.3">
      <c r="A25" s="113" t="s">
        <v>896</v>
      </c>
      <c r="B25" s="76" t="s">
        <v>614</v>
      </c>
    </row>
    <row r="26" spans="1:10" ht="15.05" x14ac:dyDescent="0.3">
      <c r="B26" s="76" t="s">
        <v>1007</v>
      </c>
    </row>
    <row r="28" spans="1:10" ht="24.75" customHeight="1" x14ac:dyDescent="0.25">
      <c r="A28" s="474" t="s">
        <v>17</v>
      </c>
      <c r="B28" s="475"/>
      <c r="C28" s="476"/>
      <c r="D28" s="477" t="s">
        <v>28</v>
      </c>
      <c r="E28" s="939" t="s">
        <v>615</v>
      </c>
      <c r="F28" s="999"/>
      <c r="G28" s="940"/>
      <c r="H28" s="1000" t="s">
        <v>616</v>
      </c>
      <c r="I28" s="1000"/>
      <c r="J28" s="1001"/>
    </row>
    <row r="29" spans="1:10" ht="26.3" customHeight="1" x14ac:dyDescent="0.25">
      <c r="A29" s="478"/>
      <c r="B29" s="479"/>
      <c r="C29" s="452"/>
      <c r="D29" s="480"/>
      <c r="E29" s="477" t="s">
        <v>25</v>
      </c>
      <c r="F29" s="864" t="s">
        <v>305</v>
      </c>
      <c r="G29" s="864" t="s">
        <v>312</v>
      </c>
      <c r="H29" s="477" t="s">
        <v>25</v>
      </c>
      <c r="I29" s="864" t="s">
        <v>305</v>
      </c>
      <c r="J29" s="864" t="s">
        <v>312</v>
      </c>
    </row>
    <row r="30" spans="1:10" ht="26.3" customHeight="1" x14ac:dyDescent="0.25">
      <c r="A30" s="141" t="s">
        <v>28</v>
      </c>
      <c r="B30" s="142"/>
      <c r="C30" s="143"/>
      <c r="D30" s="144">
        <f>E30+H30</f>
        <v>4668</v>
      </c>
      <c r="E30" s="144">
        <f t="shared" ref="E30:E39" si="2">F30+G30</f>
        <v>4551</v>
      </c>
      <c r="F30" s="144">
        <f>F31+F34+F37</f>
        <v>176</v>
      </c>
      <c r="G30" s="144">
        <f>G31+G34+G37</f>
        <v>4375</v>
      </c>
      <c r="H30" s="144">
        <f>I30+J30</f>
        <v>117</v>
      </c>
      <c r="I30" s="144">
        <f>I31+I34+I37</f>
        <v>6</v>
      </c>
      <c r="J30" s="144">
        <f>J31+J34+J37</f>
        <v>111</v>
      </c>
    </row>
    <row r="31" spans="1:10" ht="23.95" customHeight="1" x14ac:dyDescent="0.25">
      <c r="A31" s="1002" t="s">
        <v>21</v>
      </c>
      <c r="B31" s="481" t="s">
        <v>25</v>
      </c>
      <c r="C31" s="410"/>
      <c r="D31" s="483">
        <f>E31+H31</f>
        <v>1153</v>
      </c>
      <c r="E31" s="483">
        <f t="shared" si="2"/>
        <v>1088</v>
      </c>
      <c r="F31" s="483">
        <f>F32+F33</f>
        <v>49</v>
      </c>
      <c r="G31" s="483">
        <f>G32+G33</f>
        <v>1039</v>
      </c>
      <c r="H31" s="483">
        <f>I31+J31</f>
        <v>65</v>
      </c>
      <c r="I31" s="483">
        <f>I32+I33</f>
        <v>6</v>
      </c>
      <c r="J31" s="483">
        <f>J32+J33</f>
        <v>59</v>
      </c>
    </row>
    <row r="32" spans="1:10" ht="26.3" customHeight="1" x14ac:dyDescent="0.25">
      <c r="A32" s="995"/>
      <c r="B32" s="990" t="s">
        <v>617</v>
      </c>
      <c r="C32" s="991"/>
      <c r="D32" s="145">
        <f t="shared" ref="D32:D39" si="3">E32+H32</f>
        <v>0</v>
      </c>
      <c r="E32" s="105">
        <f t="shared" si="2"/>
        <v>0</v>
      </c>
      <c r="F32" s="93">
        <v>0</v>
      </c>
      <c r="G32" s="93">
        <v>0</v>
      </c>
      <c r="H32" s="105">
        <f t="shared" ref="H32:H39" si="4">I32+J32</f>
        <v>0</v>
      </c>
      <c r="I32" s="93">
        <v>0</v>
      </c>
      <c r="J32" s="93">
        <v>0</v>
      </c>
    </row>
    <row r="33" spans="1:10" ht="25.55" customHeight="1" x14ac:dyDescent="0.25">
      <c r="A33" s="995"/>
      <c r="B33" s="997" t="s">
        <v>618</v>
      </c>
      <c r="C33" s="998"/>
      <c r="D33" s="145">
        <f t="shared" si="3"/>
        <v>1153</v>
      </c>
      <c r="E33" s="105">
        <f t="shared" si="2"/>
        <v>1088</v>
      </c>
      <c r="F33" s="93">
        <v>49</v>
      </c>
      <c r="G33" s="93">
        <v>1039</v>
      </c>
      <c r="H33" s="105">
        <f t="shared" si="4"/>
        <v>65</v>
      </c>
      <c r="I33" s="93">
        <v>6</v>
      </c>
      <c r="J33" s="93">
        <v>59</v>
      </c>
    </row>
    <row r="34" spans="1:10" ht="23.35" customHeight="1" x14ac:dyDescent="0.25">
      <c r="A34" s="1003" t="s">
        <v>22</v>
      </c>
      <c r="B34" s="481" t="s">
        <v>25</v>
      </c>
      <c r="C34" s="410"/>
      <c r="D34" s="483">
        <f t="shared" si="3"/>
        <v>3515</v>
      </c>
      <c r="E34" s="483">
        <f t="shared" si="2"/>
        <v>3463</v>
      </c>
      <c r="F34" s="483">
        <f>F35+F36</f>
        <v>127</v>
      </c>
      <c r="G34" s="483">
        <f>G35+G36</f>
        <v>3336</v>
      </c>
      <c r="H34" s="483">
        <f t="shared" si="4"/>
        <v>52</v>
      </c>
      <c r="I34" s="483">
        <f>I35+I36</f>
        <v>0</v>
      </c>
      <c r="J34" s="483">
        <f>J35+J36</f>
        <v>52</v>
      </c>
    </row>
    <row r="35" spans="1:10" ht="25.55" customHeight="1" x14ac:dyDescent="0.25">
      <c r="A35" s="1004"/>
      <c r="B35" s="990" t="s">
        <v>617</v>
      </c>
      <c r="C35" s="991"/>
      <c r="D35" s="145">
        <f t="shared" si="3"/>
        <v>11</v>
      </c>
      <c r="E35" s="105">
        <f t="shared" si="2"/>
        <v>11</v>
      </c>
      <c r="F35" s="93">
        <v>1</v>
      </c>
      <c r="G35" s="93">
        <v>10</v>
      </c>
      <c r="H35" s="105">
        <f t="shared" si="4"/>
        <v>0</v>
      </c>
      <c r="I35" s="93">
        <v>0</v>
      </c>
      <c r="J35" s="93">
        <v>0</v>
      </c>
    </row>
    <row r="36" spans="1:10" ht="25.55" customHeight="1" x14ac:dyDescent="0.25">
      <c r="A36" s="1005"/>
      <c r="B36" s="997" t="s">
        <v>618</v>
      </c>
      <c r="C36" s="998"/>
      <c r="D36" s="145">
        <f t="shared" si="3"/>
        <v>3504</v>
      </c>
      <c r="E36" s="105">
        <f t="shared" si="2"/>
        <v>3452</v>
      </c>
      <c r="F36" s="93">
        <v>126</v>
      </c>
      <c r="G36" s="93">
        <v>3326</v>
      </c>
      <c r="H36" s="105">
        <f t="shared" si="4"/>
        <v>52</v>
      </c>
      <c r="I36" s="93">
        <v>0</v>
      </c>
      <c r="J36" s="93">
        <v>52</v>
      </c>
    </row>
    <row r="37" spans="1:10" ht="23.35" customHeight="1" x14ac:dyDescent="0.25">
      <c r="A37" s="995" t="s">
        <v>23</v>
      </c>
      <c r="B37" s="482" t="s">
        <v>25</v>
      </c>
      <c r="C37" s="418"/>
      <c r="D37" s="483">
        <f t="shared" si="3"/>
        <v>0</v>
      </c>
      <c r="E37" s="483">
        <f t="shared" si="2"/>
        <v>0</v>
      </c>
      <c r="F37" s="483">
        <f>F38+F39</f>
        <v>0</v>
      </c>
      <c r="G37" s="483">
        <f>G38+G39</f>
        <v>0</v>
      </c>
      <c r="H37" s="483">
        <f t="shared" si="4"/>
        <v>0</v>
      </c>
      <c r="I37" s="483">
        <f>I38+I39</f>
        <v>0</v>
      </c>
      <c r="J37" s="483">
        <f>J38+J39</f>
        <v>0</v>
      </c>
    </row>
    <row r="38" spans="1:10" ht="25.55" customHeight="1" x14ac:dyDescent="0.25">
      <c r="A38" s="995"/>
      <c r="B38" s="990" t="s">
        <v>617</v>
      </c>
      <c r="C38" s="991"/>
      <c r="D38" s="145">
        <f t="shared" si="3"/>
        <v>0</v>
      </c>
      <c r="E38" s="105">
        <f t="shared" si="2"/>
        <v>0</v>
      </c>
      <c r="F38" s="93">
        <v>0</v>
      </c>
      <c r="G38" s="93">
        <v>0</v>
      </c>
      <c r="H38" s="105">
        <f t="shared" si="4"/>
        <v>0</v>
      </c>
      <c r="I38" s="93">
        <v>0</v>
      </c>
      <c r="J38" s="93">
        <v>0</v>
      </c>
    </row>
    <row r="39" spans="1:10" ht="25.55" customHeight="1" x14ac:dyDescent="0.25">
      <c r="A39" s="996"/>
      <c r="B39" s="997" t="s">
        <v>618</v>
      </c>
      <c r="C39" s="998"/>
      <c r="D39" s="146">
        <f t="shared" si="3"/>
        <v>0</v>
      </c>
      <c r="E39" s="93">
        <f t="shared" si="2"/>
        <v>0</v>
      </c>
      <c r="F39" s="75">
        <v>0</v>
      </c>
      <c r="G39" s="75">
        <v>0</v>
      </c>
      <c r="H39" s="93">
        <f t="shared" si="4"/>
        <v>0</v>
      </c>
      <c r="I39" s="75">
        <v>0</v>
      </c>
      <c r="J39" s="75">
        <v>0</v>
      </c>
    </row>
    <row r="40" spans="1:10" x14ac:dyDescent="0.25">
      <c r="A40" s="140" t="s">
        <v>619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J52" sqref="J52"/>
    </sheetView>
  </sheetViews>
  <sheetFormatPr defaultColWidth="9.109375" defaultRowHeight="13.15" x14ac:dyDescent="0.25"/>
  <cols>
    <col min="1" max="1" width="10.77734375" style="54" customWidth="1"/>
    <col min="2" max="2" width="11" style="54" customWidth="1"/>
    <col min="3" max="3" width="9.77734375" style="54" customWidth="1"/>
    <col min="4" max="4" width="9.109375" style="54"/>
    <col min="5" max="5" width="11.33203125" style="54" customWidth="1"/>
    <col min="6" max="6" width="11.77734375" style="54" customWidth="1"/>
    <col min="7" max="7" width="10.6640625" style="54" customWidth="1"/>
    <col min="8" max="8" width="10.21875" style="54" customWidth="1"/>
    <col min="9" max="9" width="9.33203125" style="54" customWidth="1"/>
    <col min="10" max="10" width="9.6640625" style="54" customWidth="1"/>
    <col min="11" max="16384" width="9.109375" style="54"/>
  </cols>
  <sheetData>
    <row r="1" spans="1:9" ht="15.05" x14ac:dyDescent="0.25">
      <c r="A1" s="79" t="s">
        <v>897</v>
      </c>
    </row>
    <row r="2" spans="1:9" ht="15.85" customHeight="1" x14ac:dyDescent="0.25"/>
    <row r="3" spans="1:9" x14ac:dyDescent="0.25">
      <c r="A3" s="422" t="s">
        <v>206</v>
      </c>
      <c r="B3" s="409"/>
      <c r="C3" s="409"/>
      <c r="D3" s="409"/>
      <c r="E3" s="409"/>
      <c r="F3" s="409"/>
      <c r="G3" s="433" t="s">
        <v>716</v>
      </c>
      <c r="H3" s="414"/>
      <c r="I3" s="894" t="s">
        <v>207</v>
      </c>
    </row>
    <row r="4" spans="1:9" x14ac:dyDescent="0.25">
      <c r="A4" s="419"/>
      <c r="B4" s="411"/>
      <c r="C4" s="411"/>
      <c r="D4" s="411"/>
      <c r="E4" s="411"/>
      <c r="F4" s="411"/>
      <c r="G4" s="590">
        <v>45199</v>
      </c>
      <c r="H4" s="590">
        <v>45230</v>
      </c>
      <c r="I4" s="448"/>
    </row>
    <row r="5" spans="1:9" x14ac:dyDescent="0.25">
      <c r="A5" s="416" t="s">
        <v>19</v>
      </c>
      <c r="B5" s="417"/>
      <c r="C5" s="417"/>
      <c r="D5" s="417"/>
      <c r="E5" s="417"/>
      <c r="F5" s="417"/>
      <c r="G5" s="597">
        <v>21565</v>
      </c>
      <c r="H5" s="768">
        <v>21504</v>
      </c>
      <c r="I5" s="769">
        <v>-61</v>
      </c>
    </row>
    <row r="6" spans="1:9" x14ac:dyDescent="0.25">
      <c r="A6" s="419"/>
      <c r="B6" s="411" t="s">
        <v>753</v>
      </c>
      <c r="C6" s="411"/>
      <c r="D6" s="411"/>
      <c r="E6" s="411"/>
      <c r="F6" s="411"/>
      <c r="G6" s="429">
        <v>9</v>
      </c>
      <c r="H6" s="429">
        <v>7</v>
      </c>
      <c r="I6" s="430">
        <v>-2</v>
      </c>
    </row>
    <row r="7" spans="1:9" x14ac:dyDescent="0.25">
      <c r="A7" s="426" t="s">
        <v>840</v>
      </c>
      <c r="B7" s="417"/>
      <c r="C7" s="417"/>
      <c r="D7" s="417"/>
      <c r="E7" s="417"/>
      <c r="F7" s="417"/>
      <c r="G7" s="72">
        <v>1718</v>
      </c>
      <c r="H7" s="72">
        <v>1739</v>
      </c>
      <c r="I7" s="73">
        <v>21</v>
      </c>
    </row>
    <row r="8" spans="1:9" x14ac:dyDescent="0.25">
      <c r="A8" s="426" t="s">
        <v>351</v>
      </c>
      <c r="B8" s="417"/>
      <c r="C8" s="417"/>
      <c r="D8" s="417"/>
      <c r="E8" s="417"/>
      <c r="F8" s="417"/>
      <c r="G8" s="72">
        <v>0</v>
      </c>
      <c r="H8" s="72">
        <v>0</v>
      </c>
      <c r="I8" s="73">
        <v>0</v>
      </c>
    </row>
    <row r="9" spans="1:9" x14ac:dyDescent="0.25">
      <c r="A9" s="426" t="s">
        <v>841</v>
      </c>
      <c r="B9" s="417"/>
      <c r="C9" s="417"/>
      <c r="D9" s="417"/>
      <c r="E9" s="417"/>
      <c r="F9" s="417"/>
      <c r="G9" s="72">
        <v>0</v>
      </c>
      <c r="H9" s="72">
        <v>0</v>
      </c>
      <c r="I9" s="73">
        <v>0</v>
      </c>
    </row>
    <row r="10" spans="1:9" x14ac:dyDescent="0.25">
      <c r="A10" s="426" t="s">
        <v>208</v>
      </c>
      <c r="B10" s="417"/>
      <c r="C10" s="417"/>
      <c r="D10" s="417"/>
      <c r="E10" s="417"/>
      <c r="F10" s="417"/>
      <c r="G10" s="72">
        <v>0</v>
      </c>
      <c r="H10" s="72">
        <v>0</v>
      </c>
      <c r="I10" s="73">
        <v>0</v>
      </c>
    </row>
    <row r="11" spans="1:9" x14ac:dyDescent="0.25">
      <c r="A11" s="426" t="s">
        <v>469</v>
      </c>
      <c r="B11" s="417"/>
      <c r="C11" s="417"/>
      <c r="D11" s="417"/>
      <c r="E11" s="417"/>
      <c r="F11" s="417"/>
      <c r="G11" s="72">
        <v>9919</v>
      </c>
      <c r="H11" s="72">
        <v>10001</v>
      </c>
      <c r="I11" s="73">
        <v>82</v>
      </c>
    </row>
    <row r="12" spans="1:9" x14ac:dyDescent="0.25">
      <c r="A12" s="426" t="s">
        <v>476</v>
      </c>
      <c r="B12" s="417"/>
      <c r="C12" s="417"/>
      <c r="D12" s="417"/>
      <c r="E12" s="417"/>
      <c r="F12" s="417"/>
      <c r="G12" s="770">
        <v>46</v>
      </c>
      <c r="H12" s="770">
        <v>42</v>
      </c>
      <c r="I12" s="770">
        <v>-4</v>
      </c>
    </row>
    <row r="13" spans="1:9" x14ac:dyDescent="0.25">
      <c r="A13" s="426" t="s">
        <v>477</v>
      </c>
      <c r="B13" s="417"/>
      <c r="C13" s="417"/>
      <c r="D13" s="417"/>
      <c r="E13" s="417"/>
      <c r="F13" s="417"/>
      <c r="G13" s="770">
        <v>209</v>
      </c>
      <c r="H13" s="770">
        <v>210</v>
      </c>
      <c r="I13" s="770">
        <v>1</v>
      </c>
    </row>
    <row r="14" spans="1:9" x14ac:dyDescent="0.25">
      <c r="A14" s="426" t="s">
        <v>478</v>
      </c>
      <c r="B14" s="417"/>
      <c r="C14" s="417"/>
      <c r="D14" s="417"/>
      <c r="E14" s="417"/>
      <c r="F14" s="417"/>
      <c r="G14" s="770">
        <v>0</v>
      </c>
      <c r="H14" s="770">
        <v>0</v>
      </c>
      <c r="I14" s="770">
        <v>0</v>
      </c>
    </row>
    <row r="15" spans="1:9" x14ac:dyDescent="0.25">
      <c r="A15" s="426" t="s">
        <v>479</v>
      </c>
      <c r="B15" s="771"/>
      <c r="C15" s="771"/>
      <c r="D15" s="771"/>
      <c r="E15" s="771"/>
      <c r="F15" s="772"/>
      <c r="G15" s="72"/>
      <c r="H15" s="72"/>
      <c r="I15" s="73"/>
    </row>
    <row r="16" spans="1:9" ht="13.8" thickBot="1" x14ac:dyDescent="0.3">
      <c r="A16" s="773" t="s">
        <v>480</v>
      </c>
      <c r="B16" s="774"/>
      <c r="C16" s="774"/>
      <c r="D16" s="774"/>
      <c r="E16" s="774"/>
      <c r="F16" s="774"/>
      <c r="G16" s="775">
        <v>9673</v>
      </c>
      <c r="H16" s="775">
        <v>9512</v>
      </c>
      <c r="I16" s="776">
        <v>-161</v>
      </c>
    </row>
    <row r="17" spans="1:9" ht="13.8" thickTop="1" x14ac:dyDescent="0.25">
      <c r="A17" s="777" t="s">
        <v>479</v>
      </c>
      <c r="B17" s="417"/>
      <c r="C17" s="417"/>
      <c r="D17" s="417"/>
      <c r="E17" s="417"/>
      <c r="F17" s="417"/>
      <c r="G17" s="72"/>
      <c r="H17" s="72"/>
      <c r="I17" s="73"/>
    </row>
    <row r="18" spans="1:9" x14ac:dyDescent="0.25">
      <c r="A18" s="778" t="s">
        <v>738</v>
      </c>
      <c r="B18" s="411"/>
      <c r="C18" s="411"/>
      <c r="D18" s="411"/>
      <c r="E18" s="411"/>
      <c r="F18" s="411"/>
      <c r="G18" s="74">
        <v>4292</v>
      </c>
      <c r="H18" s="74">
        <v>4237</v>
      </c>
      <c r="I18" s="75">
        <v>-55</v>
      </c>
    </row>
    <row r="19" spans="1:9" x14ac:dyDescent="0.25">
      <c r="A19" s="147"/>
    </row>
    <row r="20" spans="1:9" x14ac:dyDescent="0.25">
      <c r="A20" s="148"/>
      <c r="B20" s="87"/>
      <c r="C20" s="87"/>
      <c r="D20" s="87"/>
      <c r="E20" s="87"/>
      <c r="F20" s="87"/>
      <c r="G20" s="67"/>
      <c r="H20" s="67"/>
      <c r="I20" s="67"/>
    </row>
    <row r="21" spans="1:9" ht="15.05" x14ac:dyDescent="0.25">
      <c r="A21" s="79" t="s">
        <v>898</v>
      </c>
    </row>
    <row r="23" spans="1:9" x14ac:dyDescent="0.25">
      <c r="A23" s="422" t="s">
        <v>17</v>
      </c>
      <c r="B23" s="409"/>
      <c r="C23" s="409"/>
      <c r="D23" s="409"/>
      <c r="E23" s="409"/>
      <c r="F23" s="409"/>
      <c r="G23" s="433" t="s">
        <v>716</v>
      </c>
      <c r="H23" s="414"/>
      <c r="I23" s="894" t="s">
        <v>207</v>
      </c>
    </row>
    <row r="24" spans="1:9" x14ac:dyDescent="0.25">
      <c r="A24" s="419"/>
      <c r="B24" s="411"/>
      <c r="C24" s="411"/>
      <c r="D24" s="411"/>
      <c r="E24" s="411"/>
      <c r="F24" s="411"/>
      <c r="G24" s="590">
        <v>45199</v>
      </c>
      <c r="H24" s="590">
        <v>45230</v>
      </c>
      <c r="I24" s="448"/>
    </row>
    <row r="25" spans="1:9" x14ac:dyDescent="0.25">
      <c r="A25" s="419" t="s">
        <v>209</v>
      </c>
      <c r="B25" s="411"/>
      <c r="C25" s="411"/>
      <c r="D25" s="411"/>
      <c r="E25" s="411"/>
      <c r="F25" s="411"/>
      <c r="G25" s="429">
        <v>45977</v>
      </c>
      <c r="H25" s="779">
        <f>SUM(H26:H40)</f>
        <v>44764</v>
      </c>
      <c r="I25" s="430">
        <f>+H25-G25</f>
        <v>-1213</v>
      </c>
    </row>
    <row r="26" spans="1:9" x14ac:dyDescent="0.25">
      <c r="A26" s="416"/>
      <c r="B26" s="417"/>
      <c r="C26" s="656" t="s">
        <v>303</v>
      </c>
      <c r="D26" s="417"/>
      <c r="E26" s="417"/>
      <c r="F26" s="417"/>
      <c r="G26" s="608">
        <v>268</v>
      </c>
      <c r="H26" s="608">
        <v>264</v>
      </c>
      <c r="I26" s="763">
        <f>+H26-G26</f>
        <v>-4</v>
      </c>
    </row>
    <row r="27" spans="1:9" x14ac:dyDescent="0.25">
      <c r="A27" s="416" t="s">
        <v>210</v>
      </c>
      <c r="B27" s="417"/>
      <c r="C27" s="656" t="s">
        <v>649</v>
      </c>
      <c r="D27" s="417"/>
      <c r="E27" s="417"/>
      <c r="F27" s="417"/>
      <c r="G27" s="608">
        <v>153</v>
      </c>
      <c r="H27" s="608">
        <v>149</v>
      </c>
      <c r="I27" s="763">
        <f>+H27-G27</f>
        <v>-4</v>
      </c>
    </row>
    <row r="28" spans="1:9" x14ac:dyDescent="0.25">
      <c r="A28" s="416" t="s">
        <v>337</v>
      </c>
      <c r="B28" s="417"/>
      <c r="C28" s="656" t="s">
        <v>304</v>
      </c>
      <c r="D28" s="417"/>
      <c r="E28" s="417"/>
      <c r="F28" s="417"/>
      <c r="G28" s="780"/>
      <c r="H28" s="780"/>
      <c r="I28" s="780"/>
    </row>
    <row r="29" spans="1:9" x14ac:dyDescent="0.25">
      <c r="A29" s="416"/>
      <c r="B29" s="417"/>
      <c r="C29" s="1006" t="s">
        <v>482</v>
      </c>
      <c r="D29" s="1007"/>
      <c r="E29" s="1007"/>
      <c r="F29" s="1008"/>
      <c r="G29" s="780"/>
      <c r="H29" s="780"/>
      <c r="I29" s="780"/>
    </row>
    <row r="30" spans="1:9" x14ac:dyDescent="0.25">
      <c r="A30" s="416"/>
      <c r="B30" s="417"/>
      <c r="C30" s="1009" t="s">
        <v>483</v>
      </c>
      <c r="D30" s="1010"/>
      <c r="E30" s="1010"/>
      <c r="F30" s="1011"/>
      <c r="G30" s="780">
        <v>14281</v>
      </c>
      <c r="H30" s="780">
        <v>13826</v>
      </c>
      <c r="I30" s="763">
        <f>+H30-G30</f>
        <v>-455</v>
      </c>
    </row>
    <row r="31" spans="1:9" x14ac:dyDescent="0.25">
      <c r="A31" s="416"/>
      <c r="B31" s="417"/>
      <c r="C31" s="1009" t="s">
        <v>481</v>
      </c>
      <c r="D31" s="1010"/>
      <c r="E31" s="1010"/>
      <c r="F31" s="1011"/>
      <c r="G31" s="780">
        <v>5649</v>
      </c>
      <c r="H31" s="780">
        <v>5485</v>
      </c>
      <c r="I31" s="763">
        <f t="shared" ref="I31:I41" si="0">+H31-G31</f>
        <v>-164</v>
      </c>
    </row>
    <row r="32" spans="1:9" ht="12.7" customHeight="1" x14ac:dyDescent="0.25">
      <c r="A32" s="416"/>
      <c r="B32" s="417"/>
      <c r="C32" s="1012" t="s">
        <v>754</v>
      </c>
      <c r="D32" s="1013"/>
      <c r="E32" s="1013"/>
      <c r="F32" s="1014"/>
      <c r="G32" s="781"/>
      <c r="H32" s="781"/>
      <c r="I32" s="763"/>
    </row>
    <row r="33" spans="1:9" ht="12.7" customHeight="1" x14ac:dyDescent="0.25">
      <c r="A33" s="416"/>
      <c r="B33" s="417"/>
      <c r="C33" s="1015" t="s">
        <v>717</v>
      </c>
      <c r="D33" s="1016"/>
      <c r="E33" s="1016"/>
      <c r="F33" s="1017"/>
      <c r="G33" s="781">
        <v>256</v>
      </c>
      <c r="H33" s="781">
        <v>211</v>
      </c>
      <c r="I33" s="763">
        <f t="shared" si="0"/>
        <v>-45</v>
      </c>
    </row>
    <row r="34" spans="1:9" ht="12.7" customHeight="1" x14ac:dyDescent="0.25">
      <c r="A34" s="416"/>
      <c r="B34" s="417"/>
      <c r="C34" s="1012" t="s">
        <v>718</v>
      </c>
      <c r="D34" s="1013"/>
      <c r="E34" s="1013"/>
      <c r="F34" s="1014"/>
      <c r="G34" s="781"/>
      <c r="H34" s="781"/>
      <c r="I34" s="763"/>
    </row>
    <row r="35" spans="1:9" ht="12.7" customHeight="1" x14ac:dyDescent="0.25">
      <c r="A35" s="419"/>
      <c r="B35" s="411"/>
      <c r="C35" s="1018" t="s">
        <v>719</v>
      </c>
      <c r="D35" s="1019"/>
      <c r="E35" s="1019"/>
      <c r="F35" s="1020"/>
      <c r="G35" s="782">
        <v>0</v>
      </c>
      <c r="H35" s="782">
        <v>0</v>
      </c>
      <c r="I35" s="767">
        <f t="shared" si="0"/>
        <v>0</v>
      </c>
    </row>
    <row r="36" spans="1:9" x14ac:dyDescent="0.25">
      <c r="A36" s="416"/>
      <c r="B36" s="417"/>
      <c r="C36" s="426" t="s">
        <v>211</v>
      </c>
      <c r="D36" s="417"/>
      <c r="E36" s="417"/>
      <c r="F36" s="417"/>
      <c r="G36" s="72">
        <v>69</v>
      </c>
      <c r="H36" s="72">
        <v>65</v>
      </c>
      <c r="I36" s="73">
        <f t="shared" si="0"/>
        <v>-4</v>
      </c>
    </row>
    <row r="37" spans="1:9" x14ac:dyDescent="0.25">
      <c r="A37" s="416" t="s">
        <v>212</v>
      </c>
      <c r="B37" s="417"/>
      <c r="C37" s="426" t="s">
        <v>213</v>
      </c>
      <c r="D37" s="417"/>
      <c r="E37" s="417"/>
      <c r="F37" s="417"/>
      <c r="G37" s="72">
        <v>884</v>
      </c>
      <c r="H37" s="72">
        <v>898</v>
      </c>
      <c r="I37" s="73">
        <f t="shared" si="0"/>
        <v>14</v>
      </c>
    </row>
    <row r="38" spans="1:9" x14ac:dyDescent="0.25">
      <c r="A38" s="416" t="s">
        <v>214</v>
      </c>
      <c r="B38" s="417"/>
      <c r="C38" s="426" t="s">
        <v>215</v>
      </c>
      <c r="D38" s="417"/>
      <c r="E38" s="417"/>
      <c r="F38" s="417"/>
      <c r="G38" s="72">
        <v>4071</v>
      </c>
      <c r="H38" s="72">
        <v>3947</v>
      </c>
      <c r="I38" s="73">
        <f t="shared" si="0"/>
        <v>-124</v>
      </c>
    </row>
    <row r="39" spans="1:9" x14ac:dyDescent="0.25">
      <c r="A39" s="416"/>
      <c r="B39" s="417"/>
      <c r="C39" s="426" t="s">
        <v>216</v>
      </c>
      <c r="D39" s="417"/>
      <c r="E39" s="417"/>
      <c r="F39" s="417"/>
      <c r="G39" s="72">
        <v>1590</v>
      </c>
      <c r="H39" s="72">
        <v>1476</v>
      </c>
      <c r="I39" s="73">
        <f t="shared" si="0"/>
        <v>-114</v>
      </c>
    </row>
    <row r="40" spans="1:9" x14ac:dyDescent="0.25">
      <c r="A40" s="419"/>
      <c r="B40" s="411"/>
      <c r="C40" s="609" t="s">
        <v>217</v>
      </c>
      <c r="D40" s="411"/>
      <c r="E40" s="411"/>
      <c r="F40" s="411"/>
      <c r="G40" s="74">
        <v>18756</v>
      </c>
      <c r="H40" s="74">
        <v>18443</v>
      </c>
      <c r="I40" s="75">
        <f t="shared" si="0"/>
        <v>-313</v>
      </c>
    </row>
    <row r="41" spans="1:9" ht="19.600000000000001" customHeight="1" x14ac:dyDescent="0.25">
      <c r="A41" s="611" t="s">
        <v>720</v>
      </c>
      <c r="B41" s="451"/>
      <c r="C41" s="451"/>
      <c r="D41" s="451"/>
      <c r="E41" s="451"/>
      <c r="F41" s="451"/>
      <c r="G41" s="649">
        <v>43753</v>
      </c>
      <c r="H41" s="649">
        <v>42908</v>
      </c>
      <c r="I41" s="767">
        <f t="shared" si="0"/>
        <v>-845</v>
      </c>
    </row>
    <row r="42" spans="1:9" x14ac:dyDescent="0.25">
      <c r="A42" s="87"/>
      <c r="B42" s="87"/>
      <c r="C42" s="149"/>
      <c r="D42" s="87"/>
      <c r="E42" s="87"/>
      <c r="F42" s="87"/>
      <c r="G42" s="67"/>
      <c r="H42" s="67"/>
      <c r="I42" s="67"/>
    </row>
    <row r="43" spans="1:9" x14ac:dyDescent="0.25">
      <c r="A43" s="79" t="s">
        <v>377</v>
      </c>
    </row>
    <row r="44" spans="1:9" x14ac:dyDescent="0.25">
      <c r="A44" s="80" t="s">
        <v>378</v>
      </c>
    </row>
    <row r="45" spans="1:9" x14ac:dyDescent="0.25">
      <c r="A45" s="54" t="s">
        <v>697</v>
      </c>
    </row>
    <row r="46" spans="1:9" x14ac:dyDescent="0.25">
      <c r="A46" s="54" t="s">
        <v>696</v>
      </c>
    </row>
    <row r="47" spans="1:9" x14ac:dyDescent="0.25">
      <c r="A47" s="54" t="s">
        <v>218</v>
      </c>
    </row>
    <row r="48" spans="1:9" x14ac:dyDescent="0.25">
      <c r="A48" s="79" t="s">
        <v>375</v>
      </c>
    </row>
    <row r="49" spans="1:8" x14ac:dyDescent="0.25">
      <c r="A49" s="80" t="s">
        <v>721</v>
      </c>
    </row>
    <row r="50" spans="1:8" x14ac:dyDescent="0.25">
      <c r="A50" s="80" t="s">
        <v>722</v>
      </c>
    </row>
    <row r="51" spans="1:8" x14ac:dyDescent="0.25">
      <c r="A51" s="79"/>
    </row>
    <row r="52" spans="1:8" x14ac:dyDescent="0.25">
      <c r="A52" s="150" t="s">
        <v>535</v>
      </c>
      <c r="B52" s="101" t="s">
        <v>1035</v>
      </c>
    </row>
    <row r="54" spans="1:8" x14ac:dyDescent="0.25">
      <c r="A54" s="422" t="s">
        <v>219</v>
      </c>
      <c r="B54" s="409"/>
      <c r="C54" s="409"/>
      <c r="D54" s="911" t="s">
        <v>220</v>
      </c>
      <c r="E54" s="912"/>
      <c r="F54" s="427" t="s">
        <v>46</v>
      </c>
      <c r="G54" s="427" t="s">
        <v>221</v>
      </c>
      <c r="H54" s="894" t="s">
        <v>222</v>
      </c>
    </row>
    <row r="55" spans="1:8" x14ac:dyDescent="0.25">
      <c r="A55" s="416"/>
      <c r="B55" s="417"/>
      <c r="C55" s="417"/>
      <c r="D55" s="438" t="s">
        <v>28</v>
      </c>
      <c r="E55" s="457" t="s">
        <v>223</v>
      </c>
      <c r="F55" s="438" t="s">
        <v>224</v>
      </c>
      <c r="G55" s="438" t="s">
        <v>224</v>
      </c>
      <c r="H55" s="895" t="s">
        <v>225</v>
      </c>
    </row>
    <row r="56" spans="1:8" x14ac:dyDescent="0.25">
      <c r="A56" s="416"/>
      <c r="B56" s="417"/>
      <c r="C56" s="417"/>
      <c r="D56" s="438"/>
      <c r="E56" s="438" t="s">
        <v>226</v>
      </c>
      <c r="F56" s="438"/>
      <c r="G56" s="438" t="s">
        <v>227</v>
      </c>
      <c r="H56" s="895" t="s">
        <v>228</v>
      </c>
    </row>
    <row r="57" spans="1:8" x14ac:dyDescent="0.25">
      <c r="A57" s="419"/>
      <c r="B57" s="411"/>
      <c r="C57" s="411"/>
      <c r="D57" s="558"/>
      <c r="E57" s="558" t="s">
        <v>229</v>
      </c>
      <c r="F57" s="558"/>
      <c r="G57" s="558"/>
      <c r="H57" s="428" t="s">
        <v>227</v>
      </c>
    </row>
    <row r="58" spans="1:8" ht="25.05" customHeight="1" x14ac:dyDescent="0.25">
      <c r="A58" s="413" t="s">
        <v>230</v>
      </c>
      <c r="B58" s="414"/>
      <c r="C58" s="414"/>
      <c r="D58" s="151">
        <v>12303</v>
      </c>
      <c r="E58" s="151">
        <v>7843</v>
      </c>
      <c r="F58" s="151">
        <v>7714</v>
      </c>
      <c r="G58" s="152">
        <v>2133802.2200000002</v>
      </c>
      <c r="H58" s="153">
        <f>G58*1/F58</f>
        <v>276.61423645320201</v>
      </c>
    </row>
    <row r="60" spans="1:8" ht="15.05" x14ac:dyDescent="0.25">
      <c r="A60" s="117" t="s">
        <v>908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zoomScaleNormal="100" workbookViewId="0">
      <selection activeCell="L17" sqref="L17:M17"/>
    </sheetView>
  </sheetViews>
  <sheetFormatPr defaultColWidth="9.109375" defaultRowHeight="13.15" x14ac:dyDescent="0.25"/>
  <cols>
    <col min="1" max="1" width="9.109375" style="54" customWidth="1"/>
    <col min="2" max="2" width="3.6640625" style="54" customWidth="1"/>
    <col min="3" max="4" width="10.33203125" style="54" customWidth="1"/>
    <col min="5" max="5" width="11.109375" style="54" customWidth="1"/>
    <col min="6" max="6" width="9.6640625" style="54" customWidth="1"/>
    <col min="7" max="7" width="11.109375" style="54" customWidth="1"/>
    <col min="8" max="8" width="10.109375" style="54" customWidth="1"/>
    <col min="9" max="9" width="9" style="54" customWidth="1"/>
    <col min="10" max="10" width="11.109375" style="54" customWidth="1"/>
    <col min="11" max="11" width="10.21875" style="54" customWidth="1"/>
    <col min="12" max="16384" width="9.109375" style="54"/>
  </cols>
  <sheetData>
    <row r="1" spans="1:11" ht="15.05" x14ac:dyDescent="0.3">
      <c r="A1" s="62" t="s">
        <v>565</v>
      </c>
      <c r="B1" s="62" t="s">
        <v>887</v>
      </c>
      <c r="C1" s="76"/>
      <c r="D1" s="76"/>
      <c r="E1" s="76"/>
      <c r="F1" s="76"/>
      <c r="G1" s="76"/>
      <c r="H1" s="76"/>
      <c r="I1" s="76"/>
    </row>
    <row r="2" spans="1:11" ht="15.05" customHeight="1" x14ac:dyDescent="0.3">
      <c r="A2" s="76"/>
      <c r="B2" s="154" t="s">
        <v>1036</v>
      </c>
      <c r="C2" s="76"/>
      <c r="D2" s="76"/>
      <c r="E2" s="76"/>
      <c r="F2" s="76"/>
      <c r="G2" s="76"/>
      <c r="H2" s="76"/>
      <c r="I2" s="76"/>
    </row>
    <row r="3" spans="1:11" ht="15.05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11" ht="26.95" customHeight="1" x14ac:dyDescent="0.25">
      <c r="A4" s="425" t="s">
        <v>24</v>
      </c>
      <c r="B4" s="409"/>
      <c r="C4" s="427" t="s">
        <v>22</v>
      </c>
      <c r="D4" s="433" t="s">
        <v>392</v>
      </c>
      <c r="E4" s="484"/>
      <c r="F4" s="414"/>
      <c r="G4" s="414"/>
      <c r="H4" s="423" t="s">
        <v>231</v>
      </c>
      <c r="I4" s="894" t="s">
        <v>232</v>
      </c>
      <c r="J4" s="1021" t="s">
        <v>888</v>
      </c>
      <c r="K4" s="1023" t="s">
        <v>889</v>
      </c>
    </row>
    <row r="5" spans="1:11" ht="15.85" customHeight="1" x14ac:dyDescent="0.25">
      <c r="A5" s="416"/>
      <c r="B5" s="417"/>
      <c r="C5" s="438" t="s">
        <v>233</v>
      </c>
      <c r="D5" s="892" t="s">
        <v>393</v>
      </c>
      <c r="E5" s="893"/>
      <c r="F5" s="485" t="s">
        <v>394</v>
      </c>
      <c r="G5" s="411"/>
      <c r="H5" s="438" t="s">
        <v>234</v>
      </c>
      <c r="I5" s="895" t="s">
        <v>235</v>
      </c>
      <c r="J5" s="1022"/>
      <c r="K5" s="1024"/>
    </row>
    <row r="6" spans="1:11" x14ac:dyDescent="0.25">
      <c r="A6" s="416"/>
      <c r="B6" s="417"/>
      <c r="C6" s="438" t="s">
        <v>236</v>
      </c>
      <c r="D6" s="438" t="s">
        <v>395</v>
      </c>
      <c r="E6" s="438" t="s">
        <v>396</v>
      </c>
      <c r="F6" s="438" t="s">
        <v>236</v>
      </c>
      <c r="G6" s="438" t="s">
        <v>223</v>
      </c>
      <c r="H6" s="438" t="s">
        <v>237</v>
      </c>
      <c r="I6" s="895"/>
      <c r="J6" s="1022"/>
      <c r="K6" s="1024"/>
    </row>
    <row r="7" spans="1:11" x14ac:dyDescent="0.25">
      <c r="A7" s="419"/>
      <c r="B7" s="411"/>
      <c r="C7" s="419"/>
      <c r="D7" s="558"/>
      <c r="E7" s="558"/>
      <c r="F7" s="558"/>
      <c r="G7" s="558" t="s">
        <v>238</v>
      </c>
      <c r="H7" s="558" t="s">
        <v>397</v>
      </c>
      <c r="I7" s="486" t="s">
        <v>398</v>
      </c>
      <c r="J7" s="795" t="s">
        <v>890</v>
      </c>
      <c r="K7" s="428" t="s">
        <v>891</v>
      </c>
    </row>
    <row r="8" spans="1:11" ht="13.65" customHeight="1" x14ac:dyDescent="0.25">
      <c r="A8" s="419">
        <v>1</v>
      </c>
      <c r="B8" s="411"/>
      <c r="C8" s="558">
        <v>2</v>
      </c>
      <c r="D8" s="558">
        <v>3</v>
      </c>
      <c r="E8" s="558">
        <v>4</v>
      </c>
      <c r="F8" s="558">
        <v>5</v>
      </c>
      <c r="G8" s="558">
        <v>6</v>
      </c>
      <c r="H8" s="558">
        <v>7</v>
      </c>
      <c r="I8" s="487">
        <v>8</v>
      </c>
      <c r="J8" s="487">
        <v>9</v>
      </c>
      <c r="K8" s="487">
        <v>10</v>
      </c>
    </row>
    <row r="9" spans="1:11" ht="17.399999999999999" customHeight="1" x14ac:dyDescent="0.25">
      <c r="A9" s="419" t="s">
        <v>28</v>
      </c>
      <c r="B9" s="411"/>
      <c r="C9" s="419">
        <v>66261</v>
      </c>
      <c r="D9" s="419">
        <v>21497</v>
      </c>
      <c r="E9" s="419">
        <v>19935</v>
      </c>
      <c r="F9" s="419">
        <v>24829</v>
      </c>
      <c r="G9" s="419">
        <v>1476</v>
      </c>
      <c r="H9" s="488">
        <v>0.62528485836313974</v>
      </c>
      <c r="I9" s="489">
        <v>2.2275546701679722E-2</v>
      </c>
      <c r="J9" s="488">
        <v>0.96560082035983963</v>
      </c>
      <c r="K9" s="489">
        <v>0.51885016412434837</v>
      </c>
    </row>
    <row r="10" spans="1:11" ht="13.65" customHeight="1" x14ac:dyDescent="0.25">
      <c r="A10" s="416" t="s">
        <v>30</v>
      </c>
      <c r="B10" s="417"/>
      <c r="C10" s="68">
        <v>6896</v>
      </c>
      <c r="D10" s="72">
        <v>2378</v>
      </c>
      <c r="E10" s="72">
        <v>2076</v>
      </c>
      <c r="F10" s="72">
        <v>2442</v>
      </c>
      <c r="G10" s="72">
        <v>87</v>
      </c>
      <c r="H10" s="155">
        <v>0.64588167053364265</v>
      </c>
      <c r="I10" s="156">
        <v>1.261600928074246E-2</v>
      </c>
      <c r="J10" s="796">
        <v>0.98084122439991195</v>
      </c>
      <c r="K10" s="796">
        <v>0.53390211046250557</v>
      </c>
    </row>
    <row r="11" spans="1:11" ht="13.65" customHeight="1" x14ac:dyDescent="0.25">
      <c r="A11" s="416" t="s">
        <v>32</v>
      </c>
      <c r="B11" s="417"/>
      <c r="C11" s="68">
        <v>6669</v>
      </c>
      <c r="D11" s="72">
        <v>2045</v>
      </c>
      <c r="E11" s="72">
        <v>1934</v>
      </c>
      <c r="F11" s="72">
        <v>2690</v>
      </c>
      <c r="G11" s="72">
        <v>194</v>
      </c>
      <c r="H11" s="155">
        <v>0.59664117558854401</v>
      </c>
      <c r="I11" s="156">
        <v>2.9089818563502776E-2</v>
      </c>
      <c r="J11" s="155">
        <v>0.95351066379103766</v>
      </c>
      <c r="K11" s="155">
        <v>0.51394822819803976</v>
      </c>
    </row>
    <row r="12" spans="1:11" ht="13.65" customHeight="1" x14ac:dyDescent="0.25">
      <c r="A12" s="416" t="s">
        <v>33</v>
      </c>
      <c r="B12" s="417"/>
      <c r="C12" s="68">
        <v>6822</v>
      </c>
      <c r="D12" s="72">
        <v>2097</v>
      </c>
      <c r="E12" s="72">
        <v>2011</v>
      </c>
      <c r="F12" s="72">
        <v>2714</v>
      </c>
      <c r="G12" s="72">
        <v>44</v>
      </c>
      <c r="H12" s="155">
        <v>0.60216945177367343</v>
      </c>
      <c r="I12" s="156">
        <v>6.4497214892993253E-3</v>
      </c>
      <c r="J12" s="155">
        <v>0.98940269749518306</v>
      </c>
      <c r="K12" s="155">
        <v>0.51046738072054532</v>
      </c>
    </row>
    <row r="13" spans="1:11" ht="13.65" customHeight="1" x14ac:dyDescent="0.25">
      <c r="A13" s="426" t="s">
        <v>34</v>
      </c>
      <c r="B13" s="417"/>
      <c r="C13" s="68">
        <v>4295</v>
      </c>
      <c r="D13" s="72">
        <v>1439</v>
      </c>
      <c r="E13" s="72">
        <v>1301</v>
      </c>
      <c r="F13" s="72">
        <v>1555</v>
      </c>
      <c r="G13" s="72">
        <v>81</v>
      </c>
      <c r="H13" s="155">
        <v>0.63795110593713622</v>
      </c>
      <c r="I13" s="156">
        <v>1.8859138533178114E-2</v>
      </c>
      <c r="J13" s="155">
        <v>0.97128677773839067</v>
      </c>
      <c r="K13" s="155">
        <v>0.5251824817518248</v>
      </c>
    </row>
    <row r="14" spans="1:11" ht="13.65" customHeight="1" x14ac:dyDescent="0.25">
      <c r="A14" s="416" t="s">
        <v>35</v>
      </c>
      <c r="B14" s="417"/>
      <c r="C14" s="68">
        <v>4969</v>
      </c>
      <c r="D14" s="72">
        <v>1814</v>
      </c>
      <c r="E14" s="72">
        <v>1476</v>
      </c>
      <c r="F14" s="72">
        <v>1679</v>
      </c>
      <c r="G14" s="72">
        <v>70</v>
      </c>
      <c r="H14" s="155">
        <v>0.66210505131817265</v>
      </c>
      <c r="I14" s="156">
        <v>1.4087341517407929E-2</v>
      </c>
      <c r="J14" s="155">
        <v>0.97916666666666663</v>
      </c>
      <c r="K14" s="155">
        <v>0.55136778115501517</v>
      </c>
    </row>
    <row r="15" spans="1:11" ht="13.65" customHeight="1" x14ac:dyDescent="0.25">
      <c r="A15" s="416" t="s">
        <v>36</v>
      </c>
      <c r="B15" s="417"/>
      <c r="C15" s="68">
        <v>6081</v>
      </c>
      <c r="D15" s="72">
        <v>1898</v>
      </c>
      <c r="E15" s="72">
        <v>1867</v>
      </c>
      <c r="F15" s="72">
        <v>2316</v>
      </c>
      <c r="G15" s="72">
        <v>85</v>
      </c>
      <c r="H15" s="155">
        <v>0.61914158855451407</v>
      </c>
      <c r="I15" s="156">
        <v>1.397796415063312E-2</v>
      </c>
      <c r="J15" s="155">
        <v>0.97792207792207797</v>
      </c>
      <c r="K15" s="155">
        <v>0.50411686586985394</v>
      </c>
    </row>
    <row r="16" spans="1:11" ht="13.65" customHeight="1" x14ac:dyDescent="0.25">
      <c r="A16" s="416" t="s">
        <v>37</v>
      </c>
      <c r="B16" s="417"/>
      <c r="C16" s="68">
        <v>6662</v>
      </c>
      <c r="D16" s="72">
        <v>2155</v>
      </c>
      <c r="E16" s="72">
        <v>1969</v>
      </c>
      <c r="F16" s="72">
        <v>2538</v>
      </c>
      <c r="G16" s="72">
        <v>272</v>
      </c>
      <c r="H16" s="155">
        <v>0.61903332332632843</v>
      </c>
      <c r="I16" s="156">
        <v>4.08285800060042E-2</v>
      </c>
      <c r="J16" s="155">
        <v>0.93812556869881714</v>
      </c>
      <c r="K16" s="155">
        <v>0.52255092143549953</v>
      </c>
    </row>
    <row r="17" spans="1:11" ht="13.65" customHeight="1" x14ac:dyDescent="0.25">
      <c r="A17" s="416" t="s">
        <v>38</v>
      </c>
      <c r="B17" s="417"/>
      <c r="C17" s="68">
        <v>7234</v>
      </c>
      <c r="D17" s="72">
        <v>2085</v>
      </c>
      <c r="E17" s="72">
        <v>2320</v>
      </c>
      <c r="F17" s="72">
        <v>2829</v>
      </c>
      <c r="G17" s="72">
        <v>221</v>
      </c>
      <c r="H17" s="155">
        <v>0.60893005252972077</v>
      </c>
      <c r="I17" s="156">
        <v>3.0550179706939452E-2</v>
      </c>
      <c r="J17" s="155">
        <v>0.95222654561175957</v>
      </c>
      <c r="K17" s="155">
        <v>0.47332576617480138</v>
      </c>
    </row>
    <row r="18" spans="1:11" ht="13.65" customHeight="1" x14ac:dyDescent="0.25">
      <c r="A18" s="416" t="s">
        <v>39</v>
      </c>
      <c r="B18" s="417"/>
      <c r="C18" s="68">
        <v>6741</v>
      </c>
      <c r="D18" s="72">
        <v>2068</v>
      </c>
      <c r="E18" s="72">
        <v>2028</v>
      </c>
      <c r="F18" s="72">
        <v>2645</v>
      </c>
      <c r="G18" s="72">
        <v>223</v>
      </c>
      <c r="H18" s="155">
        <v>0.60762498145675714</v>
      </c>
      <c r="I18" s="156">
        <v>3.3081145230677941E-2</v>
      </c>
      <c r="J18" s="155">
        <v>0.94836767770317199</v>
      </c>
      <c r="K18" s="155">
        <v>0.5048828125</v>
      </c>
    </row>
    <row r="19" spans="1:11" ht="13.65" customHeight="1" x14ac:dyDescent="0.25">
      <c r="A19" s="416" t="s">
        <v>40</v>
      </c>
      <c r="B19" s="417"/>
      <c r="C19" s="68">
        <v>4710</v>
      </c>
      <c r="D19" s="72">
        <v>1637</v>
      </c>
      <c r="E19" s="72">
        <v>1449</v>
      </c>
      <c r="F19" s="72">
        <v>1624</v>
      </c>
      <c r="G19" s="72">
        <v>153</v>
      </c>
      <c r="H19" s="155">
        <v>0.65520169851380039</v>
      </c>
      <c r="I19" s="156">
        <v>3.2484076433121019E-2</v>
      </c>
      <c r="J19" s="155">
        <v>0.95276319851806113</v>
      </c>
      <c r="K19" s="155">
        <v>0.53046014257939078</v>
      </c>
    </row>
    <row r="20" spans="1:11" ht="13.65" customHeight="1" x14ac:dyDescent="0.25">
      <c r="A20" s="419" t="s">
        <v>42</v>
      </c>
      <c r="B20" s="411"/>
      <c r="C20" s="64">
        <v>5182</v>
      </c>
      <c r="D20" s="74">
        <v>1881</v>
      </c>
      <c r="E20" s="74">
        <v>1504</v>
      </c>
      <c r="F20" s="74">
        <v>1797</v>
      </c>
      <c r="G20" s="74">
        <v>46</v>
      </c>
      <c r="H20" s="157">
        <v>0.65322269394056354</v>
      </c>
      <c r="I20" s="158">
        <v>8.8768815129293705E-3</v>
      </c>
      <c r="J20" s="157">
        <v>0.98659283007869425</v>
      </c>
      <c r="K20" s="157">
        <v>0.55568685376661742</v>
      </c>
    </row>
    <row r="22" spans="1:11" ht="15.05" x14ac:dyDescent="0.3">
      <c r="A22" s="70" t="s">
        <v>1037</v>
      </c>
    </row>
    <row r="46" spans="1:1" ht="15.05" x14ac:dyDescent="0.25">
      <c r="A46" s="117"/>
    </row>
    <row r="49" spans="1:1" ht="15.05" x14ac:dyDescent="0.25">
      <c r="A49" s="117" t="s">
        <v>908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K34" sqref="K34"/>
    </sheetView>
  </sheetViews>
  <sheetFormatPr defaultColWidth="9.109375" defaultRowHeight="13.15" x14ac:dyDescent="0.25"/>
  <cols>
    <col min="1" max="1" width="10.77734375" style="54" customWidth="1"/>
    <col min="2" max="2" width="12.77734375" style="54" customWidth="1"/>
    <col min="3" max="3" width="10.77734375" style="54" customWidth="1"/>
    <col min="4" max="4" width="8.33203125" style="54" customWidth="1"/>
    <col min="5" max="5" width="10.77734375" style="54" customWidth="1"/>
    <col min="6" max="8" width="12.77734375" style="54" customWidth="1"/>
    <col min="9" max="11" width="8.33203125" style="54" customWidth="1"/>
    <col min="12" max="16384" width="9.109375" style="54"/>
  </cols>
  <sheetData>
    <row r="1" spans="1:9" ht="16.899999999999999" x14ac:dyDescent="0.3">
      <c r="A1" s="62" t="s">
        <v>899</v>
      </c>
    </row>
    <row r="2" spans="1:9" ht="14.25" customHeight="1" x14ac:dyDescent="0.25"/>
    <row r="3" spans="1:9" ht="18" customHeight="1" x14ac:dyDescent="0.25">
      <c r="A3" s="422" t="s">
        <v>17</v>
      </c>
      <c r="B3" s="409"/>
      <c r="C3" s="409"/>
      <c r="D3" s="409"/>
      <c r="E3" s="409"/>
      <c r="F3" s="904" t="s">
        <v>508</v>
      </c>
      <c r="G3" s="905"/>
      <c r="H3" s="894" t="s">
        <v>18</v>
      </c>
    </row>
    <row r="4" spans="1:9" ht="18" customHeight="1" x14ac:dyDescent="0.25">
      <c r="A4" s="419"/>
      <c r="B4" s="411"/>
      <c r="C4" s="411"/>
      <c r="D4" s="411"/>
      <c r="E4" s="411"/>
      <c r="F4" s="590">
        <v>45199</v>
      </c>
      <c r="G4" s="590">
        <v>45230</v>
      </c>
      <c r="H4" s="448"/>
    </row>
    <row r="5" spans="1:9" ht="18" customHeight="1" x14ac:dyDescent="0.25">
      <c r="A5" s="429" t="s">
        <v>239</v>
      </c>
      <c r="B5" s="783"/>
      <c r="C5" s="783"/>
      <c r="D5" s="783"/>
      <c r="E5" s="783"/>
      <c r="F5" s="429">
        <v>67533</v>
      </c>
      <c r="G5" s="429">
        <v>66261</v>
      </c>
      <c r="H5" s="430">
        <v>-1272</v>
      </c>
    </row>
    <row r="6" spans="1:9" ht="18" customHeight="1" x14ac:dyDescent="0.25">
      <c r="A6" s="416"/>
      <c r="B6" s="896" t="s">
        <v>475</v>
      </c>
      <c r="C6" s="417"/>
      <c r="D6" s="417"/>
      <c r="E6" s="417"/>
      <c r="F6" s="72">
        <v>42163</v>
      </c>
      <c r="G6" s="72">
        <v>41432</v>
      </c>
      <c r="H6" s="73">
        <v>-731</v>
      </c>
    </row>
    <row r="7" spans="1:9" ht="18" customHeight="1" x14ac:dyDescent="0.25">
      <c r="A7" s="416"/>
      <c r="B7" s="896" t="s">
        <v>240</v>
      </c>
      <c r="C7" s="417"/>
      <c r="D7" s="417"/>
      <c r="E7" s="417"/>
      <c r="F7" s="797">
        <v>0.624</v>
      </c>
      <c r="G7" s="797">
        <v>0.625</v>
      </c>
      <c r="H7" s="156">
        <v>1.0000000000000009E-3</v>
      </c>
    </row>
    <row r="8" spans="1:9" ht="16.899999999999999" customHeight="1" x14ac:dyDescent="0.25">
      <c r="A8" s="416"/>
      <c r="B8" s="896" t="s">
        <v>892</v>
      </c>
      <c r="C8" s="417"/>
      <c r="D8" s="417"/>
      <c r="E8" s="417"/>
      <c r="F8" s="818"/>
      <c r="G8" s="818"/>
      <c r="H8" s="819"/>
    </row>
    <row r="9" spans="1:9" ht="10.65" customHeight="1" x14ac:dyDescent="0.25">
      <c r="A9" s="419"/>
      <c r="B9" s="784" t="s">
        <v>893</v>
      </c>
      <c r="C9" s="411"/>
      <c r="D9" s="411"/>
      <c r="E9" s="411"/>
      <c r="F9" s="820">
        <v>0.96399999999999997</v>
      </c>
      <c r="G9" s="820">
        <v>0.96599999999999997</v>
      </c>
      <c r="H9" s="821">
        <v>2.0000000000000018E-3</v>
      </c>
    </row>
    <row r="10" spans="1:9" ht="17.55" customHeight="1" x14ac:dyDescent="0.25">
      <c r="A10" s="416"/>
      <c r="B10" s="896" t="s">
        <v>241</v>
      </c>
      <c r="C10" s="417"/>
      <c r="D10" s="417"/>
      <c r="E10" s="417"/>
      <c r="F10" s="72">
        <v>1590</v>
      </c>
      <c r="G10" s="72">
        <v>1476</v>
      </c>
      <c r="H10" s="73">
        <v>-114</v>
      </c>
    </row>
    <row r="11" spans="1:9" ht="17.55" customHeight="1" x14ac:dyDescent="0.25">
      <c r="A11" s="419"/>
      <c r="B11" s="784" t="s">
        <v>348</v>
      </c>
      <c r="C11" s="411"/>
      <c r="D11" s="411"/>
      <c r="E11" s="411"/>
      <c r="F11" s="786">
        <v>2.4E-2</v>
      </c>
      <c r="G11" s="786">
        <v>2.1999999999999999E-2</v>
      </c>
      <c r="H11" s="158">
        <v>-2.0000000000000018E-3</v>
      </c>
    </row>
    <row r="14" spans="1:9" ht="15.65" x14ac:dyDescent="0.3">
      <c r="A14" s="98" t="s">
        <v>903</v>
      </c>
      <c r="B14" s="159"/>
      <c r="C14" s="159"/>
      <c r="D14" s="159"/>
      <c r="E14" s="159"/>
      <c r="F14" s="159"/>
      <c r="G14" s="159"/>
      <c r="H14" s="159"/>
      <c r="I14" s="159"/>
    </row>
    <row r="15" spans="1:9" x14ac:dyDescent="0.25">
      <c r="A15" s="54" t="s">
        <v>1038</v>
      </c>
    </row>
    <row r="37" spans="1:1" x14ac:dyDescent="0.25">
      <c r="A37" s="98" t="s">
        <v>1039</v>
      </c>
    </row>
    <row r="52" spans="1:1" ht="15.05" x14ac:dyDescent="0.25">
      <c r="A52" s="117"/>
    </row>
    <row r="53" spans="1:1" x14ac:dyDescent="0.25">
      <c r="A53" s="140"/>
    </row>
    <row r="55" spans="1:1" x14ac:dyDescent="0.25">
      <c r="A55" s="140"/>
    </row>
    <row r="60" spans="1:1" ht="15.05" x14ac:dyDescent="0.25">
      <c r="A60" s="117" t="s">
        <v>908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G23" sqref="G23"/>
    </sheetView>
  </sheetViews>
  <sheetFormatPr defaultColWidth="9.109375" defaultRowHeight="13.15" x14ac:dyDescent="0.25"/>
  <cols>
    <col min="1" max="1" width="9.88671875" style="54" customWidth="1"/>
    <col min="2" max="2" width="17.33203125" style="54" customWidth="1"/>
    <col min="3" max="6" width="9.109375" style="54"/>
    <col min="7" max="7" width="10" style="54" customWidth="1"/>
    <col min="8" max="16384" width="9.109375" style="54"/>
  </cols>
  <sheetData>
    <row r="1" spans="1:11" ht="15.85" customHeight="1" x14ac:dyDescent="0.3">
      <c r="A1" s="154" t="s">
        <v>569</v>
      </c>
      <c r="B1" s="76" t="s">
        <v>1040</v>
      </c>
    </row>
    <row r="2" spans="1:11" ht="15.85" customHeight="1" x14ac:dyDescent="0.25">
      <c r="G2" s="160"/>
      <c r="H2" s="101"/>
      <c r="I2" s="101"/>
      <c r="J2" s="101"/>
      <c r="K2" s="101"/>
    </row>
    <row r="3" spans="1:11" ht="13.65" customHeight="1" x14ac:dyDescent="0.25">
      <c r="A3" s="425" t="s">
        <v>24</v>
      </c>
      <c r="B3" s="500"/>
      <c r="C3" s="501" t="s">
        <v>242</v>
      </c>
      <c r="D3" s="502"/>
      <c r="E3" s="502"/>
      <c r="F3" s="503" t="s">
        <v>46</v>
      </c>
      <c r="G3" s="503" t="s">
        <v>243</v>
      </c>
      <c r="H3" s="503" t="s">
        <v>244</v>
      </c>
      <c r="I3" s="503" t="s">
        <v>222</v>
      </c>
      <c r="J3" s="503" t="s">
        <v>222</v>
      </c>
      <c r="K3" s="436" t="s">
        <v>245</v>
      </c>
    </row>
    <row r="4" spans="1:11" ht="13.65" customHeight="1" x14ac:dyDescent="0.25">
      <c r="A4" s="496"/>
      <c r="B4" s="497"/>
      <c r="C4" s="440" t="s">
        <v>28</v>
      </c>
      <c r="D4" s="504" t="s">
        <v>246</v>
      </c>
      <c r="E4" s="505"/>
      <c r="F4" s="440" t="s">
        <v>247</v>
      </c>
      <c r="G4" s="440" t="s">
        <v>248</v>
      </c>
      <c r="H4" s="440" t="s">
        <v>249</v>
      </c>
      <c r="I4" s="440" t="s">
        <v>250</v>
      </c>
      <c r="J4" s="440" t="s">
        <v>251</v>
      </c>
      <c r="K4" s="506" t="s">
        <v>252</v>
      </c>
    </row>
    <row r="5" spans="1:11" ht="13.65" customHeight="1" x14ac:dyDescent="0.25">
      <c r="A5" s="496"/>
      <c r="B5" s="497"/>
      <c r="C5" s="440" t="s">
        <v>253</v>
      </c>
      <c r="D5" s="440" t="s">
        <v>254</v>
      </c>
      <c r="E5" s="440" t="s">
        <v>184</v>
      </c>
      <c r="F5" s="440" t="s">
        <v>255</v>
      </c>
      <c r="G5" s="440" t="s">
        <v>256</v>
      </c>
      <c r="H5" s="507" t="s">
        <v>257</v>
      </c>
      <c r="I5" s="440" t="s">
        <v>227</v>
      </c>
      <c r="J5" s="440" t="s">
        <v>258</v>
      </c>
      <c r="K5" s="506" t="s">
        <v>259</v>
      </c>
    </row>
    <row r="6" spans="1:11" ht="13.65" customHeight="1" x14ac:dyDescent="0.25">
      <c r="A6" s="496"/>
      <c r="B6" s="497"/>
      <c r="C6" s="496"/>
      <c r="D6" s="440" t="s">
        <v>189</v>
      </c>
      <c r="E6" s="440" t="s">
        <v>185</v>
      </c>
      <c r="F6" s="440"/>
      <c r="G6" s="440" t="s">
        <v>227</v>
      </c>
      <c r="H6" s="508" t="s">
        <v>260</v>
      </c>
      <c r="I6" s="440" t="s">
        <v>261</v>
      </c>
      <c r="J6" s="440" t="s">
        <v>227</v>
      </c>
      <c r="K6" s="506" t="s">
        <v>262</v>
      </c>
    </row>
    <row r="7" spans="1:11" ht="13.65" customHeight="1" x14ac:dyDescent="0.25">
      <c r="A7" s="509"/>
      <c r="B7" s="505"/>
      <c r="C7" s="509"/>
      <c r="D7" s="442"/>
      <c r="E7" s="442"/>
      <c r="F7" s="442"/>
      <c r="G7" s="442"/>
      <c r="H7" s="510"/>
      <c r="I7" s="442"/>
      <c r="J7" s="504" t="s">
        <v>263</v>
      </c>
      <c r="K7" s="511" t="s">
        <v>264</v>
      </c>
    </row>
    <row r="8" spans="1:11" ht="13.65" customHeight="1" x14ac:dyDescent="0.25">
      <c r="A8" s="509">
        <v>0</v>
      </c>
      <c r="B8" s="505"/>
      <c r="C8" s="442">
        <v>1</v>
      </c>
      <c r="D8" s="442">
        <v>2</v>
      </c>
      <c r="E8" s="442">
        <v>3</v>
      </c>
      <c r="F8" s="442">
        <v>4</v>
      </c>
      <c r="G8" s="442">
        <v>5</v>
      </c>
      <c r="H8" s="518">
        <v>6</v>
      </c>
      <c r="I8" s="442">
        <v>7</v>
      </c>
      <c r="J8" s="504">
        <v>8</v>
      </c>
      <c r="K8" s="511">
        <v>9</v>
      </c>
    </row>
    <row r="9" spans="1:11" ht="13.65" customHeight="1" x14ac:dyDescent="0.25">
      <c r="A9" s="429" t="s">
        <v>28</v>
      </c>
      <c r="B9" s="495"/>
      <c r="C9" s="161">
        <v>24393</v>
      </c>
      <c r="D9" s="161">
        <v>9</v>
      </c>
      <c r="E9" s="161">
        <v>24384</v>
      </c>
      <c r="F9" s="162">
        <v>2174.759</v>
      </c>
      <c r="G9" s="163">
        <v>49273522.590000004</v>
      </c>
      <c r="H9" s="164">
        <v>12945</v>
      </c>
      <c r="I9" s="163">
        <v>2019.9861677530441</v>
      </c>
      <c r="J9" s="163">
        <v>22.657003645001588</v>
      </c>
      <c r="K9" s="165">
        <v>89.155044479973768</v>
      </c>
    </row>
    <row r="10" spans="1:11" ht="13.65" customHeight="1" x14ac:dyDescent="0.25">
      <c r="A10" s="416" t="s">
        <v>30</v>
      </c>
      <c r="B10" s="417"/>
      <c r="C10" s="166">
        <v>2691</v>
      </c>
      <c r="D10" s="167">
        <v>0</v>
      </c>
      <c r="E10" s="167">
        <v>2691</v>
      </c>
      <c r="F10" s="168">
        <v>240.024</v>
      </c>
      <c r="G10" s="169">
        <v>5371275.5599999996</v>
      </c>
      <c r="H10" s="170">
        <v>1429</v>
      </c>
      <c r="I10" s="171">
        <v>1996.0147008547008</v>
      </c>
      <c r="J10" s="171">
        <v>22.37807702563077</v>
      </c>
      <c r="K10" s="172">
        <v>89.195094760312145</v>
      </c>
    </row>
    <row r="11" spans="1:11" ht="13.65" customHeight="1" x14ac:dyDescent="0.25">
      <c r="A11" s="426" t="s">
        <v>32</v>
      </c>
      <c r="B11" s="417"/>
      <c r="C11" s="166">
        <v>2290</v>
      </c>
      <c r="D11" s="167">
        <v>0</v>
      </c>
      <c r="E11" s="167">
        <v>2290</v>
      </c>
      <c r="F11" s="168">
        <v>205.92699999999999</v>
      </c>
      <c r="G11" s="169">
        <v>4693561.97</v>
      </c>
      <c r="H11" s="170">
        <v>1226</v>
      </c>
      <c r="I11" s="171">
        <v>2049.5903799126636</v>
      </c>
      <c r="J11" s="171">
        <v>22.792358311440459</v>
      </c>
      <c r="K11" s="172">
        <v>89.924454148471611</v>
      </c>
    </row>
    <row r="12" spans="1:11" ht="13.65" customHeight="1" x14ac:dyDescent="0.25">
      <c r="A12" s="416" t="s">
        <v>33</v>
      </c>
      <c r="B12" s="417"/>
      <c r="C12" s="166">
        <v>2239</v>
      </c>
      <c r="D12" s="167">
        <v>0</v>
      </c>
      <c r="E12" s="167">
        <v>2239</v>
      </c>
      <c r="F12" s="168">
        <v>182.68299999999999</v>
      </c>
      <c r="G12" s="169">
        <v>4133778.63</v>
      </c>
      <c r="H12" s="170">
        <v>1087</v>
      </c>
      <c r="I12" s="171">
        <v>1846.2611121036177</v>
      </c>
      <c r="J12" s="171">
        <v>22.628151661621498</v>
      </c>
      <c r="K12" s="172">
        <v>81.591335417597136</v>
      </c>
    </row>
    <row r="13" spans="1:11" ht="13.65" customHeight="1" x14ac:dyDescent="0.25">
      <c r="A13" s="416" t="s">
        <v>34</v>
      </c>
      <c r="B13" s="417"/>
      <c r="C13" s="166">
        <v>1631</v>
      </c>
      <c r="D13" s="167">
        <v>0</v>
      </c>
      <c r="E13" s="167">
        <v>1631</v>
      </c>
      <c r="F13" s="168">
        <v>154.53</v>
      </c>
      <c r="G13" s="173">
        <v>3531683.46</v>
      </c>
      <c r="H13" s="170">
        <v>920</v>
      </c>
      <c r="I13" s="171">
        <v>2165.3485346413245</v>
      </c>
      <c r="J13" s="171">
        <v>22.854354882547078</v>
      </c>
      <c r="K13" s="172">
        <v>94.745554874310244</v>
      </c>
    </row>
    <row r="14" spans="1:11" ht="13.65" customHeight="1" x14ac:dyDescent="0.25">
      <c r="A14" s="416" t="s">
        <v>35</v>
      </c>
      <c r="B14" s="417"/>
      <c r="C14" s="166">
        <v>2091</v>
      </c>
      <c r="D14" s="167">
        <v>6</v>
      </c>
      <c r="E14" s="167">
        <v>2085</v>
      </c>
      <c r="F14" s="168">
        <v>216.07300000000001</v>
      </c>
      <c r="G14" s="169">
        <v>4934020.2</v>
      </c>
      <c r="H14" s="170">
        <v>1286</v>
      </c>
      <c r="I14" s="171">
        <v>2359.6461979913915</v>
      </c>
      <c r="J14" s="171">
        <v>22.834968737417448</v>
      </c>
      <c r="K14" s="172">
        <v>103.33476805356288</v>
      </c>
    </row>
    <row r="15" spans="1:11" ht="13.65" customHeight="1" x14ac:dyDescent="0.25">
      <c r="A15" s="416" t="s">
        <v>36</v>
      </c>
      <c r="B15" s="417"/>
      <c r="C15" s="166">
        <v>2270</v>
      </c>
      <c r="D15" s="167">
        <v>2</v>
      </c>
      <c r="E15" s="167">
        <v>2268</v>
      </c>
      <c r="F15" s="168">
        <v>206.42</v>
      </c>
      <c r="G15" s="169">
        <v>4572802.7300000004</v>
      </c>
      <c r="H15" s="170">
        <v>1229</v>
      </c>
      <c r="I15" s="171">
        <v>2014.4505418502204</v>
      </c>
      <c r="J15" s="171">
        <v>22.152905387074899</v>
      </c>
      <c r="K15" s="172">
        <v>90.933920704845818</v>
      </c>
    </row>
    <row r="16" spans="1:11" ht="13.65" customHeight="1" x14ac:dyDescent="0.25">
      <c r="A16" s="416" t="s">
        <v>37</v>
      </c>
      <c r="B16" s="417"/>
      <c r="C16" s="166">
        <v>2440</v>
      </c>
      <c r="D16" s="167">
        <v>0</v>
      </c>
      <c r="E16" s="167">
        <v>2440</v>
      </c>
      <c r="F16" s="168">
        <v>196.91499999999999</v>
      </c>
      <c r="G16" s="169">
        <v>4505755.8</v>
      </c>
      <c r="H16" s="170">
        <v>1172</v>
      </c>
      <c r="I16" s="171">
        <v>1846.6212295081966</v>
      </c>
      <c r="J16" s="171">
        <v>22.881729680318919</v>
      </c>
      <c r="K16" s="172">
        <v>80.702868852459019</v>
      </c>
    </row>
    <row r="17" spans="1:11" ht="13.65" customHeight="1" x14ac:dyDescent="0.25">
      <c r="A17" s="416" t="s">
        <v>38</v>
      </c>
      <c r="B17" s="417"/>
      <c r="C17" s="166">
        <v>2349</v>
      </c>
      <c r="D17" s="167">
        <v>1</v>
      </c>
      <c r="E17" s="167">
        <v>2348</v>
      </c>
      <c r="F17" s="168">
        <v>212.90199999999999</v>
      </c>
      <c r="G17" s="169">
        <v>4766607.1100000003</v>
      </c>
      <c r="H17" s="170">
        <v>1267</v>
      </c>
      <c r="I17" s="171">
        <v>2029.2069433801619</v>
      </c>
      <c r="J17" s="171">
        <v>22.388738057885792</v>
      </c>
      <c r="K17" s="172">
        <v>90.635163899531719</v>
      </c>
    </row>
    <row r="18" spans="1:11" ht="13.65" customHeight="1" x14ac:dyDescent="0.25">
      <c r="A18" s="416" t="s">
        <v>39</v>
      </c>
      <c r="B18" s="417"/>
      <c r="C18" s="166">
        <v>2380</v>
      </c>
      <c r="D18" s="167">
        <v>0</v>
      </c>
      <c r="E18" s="167">
        <v>2380</v>
      </c>
      <c r="F18" s="168">
        <v>215.18600000000001</v>
      </c>
      <c r="G18" s="169">
        <v>5074778.55</v>
      </c>
      <c r="H18" s="170">
        <v>1281</v>
      </c>
      <c r="I18" s="171">
        <v>2132.2598949579833</v>
      </c>
      <c r="J18" s="171">
        <v>23.583218936176145</v>
      </c>
      <c r="K18" s="172">
        <v>90.414285714285711</v>
      </c>
    </row>
    <row r="19" spans="1:11" ht="13.65" customHeight="1" x14ac:dyDescent="0.25">
      <c r="A19" s="416" t="s">
        <v>40</v>
      </c>
      <c r="B19" s="417"/>
      <c r="C19" s="166">
        <v>1880</v>
      </c>
      <c r="D19" s="167">
        <v>0</v>
      </c>
      <c r="E19" s="167">
        <v>1880</v>
      </c>
      <c r="F19" s="168">
        <v>172.86699999999999</v>
      </c>
      <c r="G19" s="169">
        <v>3802566.17</v>
      </c>
      <c r="H19" s="170">
        <v>1029</v>
      </c>
      <c r="I19" s="171">
        <v>2022.6415797872339</v>
      </c>
      <c r="J19" s="171">
        <v>21.997062308017146</v>
      </c>
      <c r="K19" s="172">
        <v>91.950531914893617</v>
      </c>
    </row>
    <row r="20" spans="1:11" ht="13.65" customHeight="1" x14ac:dyDescent="0.25">
      <c r="A20" s="419" t="s">
        <v>42</v>
      </c>
      <c r="B20" s="411"/>
      <c r="C20" s="174">
        <v>2132</v>
      </c>
      <c r="D20" s="175">
        <v>0</v>
      </c>
      <c r="E20" s="175">
        <v>2132</v>
      </c>
      <c r="F20" s="176">
        <v>171.232</v>
      </c>
      <c r="G20" s="177">
        <v>3886692.41</v>
      </c>
      <c r="H20" s="178">
        <v>1019</v>
      </c>
      <c r="I20" s="179">
        <v>1823.0264587242027</v>
      </c>
      <c r="J20" s="179">
        <v>22.698399890207437</v>
      </c>
      <c r="K20" s="180">
        <v>80.315196998123824</v>
      </c>
    </row>
    <row r="21" spans="1:11" x14ac:dyDescent="0.25">
      <c r="G21" s="181"/>
      <c r="H21" s="182"/>
    </row>
    <row r="22" spans="1:11" x14ac:dyDescent="0.25">
      <c r="A22" s="140" t="s">
        <v>350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x14ac:dyDescent="0.25">
      <c r="A23" s="140" t="s">
        <v>349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x14ac:dyDescent="0.25">
      <c r="A24" s="183" t="s">
        <v>1041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13.65" customHeight="1" x14ac:dyDescent="0.3">
      <c r="A26" s="62" t="s">
        <v>575</v>
      </c>
      <c r="B26" s="76" t="s">
        <v>1043</v>
      </c>
    </row>
    <row r="27" spans="1:11" ht="13.65" customHeight="1" x14ac:dyDescent="0.25">
      <c r="H27" s="184"/>
    </row>
    <row r="28" spans="1:11" ht="13.65" customHeight="1" x14ac:dyDescent="0.25">
      <c r="A28" s="499" t="s">
        <v>265</v>
      </c>
      <c r="B28" s="500"/>
      <c r="C28" s="501" t="s">
        <v>242</v>
      </c>
      <c r="D28" s="502"/>
      <c r="E28" s="502"/>
      <c r="F28" s="503" t="s">
        <v>46</v>
      </c>
      <c r="G28" s="503" t="s">
        <v>243</v>
      </c>
      <c r="H28" s="503" t="s">
        <v>244</v>
      </c>
      <c r="I28" s="503" t="s">
        <v>222</v>
      </c>
      <c r="J28" s="503" t="s">
        <v>222</v>
      </c>
      <c r="K28" s="436" t="s">
        <v>245</v>
      </c>
    </row>
    <row r="29" spans="1:11" x14ac:dyDescent="0.25">
      <c r="A29" s="496"/>
      <c r="B29" s="497"/>
      <c r="C29" s="440" t="s">
        <v>28</v>
      </c>
      <c r="D29" s="504" t="s">
        <v>246</v>
      </c>
      <c r="E29" s="505"/>
      <c r="F29" s="440" t="s">
        <v>247</v>
      </c>
      <c r="G29" s="440" t="s">
        <v>248</v>
      </c>
      <c r="H29" s="440" t="s">
        <v>249</v>
      </c>
      <c r="I29" s="440" t="s">
        <v>250</v>
      </c>
      <c r="J29" s="440" t="s">
        <v>251</v>
      </c>
      <c r="K29" s="506" t="s">
        <v>252</v>
      </c>
    </row>
    <row r="30" spans="1:11" x14ac:dyDescent="0.25">
      <c r="A30" s="496"/>
      <c r="B30" s="497"/>
      <c r="C30" s="440" t="s">
        <v>253</v>
      </c>
      <c r="D30" s="440" t="s">
        <v>254</v>
      </c>
      <c r="E30" s="440" t="s">
        <v>184</v>
      </c>
      <c r="F30" s="440" t="s">
        <v>255</v>
      </c>
      <c r="G30" s="440" t="s">
        <v>256</v>
      </c>
      <c r="H30" s="507" t="s">
        <v>257</v>
      </c>
      <c r="I30" s="440" t="s">
        <v>227</v>
      </c>
      <c r="J30" s="440" t="s">
        <v>258</v>
      </c>
      <c r="K30" s="506" t="s">
        <v>259</v>
      </c>
    </row>
    <row r="31" spans="1:11" x14ac:dyDescent="0.25">
      <c r="A31" s="496"/>
      <c r="B31" s="497"/>
      <c r="C31" s="496"/>
      <c r="D31" s="440" t="s">
        <v>189</v>
      </c>
      <c r="E31" s="440" t="s">
        <v>185</v>
      </c>
      <c r="F31" s="440"/>
      <c r="G31" s="440" t="s">
        <v>227</v>
      </c>
      <c r="H31" s="508" t="s">
        <v>260</v>
      </c>
      <c r="I31" s="440" t="s">
        <v>261</v>
      </c>
      <c r="J31" s="440" t="s">
        <v>227</v>
      </c>
      <c r="K31" s="506" t="s">
        <v>262</v>
      </c>
    </row>
    <row r="32" spans="1:11" x14ac:dyDescent="0.25">
      <c r="A32" s="509"/>
      <c r="B32" s="505"/>
      <c r="C32" s="509"/>
      <c r="D32" s="442"/>
      <c r="E32" s="442"/>
      <c r="F32" s="442"/>
      <c r="G32" s="442"/>
      <c r="H32" s="510"/>
      <c r="I32" s="442"/>
      <c r="J32" s="504" t="s">
        <v>263</v>
      </c>
      <c r="K32" s="511" t="s">
        <v>264</v>
      </c>
    </row>
    <row r="33" spans="1:11" ht="13.8" thickBot="1" x14ac:dyDescent="0.3">
      <c r="A33" s="496">
        <v>0</v>
      </c>
      <c r="B33" s="497"/>
      <c r="C33" s="440">
        <v>1</v>
      </c>
      <c r="D33" s="440">
        <v>2</v>
      </c>
      <c r="E33" s="440">
        <v>3</v>
      </c>
      <c r="F33" s="440">
        <v>4</v>
      </c>
      <c r="G33" s="440">
        <v>5</v>
      </c>
      <c r="H33" s="512">
        <v>6</v>
      </c>
      <c r="I33" s="440">
        <v>7</v>
      </c>
      <c r="J33" s="507">
        <v>8</v>
      </c>
      <c r="K33" s="506">
        <v>9</v>
      </c>
    </row>
    <row r="34" spans="1:11" ht="13.8" thickBot="1" x14ac:dyDescent="0.3">
      <c r="A34" s="1034" t="s">
        <v>723</v>
      </c>
      <c r="B34" s="1035"/>
      <c r="C34" s="1035"/>
      <c r="D34" s="1035"/>
      <c r="E34" s="1035"/>
      <c r="F34" s="1035"/>
      <c r="G34" s="1035"/>
      <c r="H34" s="1035"/>
      <c r="I34" s="1035"/>
      <c r="J34" s="1035"/>
      <c r="K34" s="1036"/>
    </row>
    <row r="35" spans="1:11" x14ac:dyDescent="0.25">
      <c r="A35" s="494" t="s">
        <v>266</v>
      </c>
      <c r="B35" s="495"/>
      <c r="C35" s="161">
        <v>24393</v>
      </c>
      <c r="D35" s="161">
        <v>9</v>
      </c>
      <c r="E35" s="161">
        <v>24384</v>
      </c>
      <c r="F35" s="162">
        <v>2174.759</v>
      </c>
      <c r="G35" s="163">
        <v>49273522.589999996</v>
      </c>
      <c r="H35" s="164">
        <v>12945</v>
      </c>
      <c r="I35" s="163">
        <v>2019.9861677530437</v>
      </c>
      <c r="J35" s="163">
        <v>22.657003645001584</v>
      </c>
      <c r="K35" s="165">
        <v>89.155044479973768</v>
      </c>
    </row>
    <row r="36" spans="1:11" x14ac:dyDescent="0.25">
      <c r="A36" s="496" t="s">
        <v>798</v>
      </c>
      <c r="B36" s="497"/>
      <c r="C36" s="166">
        <v>1922</v>
      </c>
      <c r="D36" s="167">
        <v>2</v>
      </c>
      <c r="E36" s="167">
        <v>1920</v>
      </c>
      <c r="F36" s="168">
        <v>208.15299999999999</v>
      </c>
      <c r="G36" s="171">
        <v>4516391.9800000004</v>
      </c>
      <c r="H36" s="185">
        <v>1239</v>
      </c>
      <c r="I36" s="171">
        <v>2349.8397398543189</v>
      </c>
      <c r="J36" s="171">
        <v>21.69746282782377</v>
      </c>
      <c r="K36" s="172">
        <v>108.30020811654526</v>
      </c>
    </row>
    <row r="37" spans="1:11" x14ac:dyDescent="0.25">
      <c r="A37" s="490" t="s">
        <v>352</v>
      </c>
      <c r="B37" s="497"/>
      <c r="C37" s="166">
        <v>0</v>
      </c>
      <c r="D37" s="167">
        <v>0</v>
      </c>
      <c r="E37" s="167">
        <v>0</v>
      </c>
      <c r="F37" s="168">
        <v>0</v>
      </c>
      <c r="G37" s="171">
        <v>0</v>
      </c>
      <c r="H37" s="167">
        <v>0</v>
      </c>
      <c r="I37" s="171">
        <v>0</v>
      </c>
      <c r="J37" s="171">
        <v>0</v>
      </c>
      <c r="K37" s="172">
        <v>0</v>
      </c>
    </row>
    <row r="38" spans="1:11" ht="12.7" customHeight="1" x14ac:dyDescent="0.25">
      <c r="A38" s="1028" t="s">
        <v>734</v>
      </c>
      <c r="B38" s="1029"/>
      <c r="C38" s="166">
        <v>0</v>
      </c>
      <c r="D38" s="186">
        <v>0</v>
      </c>
      <c r="E38" s="186">
        <v>0</v>
      </c>
      <c r="F38" s="187">
        <v>0</v>
      </c>
      <c r="G38" s="188">
        <v>0</v>
      </c>
      <c r="H38" s="189">
        <v>0</v>
      </c>
      <c r="I38" s="188">
        <v>0</v>
      </c>
      <c r="J38" s="188">
        <v>0</v>
      </c>
      <c r="K38" s="190">
        <v>0</v>
      </c>
    </row>
    <row r="39" spans="1:11" x14ac:dyDescent="0.25">
      <c r="A39" s="496" t="s">
        <v>267</v>
      </c>
      <c r="B39" s="497"/>
      <c r="C39" s="166">
        <v>0</v>
      </c>
      <c r="D39" s="167">
        <v>0</v>
      </c>
      <c r="E39" s="167">
        <v>0</v>
      </c>
      <c r="F39" s="168">
        <v>0</v>
      </c>
      <c r="G39" s="171">
        <v>0</v>
      </c>
      <c r="H39" s="185">
        <v>0</v>
      </c>
      <c r="I39" s="188">
        <v>0</v>
      </c>
      <c r="J39" s="188">
        <v>0</v>
      </c>
      <c r="K39" s="190">
        <v>0</v>
      </c>
    </row>
    <row r="40" spans="1:11" x14ac:dyDescent="0.25">
      <c r="A40" s="496" t="s">
        <v>666</v>
      </c>
      <c r="B40" s="497"/>
      <c r="C40" s="166">
        <v>11344</v>
      </c>
      <c r="D40" s="167">
        <v>2</v>
      </c>
      <c r="E40" s="167">
        <v>11342</v>
      </c>
      <c r="F40" s="168">
        <v>1298.7760000000001</v>
      </c>
      <c r="G40" s="171">
        <v>29839339.41</v>
      </c>
      <c r="H40" s="185">
        <v>7731</v>
      </c>
      <c r="I40" s="171">
        <v>2630.40721174189</v>
      </c>
      <c r="J40" s="171">
        <v>22.97496982543564</v>
      </c>
      <c r="K40" s="172">
        <v>114.4901269393512</v>
      </c>
    </row>
    <row r="41" spans="1:11" x14ac:dyDescent="0.25">
      <c r="A41" s="496" t="s">
        <v>484</v>
      </c>
      <c r="B41" s="497"/>
      <c r="C41" s="166">
        <v>55</v>
      </c>
      <c r="D41" s="167">
        <v>0</v>
      </c>
      <c r="E41" s="167">
        <v>55</v>
      </c>
      <c r="F41" s="168">
        <v>7.3410000000000002</v>
      </c>
      <c r="G41" s="171">
        <v>199973.44</v>
      </c>
      <c r="H41" s="185">
        <v>44</v>
      </c>
      <c r="I41" s="171">
        <v>3635.8807272727272</v>
      </c>
      <c r="J41" s="171">
        <v>27.240626617627026</v>
      </c>
      <c r="K41" s="172">
        <v>133.47272727272727</v>
      </c>
    </row>
    <row r="42" spans="1:11" x14ac:dyDescent="0.25">
      <c r="A42" s="496" t="s">
        <v>485</v>
      </c>
      <c r="B42" s="497"/>
      <c r="C42" s="167"/>
      <c r="D42" s="167"/>
      <c r="E42" s="167"/>
      <c r="F42" s="168"/>
      <c r="G42" s="167"/>
      <c r="H42" s="167"/>
      <c r="I42" s="167"/>
      <c r="J42" s="167"/>
      <c r="K42" s="172"/>
    </row>
    <row r="43" spans="1:11" ht="13.8" thickBot="1" x14ac:dyDescent="0.3">
      <c r="A43" s="498" t="s">
        <v>731</v>
      </c>
      <c r="B43" s="497"/>
      <c r="C43" s="166">
        <v>11072</v>
      </c>
      <c r="D43" s="167">
        <v>5</v>
      </c>
      <c r="E43" s="167">
        <v>11067</v>
      </c>
      <c r="F43" s="168">
        <v>660.48900000000003</v>
      </c>
      <c r="G43" s="191">
        <v>14717817.76</v>
      </c>
      <c r="H43" s="185">
        <v>3931</v>
      </c>
      <c r="I43" s="171">
        <v>1329.2826734104046</v>
      </c>
      <c r="J43" s="171">
        <v>22.283214042928797</v>
      </c>
      <c r="K43" s="172">
        <v>59.653992052023121</v>
      </c>
    </row>
    <row r="44" spans="1:11" ht="13.8" thickBot="1" x14ac:dyDescent="0.3">
      <c r="A44" s="1034" t="s">
        <v>724</v>
      </c>
      <c r="B44" s="1035"/>
      <c r="C44" s="1035"/>
      <c r="D44" s="1035"/>
      <c r="E44" s="1035"/>
      <c r="F44" s="1035"/>
      <c r="G44" s="1035"/>
      <c r="H44" s="1035"/>
      <c r="I44" s="1035"/>
      <c r="J44" s="1035"/>
      <c r="K44" s="1036"/>
    </row>
    <row r="45" spans="1:11" x14ac:dyDescent="0.25">
      <c r="A45" s="494" t="s">
        <v>268</v>
      </c>
      <c r="B45" s="495"/>
      <c r="C45" s="161">
        <v>25632</v>
      </c>
      <c r="D45" s="161">
        <v>207</v>
      </c>
      <c r="E45" s="161">
        <v>25425</v>
      </c>
      <c r="F45" s="161">
        <v>1067.3590000000002</v>
      </c>
      <c r="G45" s="516"/>
      <c r="H45" s="161">
        <v>6353</v>
      </c>
      <c r="I45" s="513"/>
      <c r="J45" s="514"/>
      <c r="K45" s="192">
        <v>41.641658863920107</v>
      </c>
    </row>
    <row r="46" spans="1:11" ht="25.55" customHeight="1" x14ac:dyDescent="0.25">
      <c r="A46" s="1037" t="s">
        <v>725</v>
      </c>
      <c r="B46" s="1038"/>
      <c r="C46" s="166"/>
      <c r="D46" s="167"/>
      <c r="E46" s="167"/>
      <c r="F46" s="168"/>
      <c r="G46" s="517"/>
      <c r="H46" s="185"/>
      <c r="I46" s="496"/>
      <c r="J46" s="491"/>
      <c r="K46" s="582"/>
    </row>
    <row r="47" spans="1:11" x14ac:dyDescent="0.25">
      <c r="A47" s="1032" t="s">
        <v>486</v>
      </c>
      <c r="B47" s="1033"/>
      <c r="C47" s="166">
        <v>17635</v>
      </c>
      <c r="D47" s="167">
        <v>161</v>
      </c>
      <c r="E47" s="167">
        <v>17474</v>
      </c>
      <c r="F47" s="168">
        <v>549.34699999999998</v>
      </c>
      <c r="G47" s="517"/>
      <c r="H47" s="185">
        <v>3270</v>
      </c>
      <c r="I47" s="496"/>
      <c r="J47" s="491"/>
      <c r="K47" s="195">
        <v>31.150949815707399</v>
      </c>
    </row>
    <row r="48" spans="1:11" x14ac:dyDescent="0.25">
      <c r="A48" s="1032" t="s">
        <v>487</v>
      </c>
      <c r="B48" s="1033"/>
      <c r="C48" s="166">
        <v>7154</v>
      </c>
      <c r="D48" s="167">
        <v>46</v>
      </c>
      <c r="E48" s="167">
        <v>7108</v>
      </c>
      <c r="F48" s="168">
        <v>435.68799999999999</v>
      </c>
      <c r="G48" s="517"/>
      <c r="H48" s="185">
        <v>2593</v>
      </c>
      <c r="I48" s="496"/>
      <c r="J48" s="491"/>
      <c r="K48" s="195">
        <v>60.901313950237629</v>
      </c>
    </row>
    <row r="49" spans="1:11" ht="23.95" customHeight="1" x14ac:dyDescent="0.25">
      <c r="A49" s="1028" t="s">
        <v>726</v>
      </c>
      <c r="B49" s="1029"/>
      <c r="C49" s="166"/>
      <c r="D49" s="167"/>
      <c r="E49" s="167"/>
      <c r="F49" s="168"/>
      <c r="G49" s="517"/>
      <c r="H49" s="185"/>
      <c r="I49" s="496"/>
      <c r="J49" s="497"/>
      <c r="K49" s="195"/>
    </row>
    <row r="50" spans="1:11" ht="12.7" customHeight="1" x14ac:dyDescent="0.25">
      <c r="A50" s="1030" t="s">
        <v>732</v>
      </c>
      <c r="B50" s="1031"/>
      <c r="C50" s="166">
        <v>327</v>
      </c>
      <c r="D50" s="167">
        <v>0</v>
      </c>
      <c r="E50" s="167">
        <v>327</v>
      </c>
      <c r="F50" s="168">
        <v>32.625</v>
      </c>
      <c r="G50" s="517"/>
      <c r="H50" s="185">
        <v>194</v>
      </c>
      <c r="I50" s="496"/>
      <c r="J50" s="497"/>
      <c r="K50" s="195">
        <v>99.77064220183486</v>
      </c>
    </row>
    <row r="51" spans="1:11" ht="22.55" customHeight="1" x14ac:dyDescent="0.25">
      <c r="A51" s="1028" t="s">
        <v>733</v>
      </c>
      <c r="B51" s="1029"/>
      <c r="C51" s="166">
        <v>177</v>
      </c>
      <c r="D51" s="167">
        <v>0</v>
      </c>
      <c r="E51" s="167">
        <v>177</v>
      </c>
      <c r="F51" s="168">
        <v>20.146000000000001</v>
      </c>
      <c r="G51" s="517"/>
      <c r="H51" s="194">
        <v>120</v>
      </c>
      <c r="I51" s="496"/>
      <c r="J51" s="491"/>
      <c r="K51" s="193">
        <v>113.81920903954803</v>
      </c>
    </row>
    <row r="52" spans="1:11" x14ac:dyDescent="0.25">
      <c r="A52" s="496" t="s">
        <v>798</v>
      </c>
      <c r="B52" s="497"/>
      <c r="C52" s="196"/>
      <c r="D52" s="167"/>
      <c r="E52" s="167"/>
      <c r="F52" s="168"/>
      <c r="G52" s="517"/>
      <c r="H52" s="185"/>
      <c r="I52" s="496"/>
      <c r="J52" s="497"/>
      <c r="K52" s="195"/>
    </row>
    <row r="53" spans="1:11" x14ac:dyDescent="0.25">
      <c r="A53" s="1032" t="s">
        <v>727</v>
      </c>
      <c r="B53" s="1033"/>
      <c r="C53" s="166">
        <v>339</v>
      </c>
      <c r="D53" s="167">
        <v>0</v>
      </c>
      <c r="E53" s="167">
        <v>339</v>
      </c>
      <c r="F53" s="168">
        <v>29.553000000000001</v>
      </c>
      <c r="G53" s="517"/>
      <c r="H53" s="185">
        <v>176</v>
      </c>
      <c r="I53" s="496"/>
      <c r="J53" s="497"/>
      <c r="K53" s="195">
        <v>87.176991150442475</v>
      </c>
    </row>
    <row r="54" spans="1:11" x14ac:dyDescent="0.25">
      <c r="A54" s="496" t="s">
        <v>728</v>
      </c>
      <c r="B54" s="497"/>
      <c r="C54" s="166"/>
      <c r="D54" s="167"/>
      <c r="E54" s="167"/>
      <c r="F54" s="168"/>
      <c r="G54" s="517"/>
      <c r="H54" s="194"/>
      <c r="I54" s="496"/>
      <c r="J54" s="491"/>
      <c r="K54" s="195"/>
    </row>
    <row r="55" spans="1:11" ht="13.8" thickBot="1" x14ac:dyDescent="0.3">
      <c r="A55" s="1032" t="s">
        <v>727</v>
      </c>
      <c r="B55" s="1033"/>
      <c r="C55" s="166">
        <v>0</v>
      </c>
      <c r="D55" s="167">
        <v>0</v>
      </c>
      <c r="E55" s="167">
        <v>0</v>
      </c>
      <c r="F55" s="168">
        <v>0</v>
      </c>
      <c r="G55" s="517"/>
      <c r="H55" s="194">
        <v>0</v>
      </c>
      <c r="I55" s="496"/>
      <c r="J55" s="515"/>
      <c r="K55" s="583">
        <v>0</v>
      </c>
    </row>
    <row r="56" spans="1:11" ht="13.8" thickBot="1" x14ac:dyDescent="0.3">
      <c r="A56" s="1025" t="s">
        <v>729</v>
      </c>
      <c r="B56" s="1026"/>
      <c r="C56" s="1026"/>
      <c r="D56" s="1026"/>
      <c r="E56" s="1026"/>
      <c r="F56" s="1026"/>
      <c r="G56" s="1026"/>
      <c r="H56" s="1026"/>
      <c r="I56" s="1026"/>
      <c r="J56" s="1026"/>
      <c r="K56" s="1027"/>
    </row>
    <row r="57" spans="1:11" x14ac:dyDescent="0.25">
      <c r="A57" s="490" t="s">
        <v>488</v>
      </c>
      <c r="B57" s="491"/>
      <c r="C57" s="166">
        <v>249</v>
      </c>
      <c r="D57" s="167">
        <v>0</v>
      </c>
      <c r="E57" s="197">
        <v>249</v>
      </c>
      <c r="F57" s="446"/>
      <c r="G57" s="197">
        <v>215857.74</v>
      </c>
      <c r="H57" s="446"/>
      <c r="I57" s="172">
        <v>866.89855421686741</v>
      </c>
      <c r="J57" s="417"/>
      <c r="K57" s="418"/>
    </row>
    <row r="58" spans="1:11" x14ac:dyDescent="0.25">
      <c r="A58" s="492" t="s">
        <v>489</v>
      </c>
      <c r="B58" s="493"/>
      <c r="C58" s="174">
        <v>0</v>
      </c>
      <c r="D58" s="175">
        <v>0</v>
      </c>
      <c r="E58" s="198">
        <v>0</v>
      </c>
      <c r="F58" s="448"/>
      <c r="G58" s="180">
        <v>0</v>
      </c>
      <c r="H58" s="448"/>
      <c r="I58" s="180">
        <v>0</v>
      </c>
      <c r="J58" s="411"/>
      <c r="K58" s="412"/>
    </row>
    <row r="59" spans="1:11" x14ac:dyDescent="0.25">
      <c r="A59" s="199"/>
      <c r="B59" s="200"/>
    </row>
    <row r="60" spans="1:11" x14ac:dyDescent="0.25">
      <c r="A60" s="140" t="s">
        <v>376</v>
      </c>
      <c r="B60" s="140"/>
      <c r="C60" s="140"/>
      <c r="D60" s="140"/>
      <c r="E60" s="140"/>
      <c r="F60" s="140"/>
      <c r="G60" s="140"/>
      <c r="H60" s="140"/>
    </row>
    <row r="61" spans="1:11" x14ac:dyDescent="0.25">
      <c r="A61" s="140" t="s">
        <v>349</v>
      </c>
      <c r="B61" s="140"/>
      <c r="C61" s="140"/>
      <c r="D61" s="140"/>
      <c r="E61" s="140"/>
      <c r="F61" s="140"/>
      <c r="G61" s="140"/>
      <c r="H61" s="140"/>
    </row>
    <row r="62" spans="1:11" x14ac:dyDescent="0.25">
      <c r="A62" s="201" t="s">
        <v>1042</v>
      </c>
      <c r="B62" s="140"/>
      <c r="C62" s="140"/>
      <c r="D62" s="140"/>
      <c r="E62" s="140"/>
      <c r="F62" s="140"/>
      <c r="G62" s="140"/>
      <c r="H62" s="140"/>
    </row>
    <row r="63" spans="1:11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15.05" x14ac:dyDescent="0.25">
      <c r="A64" s="54" t="s">
        <v>907</v>
      </c>
    </row>
  </sheetData>
  <mergeCells count="12">
    <mergeCell ref="A47:B47"/>
    <mergeCell ref="A48:B48"/>
    <mergeCell ref="A38:B38"/>
    <mergeCell ref="A34:K34"/>
    <mergeCell ref="A44:K44"/>
    <mergeCell ref="A46:B46"/>
    <mergeCell ref="A56:K56"/>
    <mergeCell ref="A49:B49"/>
    <mergeCell ref="A50:B50"/>
    <mergeCell ref="A51:B51"/>
    <mergeCell ref="A53:B53"/>
    <mergeCell ref="A55:B55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M16" sqref="M16"/>
    </sheetView>
  </sheetViews>
  <sheetFormatPr defaultColWidth="9.109375" defaultRowHeight="13.15" x14ac:dyDescent="0.25"/>
  <cols>
    <col min="1" max="1" width="8.21875" style="54" customWidth="1"/>
    <col min="2" max="2" width="9.109375" style="54"/>
    <col min="3" max="3" width="9.77734375" style="54" customWidth="1"/>
    <col min="4" max="4" width="25.88671875" style="54" customWidth="1"/>
    <col min="5" max="8" width="12.77734375" style="54" customWidth="1"/>
    <col min="9" max="11" width="8.77734375" style="54" customWidth="1"/>
    <col min="12" max="16384" width="9.109375" style="54"/>
  </cols>
  <sheetData>
    <row r="2" spans="1:8" ht="15.05" x14ac:dyDescent="0.25">
      <c r="A2" s="79" t="s">
        <v>900</v>
      </c>
    </row>
    <row r="3" spans="1:8" ht="13.8" thickBot="1" x14ac:dyDescent="0.3">
      <c r="A3" s="67"/>
      <c r="B3" s="67"/>
      <c r="C3" s="67"/>
      <c r="D3" s="67"/>
      <c r="E3" s="67"/>
      <c r="F3" s="67"/>
      <c r="G3" s="67"/>
      <c r="H3" s="67"/>
    </row>
    <row r="4" spans="1:8" ht="18" customHeight="1" x14ac:dyDescent="0.3">
      <c r="A4" s="202"/>
      <c r="B4" s="203"/>
      <c r="C4" s="203"/>
      <c r="D4" s="204"/>
      <c r="E4" s="205" t="s">
        <v>1008</v>
      </c>
      <c r="F4" s="206"/>
      <c r="G4" s="207" t="s">
        <v>1009</v>
      </c>
      <c r="H4" s="208"/>
    </row>
    <row r="5" spans="1:8" ht="18.2" x14ac:dyDescent="0.35">
      <c r="A5" s="209" t="s">
        <v>17</v>
      </c>
      <c r="B5" s="210"/>
      <c r="C5" s="210"/>
      <c r="D5" s="211"/>
      <c r="E5" s="212" t="s">
        <v>46</v>
      </c>
      <c r="F5" s="213" t="s">
        <v>46</v>
      </c>
      <c r="G5" s="214" t="s">
        <v>46</v>
      </c>
      <c r="H5" s="215" t="s">
        <v>46</v>
      </c>
    </row>
    <row r="6" spans="1:8" x14ac:dyDescent="0.25">
      <c r="A6" s="216"/>
      <c r="B6" s="217"/>
      <c r="C6" s="217"/>
      <c r="D6" s="218"/>
      <c r="E6" s="219" t="s">
        <v>625</v>
      </c>
      <c r="F6" s="220" t="s">
        <v>269</v>
      </c>
      <c r="G6" s="221" t="s">
        <v>625</v>
      </c>
      <c r="H6" s="222" t="s">
        <v>269</v>
      </c>
    </row>
    <row r="7" spans="1:8" ht="13.8" thickBot="1" x14ac:dyDescent="0.3">
      <c r="A7" s="223"/>
      <c r="B7" s="224"/>
      <c r="C7" s="224"/>
      <c r="D7" s="225"/>
      <c r="E7" s="226"/>
      <c r="F7" s="227"/>
      <c r="G7" s="228"/>
      <c r="H7" s="229"/>
    </row>
    <row r="8" spans="1:8" ht="18" customHeight="1" thickTop="1" x14ac:dyDescent="0.3">
      <c r="A8" s="230" t="s">
        <v>270</v>
      </c>
      <c r="B8" s="231"/>
      <c r="C8" s="231"/>
      <c r="D8" s="232"/>
      <c r="E8" s="233">
        <f>SUM(E9+E14)</f>
        <v>0</v>
      </c>
      <c r="F8" s="234">
        <f>SUM(F9+F14)</f>
        <v>0</v>
      </c>
      <c r="G8" s="235">
        <f>SUM(G9+G14)</f>
        <v>1</v>
      </c>
      <c r="H8" s="236">
        <f>SUM(H9+H14)</f>
        <v>1</v>
      </c>
    </row>
    <row r="9" spans="1:8" ht="15.05" customHeight="1" x14ac:dyDescent="0.25">
      <c r="A9" s="519" t="s">
        <v>410</v>
      </c>
      <c r="B9" s="520"/>
      <c r="C9" s="520"/>
      <c r="D9" s="521"/>
      <c r="E9" s="522">
        <f>SUM(E10:E13)</f>
        <v>0</v>
      </c>
      <c r="F9" s="523">
        <f>SUM(F10:F13)</f>
        <v>0</v>
      </c>
      <c r="G9" s="524">
        <f>SUM(G10:G13)</f>
        <v>1</v>
      </c>
      <c r="H9" s="525">
        <f>SUM(H10:H13)</f>
        <v>1</v>
      </c>
    </row>
    <row r="10" spans="1:8" ht="15.05" customHeight="1" x14ac:dyDescent="0.25">
      <c r="A10" s="216" t="s">
        <v>411</v>
      </c>
      <c r="B10" s="217"/>
      <c r="C10" s="217"/>
      <c r="D10" s="218"/>
      <c r="E10" s="581">
        <v>0</v>
      </c>
      <c r="F10" s="237">
        <v>0</v>
      </c>
      <c r="G10" s="526">
        <v>0</v>
      </c>
      <c r="H10" s="238">
        <v>0</v>
      </c>
    </row>
    <row r="11" spans="1:8" ht="15.05" customHeight="1" x14ac:dyDescent="0.25">
      <c r="A11" s="216" t="s">
        <v>412</v>
      </c>
      <c r="B11" s="217"/>
      <c r="C11" s="217"/>
      <c r="D11" s="218"/>
      <c r="E11" s="870">
        <v>0</v>
      </c>
      <c r="F11" s="254">
        <v>0</v>
      </c>
      <c r="G11" s="528">
        <v>1</v>
      </c>
      <c r="H11" s="241">
        <v>1</v>
      </c>
    </row>
    <row r="12" spans="1:8" ht="15.05" customHeight="1" x14ac:dyDescent="0.25">
      <c r="A12" s="216" t="s">
        <v>413</v>
      </c>
      <c r="B12" s="217"/>
      <c r="C12" s="217"/>
      <c r="D12" s="218"/>
      <c r="E12" s="581">
        <v>0</v>
      </c>
      <c r="F12" s="237">
        <v>0</v>
      </c>
      <c r="G12" s="526">
        <v>0</v>
      </c>
      <c r="H12" s="238">
        <v>0</v>
      </c>
    </row>
    <row r="13" spans="1:8" ht="15.05" customHeight="1" x14ac:dyDescent="0.25">
      <c r="A13" s="216" t="s">
        <v>414</v>
      </c>
      <c r="B13" s="217"/>
      <c r="C13" s="217"/>
      <c r="D13" s="218"/>
      <c r="E13" s="581">
        <v>0</v>
      </c>
      <c r="F13" s="237">
        <v>0</v>
      </c>
      <c r="G13" s="526">
        <v>0</v>
      </c>
      <c r="H13" s="238">
        <v>0</v>
      </c>
    </row>
    <row r="14" spans="1:8" ht="15.05" customHeight="1" x14ac:dyDescent="0.25">
      <c r="A14" s="530" t="s">
        <v>415</v>
      </c>
      <c r="B14" s="531"/>
      <c r="C14" s="531"/>
      <c r="D14" s="532"/>
      <c r="E14" s="529">
        <f>SUM(E15:E18)</f>
        <v>0</v>
      </c>
      <c r="F14" s="533">
        <f>SUM(F15:F18)</f>
        <v>0</v>
      </c>
      <c r="G14" s="527">
        <f>SUM(G15:G18)</f>
        <v>0</v>
      </c>
      <c r="H14" s="534">
        <f>SUM(H15:H18)</f>
        <v>0</v>
      </c>
    </row>
    <row r="15" spans="1:8" ht="15.05" customHeight="1" x14ac:dyDescent="0.25">
      <c r="A15" s="216" t="s">
        <v>416</v>
      </c>
      <c r="B15" s="217"/>
      <c r="C15" s="217"/>
      <c r="D15" s="218"/>
      <c r="E15" s="870"/>
      <c r="F15" s="239"/>
      <c r="G15" s="526"/>
      <c r="H15" s="238"/>
    </row>
    <row r="16" spans="1:8" ht="15.05" customHeight="1" x14ac:dyDescent="0.25">
      <c r="A16" s="216" t="s">
        <v>417</v>
      </c>
      <c r="B16" s="217"/>
      <c r="C16" s="217"/>
      <c r="D16" s="218"/>
      <c r="E16" s="581">
        <v>0</v>
      </c>
      <c r="F16" s="240">
        <v>0</v>
      </c>
      <c r="G16" s="528">
        <v>0</v>
      </c>
      <c r="H16" s="241">
        <v>0</v>
      </c>
    </row>
    <row r="17" spans="1:8" ht="15.05" customHeight="1" x14ac:dyDescent="0.25">
      <c r="A17" s="216" t="s">
        <v>418</v>
      </c>
      <c r="B17" s="217"/>
      <c r="C17" s="217"/>
      <c r="D17" s="218"/>
      <c r="E17" s="581">
        <v>0</v>
      </c>
      <c r="F17" s="240">
        <v>0</v>
      </c>
      <c r="G17" s="528">
        <v>0</v>
      </c>
      <c r="H17" s="241">
        <v>0</v>
      </c>
    </row>
    <row r="18" spans="1:8" ht="15.05" customHeight="1" thickBot="1" x14ac:dyDescent="0.3">
      <c r="A18" s="216" t="s">
        <v>419</v>
      </c>
      <c r="B18" s="217"/>
      <c r="C18" s="217"/>
      <c r="D18" s="218"/>
      <c r="E18" s="581">
        <v>0</v>
      </c>
      <c r="F18" s="240">
        <v>0</v>
      </c>
      <c r="G18" s="526">
        <v>0</v>
      </c>
      <c r="H18" s="238">
        <v>0</v>
      </c>
    </row>
    <row r="19" spans="1:8" ht="18" customHeight="1" thickTop="1" thickBot="1" x14ac:dyDescent="0.35">
      <c r="A19" s="242" t="s">
        <v>695</v>
      </c>
      <c r="B19" s="243"/>
      <c r="C19" s="243"/>
      <c r="D19" s="243"/>
      <c r="E19" s="244">
        <v>0</v>
      </c>
      <c r="F19" s="245">
        <v>0</v>
      </c>
      <c r="G19" s="246">
        <v>0</v>
      </c>
      <c r="H19" s="247">
        <v>0</v>
      </c>
    </row>
    <row r="20" spans="1:8" ht="18" customHeight="1" thickTop="1" thickBot="1" x14ac:dyDescent="0.35">
      <c r="A20" s="242" t="s">
        <v>739</v>
      </c>
      <c r="B20" s="243"/>
      <c r="C20" s="243"/>
      <c r="D20" s="243"/>
      <c r="E20" s="244">
        <v>0</v>
      </c>
      <c r="F20" s="245">
        <v>0</v>
      </c>
      <c r="G20" s="246">
        <v>5</v>
      </c>
      <c r="H20" s="247">
        <v>32</v>
      </c>
    </row>
    <row r="21" spans="1:8" ht="18" customHeight="1" thickTop="1" x14ac:dyDescent="0.3">
      <c r="A21" s="248" t="s">
        <v>677</v>
      </c>
      <c r="B21" s="249"/>
      <c r="C21" s="249"/>
      <c r="D21" s="249"/>
      <c r="E21" s="250">
        <f>SUM(E22:E35)</f>
        <v>27</v>
      </c>
      <c r="F21" s="251">
        <f>SUM(F22:F35)</f>
        <v>29</v>
      </c>
      <c r="G21" s="252">
        <f>SUM(G22:G35)</f>
        <v>255</v>
      </c>
      <c r="H21" s="253">
        <f>SUM(H22:H35)</f>
        <v>324</v>
      </c>
    </row>
    <row r="22" spans="1:8" ht="18" customHeight="1" x14ac:dyDescent="0.25">
      <c r="A22" s="216" t="s">
        <v>420</v>
      </c>
      <c r="B22" s="217"/>
      <c r="C22" s="217"/>
      <c r="D22" s="217"/>
      <c r="E22" s="870">
        <v>0</v>
      </c>
      <c r="F22" s="254">
        <v>0</v>
      </c>
      <c r="G22" s="528">
        <v>1</v>
      </c>
      <c r="H22" s="241">
        <v>2</v>
      </c>
    </row>
    <row r="23" spans="1:8" ht="15.05" customHeight="1" x14ac:dyDescent="0.25">
      <c r="A23" s="1040" t="s">
        <v>668</v>
      </c>
      <c r="B23" s="1041"/>
      <c r="C23" s="1041"/>
      <c r="D23" s="1042"/>
      <c r="E23" s="1043">
        <v>0</v>
      </c>
      <c r="F23" s="1044">
        <v>0</v>
      </c>
      <c r="G23" s="1045">
        <v>2</v>
      </c>
      <c r="H23" s="1046">
        <v>3</v>
      </c>
    </row>
    <row r="24" spans="1:8" ht="15.05" customHeight="1" x14ac:dyDescent="0.25">
      <c r="A24" s="1040" t="s">
        <v>669</v>
      </c>
      <c r="B24" s="1041"/>
      <c r="C24" s="1041"/>
      <c r="D24" s="1042"/>
      <c r="E24" s="1043"/>
      <c r="F24" s="1044"/>
      <c r="G24" s="1045"/>
      <c r="H24" s="1046"/>
    </row>
    <row r="25" spans="1:8" ht="15.05" customHeight="1" x14ac:dyDescent="0.25">
      <c r="A25" s="216" t="s">
        <v>774</v>
      </c>
      <c r="B25" s="217"/>
      <c r="C25" s="217"/>
      <c r="D25" s="217"/>
      <c r="E25" s="581">
        <v>0</v>
      </c>
      <c r="F25" s="237">
        <v>0</v>
      </c>
      <c r="G25" s="526">
        <v>0</v>
      </c>
      <c r="H25" s="238">
        <v>0</v>
      </c>
    </row>
    <row r="26" spans="1:8" ht="15.05" customHeight="1" x14ac:dyDescent="0.25">
      <c r="A26" s="216" t="s">
        <v>602</v>
      </c>
      <c r="B26" s="217"/>
      <c r="C26" s="217"/>
      <c r="D26" s="217"/>
      <c r="E26" s="581">
        <v>0</v>
      </c>
      <c r="F26" s="237">
        <v>0</v>
      </c>
      <c r="G26" s="526"/>
      <c r="H26" s="238"/>
    </row>
    <row r="27" spans="1:8" ht="15.05" customHeight="1" x14ac:dyDescent="0.25">
      <c r="A27" s="216" t="s">
        <v>670</v>
      </c>
      <c r="B27" s="217"/>
      <c r="C27" s="217"/>
      <c r="D27" s="217"/>
      <c r="E27" s="870">
        <v>0</v>
      </c>
      <c r="F27" s="254">
        <v>0</v>
      </c>
      <c r="G27" s="528">
        <v>4</v>
      </c>
      <c r="H27" s="241">
        <v>0</v>
      </c>
    </row>
    <row r="28" spans="1:8" ht="15.05" customHeight="1" x14ac:dyDescent="0.25">
      <c r="A28" s="216" t="s">
        <v>421</v>
      </c>
      <c r="B28" s="217"/>
      <c r="C28" s="217"/>
      <c r="D28" s="217"/>
      <c r="E28" s="581">
        <v>0</v>
      </c>
      <c r="F28" s="237">
        <v>0</v>
      </c>
      <c r="G28" s="528">
        <v>0</v>
      </c>
      <c r="H28" s="241">
        <v>0</v>
      </c>
    </row>
    <row r="29" spans="1:8" ht="15.05" customHeight="1" x14ac:dyDescent="0.25">
      <c r="A29" s="216" t="s">
        <v>271</v>
      </c>
      <c r="B29" s="217"/>
      <c r="C29" s="217"/>
      <c r="D29" s="217"/>
      <c r="E29" s="870">
        <v>1</v>
      </c>
      <c r="F29" s="254">
        <v>0</v>
      </c>
      <c r="G29" s="528">
        <v>11</v>
      </c>
      <c r="H29" s="241">
        <v>10</v>
      </c>
    </row>
    <row r="30" spans="1:8" ht="15.05" customHeight="1" x14ac:dyDescent="0.25">
      <c r="A30" s="216" t="s">
        <v>671</v>
      </c>
      <c r="B30" s="217"/>
      <c r="C30" s="217"/>
      <c r="D30" s="217"/>
      <c r="E30" s="870">
        <v>9</v>
      </c>
      <c r="F30" s="254">
        <v>9</v>
      </c>
      <c r="G30" s="528">
        <v>69</v>
      </c>
      <c r="H30" s="241">
        <v>69</v>
      </c>
    </row>
    <row r="31" spans="1:8" ht="15.05" customHeight="1" x14ac:dyDescent="0.25">
      <c r="A31" s="216" t="s">
        <v>781</v>
      </c>
      <c r="B31" s="217"/>
      <c r="C31" s="217"/>
      <c r="D31" s="217"/>
      <c r="E31" s="870">
        <v>3</v>
      </c>
      <c r="F31" s="254">
        <v>3</v>
      </c>
      <c r="G31" s="528">
        <v>15</v>
      </c>
      <c r="H31" s="241">
        <v>15</v>
      </c>
    </row>
    <row r="32" spans="1:8" ht="15.05" customHeight="1" x14ac:dyDescent="0.25">
      <c r="A32" s="216" t="s">
        <v>775</v>
      </c>
      <c r="B32" s="217"/>
      <c r="C32" s="217"/>
      <c r="D32" s="217"/>
      <c r="E32" s="870">
        <v>0</v>
      </c>
      <c r="F32" s="254">
        <v>0</v>
      </c>
      <c r="G32" s="528">
        <v>1</v>
      </c>
      <c r="H32" s="241">
        <v>3</v>
      </c>
    </row>
    <row r="33" spans="1:8" ht="15.05" customHeight="1" x14ac:dyDescent="0.25">
      <c r="A33" s="216" t="s">
        <v>776</v>
      </c>
      <c r="B33" s="217"/>
      <c r="C33" s="217"/>
      <c r="D33" s="217"/>
      <c r="E33" s="870">
        <v>0</v>
      </c>
      <c r="F33" s="254">
        <v>0</v>
      </c>
      <c r="G33" s="528">
        <v>12</v>
      </c>
      <c r="H33" s="241">
        <v>39</v>
      </c>
    </row>
    <row r="34" spans="1:8" ht="15.05" customHeight="1" x14ac:dyDescent="0.25">
      <c r="A34" s="216" t="s">
        <v>672</v>
      </c>
      <c r="B34" s="217"/>
      <c r="C34" s="217"/>
      <c r="D34" s="217"/>
      <c r="E34" s="870">
        <v>0</v>
      </c>
      <c r="F34" s="254">
        <v>0</v>
      </c>
      <c r="G34" s="528">
        <v>1</v>
      </c>
      <c r="H34" s="241">
        <v>40</v>
      </c>
    </row>
    <row r="35" spans="1:8" ht="15.05" customHeight="1" thickBot="1" x14ac:dyDescent="0.3">
      <c r="A35" s="216" t="s">
        <v>603</v>
      </c>
      <c r="B35" s="217"/>
      <c r="C35" s="217"/>
      <c r="D35" s="217"/>
      <c r="E35" s="870">
        <v>14</v>
      </c>
      <c r="F35" s="254">
        <v>17</v>
      </c>
      <c r="G35" s="528">
        <v>139</v>
      </c>
      <c r="H35" s="241">
        <v>143</v>
      </c>
    </row>
    <row r="36" spans="1:8" ht="22.55" customHeight="1" thickTop="1" thickBot="1" x14ac:dyDescent="0.4">
      <c r="A36" s="255" t="s">
        <v>19</v>
      </c>
      <c r="B36" s="256"/>
      <c r="C36" s="256"/>
      <c r="D36" s="257"/>
      <c r="E36" s="258">
        <f>SUM(E8+E19+E20+E21)</f>
        <v>27</v>
      </c>
      <c r="F36" s="259">
        <f>SUM(F8+F19+F20+F21)</f>
        <v>29</v>
      </c>
      <c r="G36" s="260">
        <f>SUM(G8+G19+G20+G21)</f>
        <v>261</v>
      </c>
      <c r="H36" s="261">
        <f>SUM(H8+H19+H20+H21)</f>
        <v>357</v>
      </c>
    </row>
    <row r="38" spans="1:8" ht="25.55" customHeight="1" x14ac:dyDescent="0.25">
      <c r="A38" s="1039" t="s">
        <v>909</v>
      </c>
      <c r="B38" s="1039"/>
      <c r="C38" s="1039"/>
      <c r="D38" s="1039"/>
      <c r="E38" s="1039"/>
      <c r="F38" s="1039"/>
      <c r="G38" s="1039"/>
      <c r="H38" s="1039"/>
    </row>
    <row r="39" spans="1:8" ht="12.7" customHeight="1" x14ac:dyDescent="0.25">
      <c r="C39" s="262"/>
      <c r="D39" s="262"/>
      <c r="E39" s="262"/>
      <c r="F39" s="262"/>
      <c r="G39" s="262"/>
      <c r="H39" s="262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A39" sqref="A39"/>
    </sheetView>
  </sheetViews>
  <sheetFormatPr defaultColWidth="9.109375" defaultRowHeight="13.15" x14ac:dyDescent="0.25"/>
  <cols>
    <col min="1" max="1" width="10.77734375" style="54" customWidth="1"/>
    <col min="2" max="2" width="13.77734375" style="54" customWidth="1"/>
    <col min="3" max="3" width="14.33203125" style="54" customWidth="1"/>
    <col min="4" max="4" width="12.77734375" style="54" customWidth="1"/>
    <col min="5" max="8" width="10.77734375" style="54" customWidth="1"/>
    <col min="9" max="16384" width="9.109375" style="54"/>
  </cols>
  <sheetData>
    <row r="1" spans="1:8" ht="15.05" x14ac:dyDescent="0.25">
      <c r="A1" s="79" t="s">
        <v>901</v>
      </c>
    </row>
    <row r="2" spans="1:8" ht="12.7" customHeight="1" thickBot="1" x14ac:dyDescent="0.3"/>
    <row r="3" spans="1:8" ht="18" customHeight="1" x14ac:dyDescent="0.3">
      <c r="A3" s="202"/>
      <c r="B3" s="203"/>
      <c r="C3" s="203"/>
      <c r="D3" s="204"/>
      <c r="E3" s="205" t="s">
        <v>1010</v>
      </c>
      <c r="F3" s="206"/>
      <c r="G3" s="263" t="s">
        <v>1009</v>
      </c>
      <c r="H3" s="208"/>
    </row>
    <row r="4" spans="1:8" ht="18.2" x14ac:dyDescent="0.35">
      <c r="A4" s="209" t="s">
        <v>17</v>
      </c>
      <c r="B4" s="210"/>
      <c r="C4" s="210"/>
      <c r="D4" s="211"/>
      <c r="E4" s="212" t="s">
        <v>46</v>
      </c>
      <c r="F4" s="213" t="s">
        <v>46</v>
      </c>
      <c r="G4" s="214" t="s">
        <v>46</v>
      </c>
      <c r="H4" s="215" t="s">
        <v>46</v>
      </c>
    </row>
    <row r="5" spans="1:8" x14ac:dyDescent="0.25">
      <c r="A5" s="216"/>
      <c r="B5" s="217"/>
      <c r="C5" s="217"/>
      <c r="D5" s="218"/>
      <c r="E5" s="219" t="s">
        <v>625</v>
      </c>
      <c r="F5" s="220" t="s">
        <v>269</v>
      </c>
      <c r="G5" s="221" t="s">
        <v>625</v>
      </c>
      <c r="H5" s="222" t="s">
        <v>269</v>
      </c>
    </row>
    <row r="6" spans="1:8" ht="13.8" thickBot="1" x14ac:dyDescent="0.3">
      <c r="A6" s="223"/>
      <c r="B6" s="224"/>
      <c r="C6" s="224"/>
      <c r="D6" s="225"/>
      <c r="E6" s="226"/>
      <c r="F6" s="227"/>
      <c r="G6" s="228"/>
      <c r="H6" s="229"/>
    </row>
    <row r="7" spans="1:8" ht="18" customHeight="1" thickTop="1" thickBot="1" x14ac:dyDescent="0.35">
      <c r="A7" s="264" t="s">
        <v>19</v>
      </c>
      <c r="B7" s="265"/>
      <c r="C7" s="265"/>
      <c r="D7" s="266"/>
      <c r="E7" s="267">
        <f>SUM(E8:E14)</f>
        <v>132</v>
      </c>
      <c r="F7" s="873">
        <f>SUM(F8:F14)</f>
        <v>38</v>
      </c>
      <c r="G7" s="872">
        <f>SUM(G8:G14)</f>
        <v>1310</v>
      </c>
      <c r="H7" s="875">
        <f>SUM(H8:H14)</f>
        <v>387</v>
      </c>
    </row>
    <row r="8" spans="1:8" ht="15.05" customHeight="1" thickTop="1" x14ac:dyDescent="0.25">
      <c r="A8" s="216" t="s">
        <v>777</v>
      </c>
      <c r="B8" s="217"/>
      <c r="C8" s="217"/>
      <c r="D8" s="217"/>
      <c r="E8" s="798">
        <v>102</v>
      </c>
      <c r="F8" s="237">
        <v>0</v>
      </c>
      <c r="G8" s="871">
        <v>1003</v>
      </c>
      <c r="H8" s="238">
        <v>0</v>
      </c>
    </row>
    <row r="9" spans="1:8" ht="15.05" customHeight="1" x14ac:dyDescent="0.25">
      <c r="A9" s="216" t="s">
        <v>778</v>
      </c>
      <c r="B9" s="217"/>
      <c r="C9" s="217"/>
      <c r="D9" s="218"/>
      <c r="E9" s="798">
        <v>8</v>
      </c>
      <c r="F9" s="268">
        <v>8</v>
      </c>
      <c r="G9" s="871">
        <v>96</v>
      </c>
      <c r="H9" s="241">
        <v>96</v>
      </c>
    </row>
    <row r="10" spans="1:8" ht="15.05" customHeight="1" x14ac:dyDescent="0.25">
      <c r="A10" s="216" t="s">
        <v>628</v>
      </c>
      <c r="B10" s="217"/>
      <c r="C10" s="217"/>
      <c r="D10" s="217"/>
      <c r="E10" s="798">
        <v>9</v>
      </c>
      <c r="F10" s="268">
        <v>17</v>
      </c>
      <c r="G10" s="871">
        <v>70</v>
      </c>
      <c r="H10" s="241">
        <v>150</v>
      </c>
    </row>
    <row r="11" spans="1:8" ht="15.05" customHeight="1" x14ac:dyDescent="0.25">
      <c r="A11" s="216" t="s">
        <v>779</v>
      </c>
      <c r="B11" s="217"/>
      <c r="C11" s="217"/>
      <c r="D11" s="217"/>
      <c r="E11" s="798">
        <v>13</v>
      </c>
      <c r="F11" s="268">
        <v>13</v>
      </c>
      <c r="G11" s="871">
        <v>138</v>
      </c>
      <c r="H11" s="241">
        <v>138</v>
      </c>
    </row>
    <row r="12" spans="1:8" ht="15.05" customHeight="1" x14ac:dyDescent="0.25">
      <c r="A12" s="269" t="s">
        <v>629</v>
      </c>
      <c r="B12" s="270"/>
      <c r="C12" s="270"/>
      <c r="D12" s="271"/>
      <c r="E12" s="541"/>
      <c r="F12" s="272"/>
      <c r="G12" s="539"/>
      <c r="H12" s="273"/>
    </row>
    <row r="13" spans="1:8" ht="15.05" customHeight="1" x14ac:dyDescent="0.25">
      <c r="A13" s="274" t="s">
        <v>401</v>
      </c>
      <c r="B13" s="217"/>
      <c r="C13" s="217"/>
      <c r="D13" s="217"/>
      <c r="E13" s="798">
        <v>0</v>
      </c>
      <c r="F13" s="268">
        <v>0</v>
      </c>
      <c r="G13" s="871">
        <v>3</v>
      </c>
      <c r="H13" s="241">
        <v>3</v>
      </c>
    </row>
    <row r="14" spans="1:8" ht="15.05" customHeight="1" thickBot="1" x14ac:dyDescent="0.3">
      <c r="A14" s="275" t="s">
        <v>780</v>
      </c>
      <c r="B14" s="276"/>
      <c r="C14" s="276"/>
      <c r="D14" s="277"/>
      <c r="E14" s="542">
        <v>0</v>
      </c>
      <c r="F14" s="278">
        <v>0</v>
      </c>
      <c r="G14" s="540">
        <v>0</v>
      </c>
      <c r="H14" s="279">
        <v>0</v>
      </c>
    </row>
    <row r="15" spans="1:8" ht="11.3" customHeight="1" x14ac:dyDescent="0.25">
      <c r="A15" s="140"/>
      <c r="B15" s="140"/>
      <c r="C15" s="140"/>
      <c r="D15" s="140"/>
      <c r="E15" s="140"/>
      <c r="F15" s="140"/>
      <c r="G15" s="140"/>
      <c r="H15" s="140"/>
    </row>
    <row r="16" spans="1:8" ht="15.05" x14ac:dyDescent="0.25">
      <c r="A16" s="79" t="s">
        <v>1011</v>
      </c>
      <c r="B16" s="140"/>
      <c r="C16" s="140"/>
      <c r="D16" s="140"/>
      <c r="E16" s="140"/>
      <c r="F16" s="140"/>
      <c r="G16" s="140"/>
    </row>
    <row r="17" spans="1:8" ht="13.65" customHeight="1" thickBot="1" x14ac:dyDescent="0.3">
      <c r="A17" s="140"/>
      <c r="B17" s="140"/>
      <c r="C17" s="140"/>
      <c r="D17" s="140"/>
      <c r="E17" s="140"/>
      <c r="F17" s="140"/>
      <c r="G17" s="140"/>
      <c r="H17" s="140"/>
    </row>
    <row r="18" spans="1:8" ht="18.2" x14ac:dyDescent="0.25">
      <c r="A18" s="280"/>
      <c r="B18" s="281"/>
      <c r="C18" s="281"/>
      <c r="D18" s="282" t="s">
        <v>272</v>
      </c>
      <c r="E18" s="283" t="s">
        <v>273</v>
      </c>
      <c r="F18" s="284"/>
      <c r="G18" s="283"/>
      <c r="H18" s="285" t="s">
        <v>274</v>
      </c>
    </row>
    <row r="19" spans="1:8" ht="18.2" x14ac:dyDescent="0.25">
      <c r="A19" s="286" t="s">
        <v>17</v>
      </c>
      <c r="B19" s="287"/>
      <c r="C19" s="287"/>
      <c r="D19" s="219"/>
      <c r="E19" s="288" t="s">
        <v>275</v>
      </c>
      <c r="F19" s="219" t="s">
        <v>276</v>
      </c>
      <c r="G19" s="288" t="s">
        <v>277</v>
      </c>
      <c r="H19" s="289" t="s">
        <v>278</v>
      </c>
    </row>
    <row r="20" spans="1:8" ht="13.8" thickBot="1" x14ac:dyDescent="0.3">
      <c r="A20" s="290"/>
      <c r="B20" s="291"/>
      <c r="C20" s="291"/>
      <c r="D20" s="226"/>
      <c r="E20" s="292"/>
      <c r="F20" s="226"/>
      <c r="G20" s="292"/>
      <c r="H20" s="293"/>
    </row>
    <row r="21" spans="1:8" ht="18" customHeight="1" thickTop="1" thickBot="1" x14ac:dyDescent="0.35">
      <c r="A21" s="264" t="s">
        <v>19</v>
      </c>
      <c r="B21" s="266"/>
      <c r="C21" s="877">
        <f>SUM(C22,C27,C32)</f>
        <v>144</v>
      </c>
      <c r="D21" s="267">
        <f>SUM(D22,D27,D32)</f>
        <v>80</v>
      </c>
      <c r="E21" s="877">
        <f>SUM(E22,E27,E32)</f>
        <v>20</v>
      </c>
      <c r="F21" s="267">
        <f>SUM(F22,F27,F32)</f>
        <v>33</v>
      </c>
      <c r="G21" s="877">
        <f>SUM(G22,G27,G32)</f>
        <v>1</v>
      </c>
      <c r="H21" s="294">
        <f>SUM(H22+H27+H32)</f>
        <v>10</v>
      </c>
    </row>
    <row r="22" spans="1:8" ht="15.05" customHeight="1" thickTop="1" x14ac:dyDescent="0.25">
      <c r="A22" s="535" t="s">
        <v>279</v>
      </c>
      <c r="B22" s="415"/>
      <c r="C22" s="861">
        <f t="shared" ref="C22:H22" si="0">SUM(C23:C26)</f>
        <v>1</v>
      </c>
      <c r="D22" s="860">
        <f>SUM(D23:D26)</f>
        <v>0</v>
      </c>
      <c r="E22" s="861">
        <f t="shared" si="0"/>
        <v>0</v>
      </c>
      <c r="F22" s="860">
        <f t="shared" si="0"/>
        <v>1</v>
      </c>
      <c r="G22" s="861">
        <f t="shared" si="0"/>
        <v>0</v>
      </c>
      <c r="H22" s="536">
        <f t="shared" si="0"/>
        <v>0</v>
      </c>
    </row>
    <row r="23" spans="1:8" ht="15.05" customHeight="1" x14ac:dyDescent="0.25">
      <c r="A23" s="295" t="s">
        <v>280</v>
      </c>
      <c r="B23" s="218"/>
      <c r="C23" s="537">
        <v>0</v>
      </c>
      <c r="D23" s="296">
        <v>0</v>
      </c>
      <c r="E23" s="297">
        <v>0</v>
      </c>
      <c r="F23" s="296">
        <v>0</v>
      </c>
      <c r="G23" s="297">
        <v>0</v>
      </c>
      <c r="H23" s="298">
        <v>0</v>
      </c>
    </row>
    <row r="24" spans="1:8" ht="15.05" customHeight="1" x14ac:dyDescent="0.25">
      <c r="A24" s="295" t="s">
        <v>281</v>
      </c>
      <c r="B24" s="218"/>
      <c r="C24" s="579">
        <v>1</v>
      </c>
      <c r="D24" s="296">
        <v>0</v>
      </c>
      <c r="E24" s="297">
        <v>0</v>
      </c>
      <c r="F24" s="851">
        <v>1</v>
      </c>
      <c r="G24" s="297">
        <v>0</v>
      </c>
      <c r="H24" s="298">
        <v>0</v>
      </c>
    </row>
    <row r="25" spans="1:8" ht="15.05" customHeight="1" x14ac:dyDescent="0.25">
      <c r="A25" s="295" t="s">
        <v>282</v>
      </c>
      <c r="B25" s="218"/>
      <c r="C25" s="579">
        <v>0</v>
      </c>
      <c r="D25" s="296">
        <v>0</v>
      </c>
      <c r="E25" s="297">
        <v>0</v>
      </c>
      <c r="F25" s="296">
        <v>0</v>
      </c>
      <c r="G25" s="297">
        <v>0</v>
      </c>
      <c r="H25" s="298">
        <v>0</v>
      </c>
    </row>
    <row r="26" spans="1:8" ht="15.05" customHeight="1" x14ac:dyDescent="0.25">
      <c r="A26" s="295" t="s">
        <v>283</v>
      </c>
      <c r="B26" s="218"/>
      <c r="C26" s="537">
        <v>0</v>
      </c>
      <c r="D26" s="296">
        <v>0</v>
      </c>
      <c r="E26" s="297">
        <v>0</v>
      </c>
      <c r="F26" s="296">
        <v>0</v>
      </c>
      <c r="G26" s="297">
        <v>0</v>
      </c>
      <c r="H26" s="298">
        <v>0</v>
      </c>
    </row>
    <row r="27" spans="1:8" ht="15.05" customHeight="1" x14ac:dyDescent="0.25">
      <c r="A27" s="535" t="s">
        <v>284</v>
      </c>
      <c r="B27" s="415"/>
      <c r="C27" s="861">
        <f t="shared" ref="C27:H27" si="1">SUM(C28:C31)</f>
        <v>0</v>
      </c>
      <c r="D27" s="860">
        <f>SUM(D28:D31)</f>
        <v>0</v>
      </c>
      <c r="E27" s="861">
        <f t="shared" si="1"/>
        <v>0</v>
      </c>
      <c r="F27" s="860">
        <f t="shared" si="1"/>
        <v>0</v>
      </c>
      <c r="G27" s="861">
        <f t="shared" si="1"/>
        <v>0</v>
      </c>
      <c r="H27" s="536">
        <f t="shared" si="1"/>
        <v>0</v>
      </c>
    </row>
    <row r="28" spans="1:8" ht="15.05" customHeight="1" x14ac:dyDescent="0.25">
      <c r="A28" s="299" t="s">
        <v>425</v>
      </c>
      <c r="B28" s="218"/>
      <c r="C28" s="537">
        <v>0</v>
      </c>
      <c r="D28" s="296">
        <f>C28-(E28+F28+G28+H28)</f>
        <v>0</v>
      </c>
      <c r="E28" s="297">
        <v>0</v>
      </c>
      <c r="F28" s="296">
        <v>0</v>
      </c>
      <c r="G28" s="297">
        <v>0</v>
      </c>
      <c r="H28" s="298">
        <v>0</v>
      </c>
    </row>
    <row r="29" spans="1:8" ht="15.05" customHeight="1" x14ac:dyDescent="0.25">
      <c r="A29" s="299" t="s">
        <v>426</v>
      </c>
      <c r="B29" s="218"/>
      <c r="C29" s="537">
        <v>0</v>
      </c>
      <c r="D29" s="296">
        <v>0</v>
      </c>
      <c r="E29" s="297">
        <v>0</v>
      </c>
      <c r="F29" s="296">
        <v>0</v>
      </c>
      <c r="G29" s="297">
        <v>0</v>
      </c>
      <c r="H29" s="298">
        <v>0</v>
      </c>
    </row>
    <row r="30" spans="1:8" ht="15.05" customHeight="1" x14ac:dyDescent="0.25">
      <c r="A30" s="299" t="s">
        <v>427</v>
      </c>
      <c r="B30" s="218"/>
      <c r="C30" s="537">
        <v>0</v>
      </c>
      <c r="D30" s="296">
        <v>0</v>
      </c>
      <c r="E30" s="297">
        <v>0</v>
      </c>
      <c r="F30" s="296">
        <v>0</v>
      </c>
      <c r="G30" s="297">
        <v>0</v>
      </c>
      <c r="H30" s="298">
        <v>0</v>
      </c>
    </row>
    <row r="31" spans="1:8" ht="15.05" customHeight="1" x14ac:dyDescent="0.25">
      <c r="A31" s="299" t="s">
        <v>782</v>
      </c>
      <c r="B31" s="218"/>
      <c r="C31" s="537">
        <v>0</v>
      </c>
      <c r="D31" s="296">
        <v>0</v>
      </c>
      <c r="E31" s="297">
        <v>0</v>
      </c>
      <c r="F31" s="296">
        <v>0</v>
      </c>
      <c r="G31" s="297">
        <v>0</v>
      </c>
      <c r="H31" s="298">
        <v>0</v>
      </c>
    </row>
    <row r="32" spans="1:8" ht="15.05" customHeight="1" x14ac:dyDescent="0.25">
      <c r="A32" s="535" t="s">
        <v>285</v>
      </c>
      <c r="B32" s="415"/>
      <c r="C32" s="861">
        <f t="shared" ref="C32:H32" si="2">SUM(C33:C35)</f>
        <v>143</v>
      </c>
      <c r="D32" s="860">
        <v>80</v>
      </c>
      <c r="E32" s="861">
        <f t="shared" si="2"/>
        <v>20</v>
      </c>
      <c r="F32" s="860">
        <f t="shared" si="2"/>
        <v>32</v>
      </c>
      <c r="G32" s="861">
        <f t="shared" si="2"/>
        <v>1</v>
      </c>
      <c r="H32" s="536">
        <f t="shared" si="2"/>
        <v>10</v>
      </c>
    </row>
    <row r="33" spans="1:8" ht="15.05" customHeight="1" x14ac:dyDescent="0.25">
      <c r="A33" s="295" t="s">
        <v>336</v>
      </c>
      <c r="B33" s="218"/>
      <c r="C33" s="537">
        <v>0</v>
      </c>
      <c r="D33" s="296">
        <f>C33-(E33+F33+G33+H33)</f>
        <v>0</v>
      </c>
      <c r="E33" s="297">
        <v>0</v>
      </c>
      <c r="F33" s="296">
        <v>0</v>
      </c>
      <c r="G33" s="297">
        <v>0</v>
      </c>
      <c r="H33" s="298">
        <v>0</v>
      </c>
    </row>
    <row r="34" spans="1:8" ht="15.05" customHeight="1" x14ac:dyDescent="0.25">
      <c r="A34" s="295" t="s">
        <v>286</v>
      </c>
      <c r="B34" s="218"/>
      <c r="C34" s="537">
        <v>0</v>
      </c>
      <c r="D34" s="296">
        <f>C34-(E34+F34+G34+H34)</f>
        <v>0</v>
      </c>
      <c r="E34" s="297">
        <v>0</v>
      </c>
      <c r="F34" s="296">
        <v>0</v>
      </c>
      <c r="G34" s="297">
        <v>0</v>
      </c>
      <c r="H34" s="298">
        <v>0</v>
      </c>
    </row>
    <row r="35" spans="1:8" ht="15.05" customHeight="1" thickBot="1" x14ac:dyDescent="0.3">
      <c r="A35" s="300" t="s">
        <v>287</v>
      </c>
      <c r="B35" s="277"/>
      <c r="C35" s="538">
        <v>143</v>
      </c>
      <c r="D35" s="301">
        <v>80</v>
      </c>
      <c r="E35" s="302">
        <v>20</v>
      </c>
      <c r="F35" s="301">
        <v>32</v>
      </c>
      <c r="G35" s="302">
        <v>1</v>
      </c>
      <c r="H35" s="303">
        <v>10</v>
      </c>
    </row>
    <row r="36" spans="1:8" x14ac:dyDescent="0.25">
      <c r="A36" s="140"/>
      <c r="B36" s="140"/>
      <c r="C36" s="140"/>
      <c r="D36" s="140"/>
      <c r="E36" s="140"/>
      <c r="F36" s="140"/>
      <c r="G36" s="140"/>
      <c r="H36" s="140"/>
    </row>
    <row r="37" spans="1:8" ht="15.65" x14ac:dyDescent="0.3">
      <c r="A37" s="47" t="s">
        <v>1012</v>
      </c>
      <c r="B37" s="140"/>
      <c r="C37" s="140"/>
      <c r="D37" s="140"/>
      <c r="E37" s="140"/>
      <c r="F37" s="140"/>
      <c r="G37" s="140"/>
      <c r="H37" s="140"/>
    </row>
    <row r="38" spans="1:8" x14ac:dyDescent="0.25">
      <c r="A38" s="140"/>
      <c r="B38" s="140"/>
      <c r="C38" s="140"/>
      <c r="D38" s="140"/>
      <c r="E38" s="140"/>
      <c r="F38" s="140"/>
      <c r="G38" s="140"/>
      <c r="H38" s="140"/>
    </row>
    <row r="59" spans="1:1" ht="13.8" x14ac:dyDescent="0.25">
      <c r="A59" s="304" t="s">
        <v>910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N43" sqref="N43"/>
    </sheetView>
  </sheetViews>
  <sheetFormatPr defaultColWidth="9.109375" defaultRowHeight="13.15" x14ac:dyDescent="0.25"/>
  <cols>
    <col min="1" max="16384" width="9.109375" style="54"/>
  </cols>
  <sheetData>
    <row r="1" spans="1:11" ht="15.05" x14ac:dyDescent="0.25">
      <c r="A1" s="79" t="s">
        <v>902</v>
      </c>
    </row>
    <row r="2" spans="1:11" ht="18" customHeight="1" thickBot="1" x14ac:dyDescent="0.3"/>
    <row r="3" spans="1:11" ht="18" customHeight="1" x14ac:dyDescent="0.3">
      <c r="A3" s="305"/>
      <c r="B3" s="306"/>
      <c r="C3" s="307"/>
      <c r="D3" s="205" t="s">
        <v>1013</v>
      </c>
      <c r="E3" s="308"/>
      <c r="F3" s="308"/>
      <c r="G3" s="206"/>
      <c r="H3" s="263" t="s">
        <v>1014</v>
      </c>
      <c r="I3" s="207"/>
      <c r="J3" s="207"/>
      <c r="K3" s="208"/>
    </row>
    <row r="4" spans="1:11" ht="18.2" x14ac:dyDescent="0.35">
      <c r="A4" s="209"/>
      <c r="B4" s="309"/>
      <c r="C4" s="310"/>
      <c r="D4" s="311" t="s">
        <v>423</v>
      </c>
      <c r="E4" s="312"/>
      <c r="F4" s="311" t="s">
        <v>422</v>
      </c>
      <c r="G4" s="313"/>
      <c r="H4" s="314" t="s">
        <v>423</v>
      </c>
      <c r="I4" s="312"/>
      <c r="J4" s="311" t="s">
        <v>422</v>
      </c>
      <c r="K4" s="315"/>
    </row>
    <row r="5" spans="1:11" ht="18.2" x14ac:dyDescent="0.25">
      <c r="A5" s="316" t="s">
        <v>17</v>
      </c>
      <c r="B5" s="309"/>
      <c r="C5" s="310"/>
      <c r="D5" s="317" t="s">
        <v>47</v>
      </c>
      <c r="E5" s="318" t="s">
        <v>47</v>
      </c>
      <c r="F5" s="317" t="s">
        <v>47</v>
      </c>
      <c r="G5" s="319" t="s">
        <v>47</v>
      </c>
      <c r="H5" s="317" t="s">
        <v>47</v>
      </c>
      <c r="I5" s="318" t="s">
        <v>47</v>
      </c>
      <c r="J5" s="317" t="s">
        <v>47</v>
      </c>
      <c r="K5" s="320" t="s">
        <v>47</v>
      </c>
    </row>
    <row r="6" spans="1:11" ht="18.2" x14ac:dyDescent="0.25">
      <c r="A6" s="316"/>
      <c r="B6" s="309"/>
      <c r="C6" s="310"/>
      <c r="D6" s="317" t="s">
        <v>288</v>
      </c>
      <c r="E6" s="318" t="s">
        <v>269</v>
      </c>
      <c r="F6" s="321" t="s">
        <v>288</v>
      </c>
      <c r="G6" s="319" t="s">
        <v>269</v>
      </c>
      <c r="H6" s="321" t="s">
        <v>288</v>
      </c>
      <c r="I6" s="318" t="s">
        <v>269</v>
      </c>
      <c r="J6" s="321" t="s">
        <v>288</v>
      </c>
      <c r="K6" s="320" t="s">
        <v>269</v>
      </c>
    </row>
    <row r="7" spans="1:11" ht="13.8" thickBot="1" x14ac:dyDescent="0.3">
      <c r="A7" s="223"/>
      <c r="B7" s="224"/>
      <c r="C7" s="225"/>
      <c r="D7" s="224"/>
      <c r="E7" s="322"/>
      <c r="F7" s="323"/>
      <c r="G7" s="324"/>
      <c r="H7" s="325"/>
      <c r="I7" s="322"/>
      <c r="J7" s="323"/>
      <c r="K7" s="326"/>
    </row>
    <row r="8" spans="1:11" ht="18" customHeight="1" thickTop="1" thickBot="1" x14ac:dyDescent="0.35">
      <c r="A8" s="264" t="s">
        <v>19</v>
      </c>
      <c r="B8" s="265"/>
      <c r="C8" s="266"/>
      <c r="D8" s="874">
        <v>0</v>
      </c>
      <c r="E8" s="267">
        <v>0</v>
      </c>
      <c r="F8" s="872">
        <f t="shared" ref="F8:K8" si="0">SUM(F9+F14)</f>
        <v>0</v>
      </c>
      <c r="G8" s="877">
        <f t="shared" si="0"/>
        <v>0</v>
      </c>
      <c r="H8" s="874">
        <f>SUM(H9+H14)</f>
        <v>2</v>
      </c>
      <c r="I8" s="267">
        <f>SUM(I9+I14)</f>
        <v>2</v>
      </c>
      <c r="J8" s="872">
        <v>2</v>
      </c>
      <c r="K8" s="875">
        <f t="shared" si="0"/>
        <v>2</v>
      </c>
    </row>
    <row r="9" spans="1:11" ht="18" customHeight="1" thickTop="1" x14ac:dyDescent="0.3">
      <c r="A9" s="535" t="s">
        <v>279</v>
      </c>
      <c r="B9" s="547"/>
      <c r="C9" s="473"/>
      <c r="D9" s="548">
        <f>SUM(D10:D13)</f>
        <v>0</v>
      </c>
      <c r="E9" s="549">
        <f>SUM(E10:E13)</f>
        <v>0</v>
      </c>
      <c r="F9" s="550">
        <f t="shared" ref="F9:K9" si="1">SUM(F10:F13)</f>
        <v>0</v>
      </c>
      <c r="G9" s="548">
        <f t="shared" si="1"/>
        <v>0</v>
      </c>
      <c r="H9" s="551">
        <f>SUM(H10:H13)</f>
        <v>2</v>
      </c>
      <c r="I9" s="549">
        <f>SUM(I10:I13)</f>
        <v>2</v>
      </c>
      <c r="J9" s="550">
        <v>2</v>
      </c>
      <c r="K9" s="552">
        <f t="shared" si="1"/>
        <v>2</v>
      </c>
    </row>
    <row r="10" spans="1:11" ht="15.05" customHeight="1" x14ac:dyDescent="0.25">
      <c r="A10" s="327" t="s">
        <v>280</v>
      </c>
      <c r="D10" s="447">
        <v>0</v>
      </c>
      <c r="E10" s="328">
        <v>0</v>
      </c>
      <c r="F10" s="798">
        <v>0</v>
      </c>
      <c r="G10" s="239">
        <v>0</v>
      </c>
      <c r="H10" s="537">
        <v>0</v>
      </c>
      <c r="I10" s="329">
        <v>0</v>
      </c>
      <c r="J10" s="798">
        <v>1</v>
      </c>
      <c r="K10" s="852">
        <v>1</v>
      </c>
    </row>
    <row r="11" spans="1:11" ht="15.05" customHeight="1" x14ac:dyDescent="0.25">
      <c r="A11" s="327" t="s">
        <v>371</v>
      </c>
      <c r="D11" s="798">
        <v>0</v>
      </c>
      <c r="E11" s="853">
        <v>0</v>
      </c>
      <c r="F11" s="798">
        <v>0</v>
      </c>
      <c r="G11" s="239">
        <v>0</v>
      </c>
      <c r="H11" s="579">
        <v>1</v>
      </c>
      <c r="I11" s="854">
        <v>1</v>
      </c>
      <c r="J11" s="798">
        <v>1</v>
      </c>
      <c r="K11" s="852">
        <v>1</v>
      </c>
    </row>
    <row r="12" spans="1:11" ht="15.05" customHeight="1" x14ac:dyDescent="0.25">
      <c r="A12" s="327" t="s">
        <v>372</v>
      </c>
      <c r="D12" s="447">
        <v>0</v>
      </c>
      <c r="E12" s="328">
        <v>0</v>
      </c>
      <c r="F12" s="447">
        <v>0</v>
      </c>
      <c r="G12" s="240">
        <v>0</v>
      </c>
      <c r="H12" s="537">
        <v>1</v>
      </c>
      <c r="I12" s="329">
        <v>1</v>
      </c>
      <c r="J12" s="447">
        <v>0</v>
      </c>
      <c r="K12" s="330">
        <v>0</v>
      </c>
    </row>
    <row r="13" spans="1:11" ht="15.05" customHeight="1" x14ac:dyDescent="0.25">
      <c r="A13" s="327" t="s">
        <v>283</v>
      </c>
      <c r="D13" s="447">
        <v>0</v>
      </c>
      <c r="E13" s="328">
        <v>0</v>
      </c>
      <c r="F13" s="447">
        <v>0</v>
      </c>
      <c r="G13" s="240">
        <v>0</v>
      </c>
      <c r="H13" s="537">
        <v>0</v>
      </c>
      <c r="I13" s="329">
        <v>0</v>
      </c>
      <c r="J13" s="447">
        <v>0</v>
      </c>
      <c r="K13" s="330">
        <v>0</v>
      </c>
    </row>
    <row r="14" spans="1:11" ht="30.7" customHeight="1" x14ac:dyDescent="0.25">
      <c r="A14" s="1057" t="s">
        <v>424</v>
      </c>
      <c r="B14" s="987"/>
      <c r="C14" s="1058"/>
      <c r="D14" s="543">
        <v>0</v>
      </c>
      <c r="E14" s="544">
        <v>0</v>
      </c>
      <c r="F14" s="543">
        <v>0</v>
      </c>
      <c r="G14" s="545">
        <v>0</v>
      </c>
      <c r="H14" s="544">
        <v>0</v>
      </c>
      <c r="I14" s="543">
        <v>0</v>
      </c>
      <c r="J14" s="543">
        <v>0</v>
      </c>
      <c r="K14" s="546">
        <v>0</v>
      </c>
    </row>
    <row r="15" spans="1:11" ht="18" customHeight="1" x14ac:dyDescent="0.25"/>
    <row r="16" spans="1:11" ht="15.05" x14ac:dyDescent="0.25">
      <c r="A16" s="54" t="s">
        <v>343</v>
      </c>
      <c r="B16" s="54" t="s">
        <v>799</v>
      </c>
    </row>
    <row r="17" spans="1:11" ht="13.8" thickBot="1" x14ac:dyDescent="0.3"/>
    <row r="18" spans="1:11" ht="18" customHeight="1" x14ac:dyDescent="0.3">
      <c r="A18" s="305"/>
      <c r="B18" s="306"/>
      <c r="C18" s="307"/>
      <c r="D18" s="205" t="s">
        <v>1013</v>
      </c>
      <c r="E18" s="308"/>
      <c r="F18" s="308"/>
      <c r="G18" s="206"/>
      <c r="H18" s="263" t="s">
        <v>1014</v>
      </c>
      <c r="I18" s="207"/>
      <c r="J18" s="207"/>
      <c r="K18" s="208"/>
    </row>
    <row r="19" spans="1:11" ht="18.2" x14ac:dyDescent="0.35">
      <c r="A19" s="209" t="s">
        <v>289</v>
      </c>
      <c r="B19" s="309"/>
      <c r="C19" s="310"/>
      <c r="D19" s="331" t="s">
        <v>46</v>
      </c>
      <c r="E19" s="219" t="s">
        <v>46</v>
      </c>
      <c r="F19" s="332" t="s">
        <v>290</v>
      </c>
      <c r="G19" s="333"/>
      <c r="H19" s="334" t="s">
        <v>46</v>
      </c>
      <c r="I19" s="219" t="s">
        <v>46</v>
      </c>
      <c r="J19" s="332" t="s">
        <v>290</v>
      </c>
      <c r="K19" s="335"/>
    </row>
    <row r="20" spans="1:11" ht="18.2" x14ac:dyDescent="0.35">
      <c r="A20" s="209" t="s">
        <v>291</v>
      </c>
      <c r="B20" s="309"/>
      <c r="C20" s="310"/>
      <c r="D20" s="331" t="s">
        <v>288</v>
      </c>
      <c r="E20" s="219" t="s">
        <v>292</v>
      </c>
      <c r="F20" s="221" t="s">
        <v>293</v>
      </c>
      <c r="G20" s="331" t="s">
        <v>184</v>
      </c>
      <c r="H20" s="334" t="s">
        <v>288</v>
      </c>
      <c r="I20" s="219" t="s">
        <v>292</v>
      </c>
      <c r="J20" s="221" t="s">
        <v>293</v>
      </c>
      <c r="K20" s="222" t="s">
        <v>184</v>
      </c>
    </row>
    <row r="21" spans="1:11" x14ac:dyDescent="0.25">
      <c r="A21" s="274"/>
      <c r="B21" s="309"/>
      <c r="C21" s="310"/>
      <c r="D21" s="336"/>
      <c r="E21" s="219" t="s">
        <v>294</v>
      </c>
      <c r="F21" s="221" t="s">
        <v>189</v>
      </c>
      <c r="G21" s="331" t="s">
        <v>185</v>
      </c>
      <c r="H21" s="337"/>
      <c r="I21" s="219" t="s">
        <v>294</v>
      </c>
      <c r="J21" s="221" t="s">
        <v>189</v>
      </c>
      <c r="K21" s="222" t="s">
        <v>185</v>
      </c>
    </row>
    <row r="22" spans="1:11" ht="13.8" thickBot="1" x14ac:dyDescent="0.3">
      <c r="A22" s="223"/>
      <c r="B22" s="224"/>
      <c r="C22" s="225"/>
      <c r="D22" s="338"/>
      <c r="E22" s="339"/>
      <c r="F22" s="228"/>
      <c r="G22" s="292"/>
      <c r="H22" s="340"/>
      <c r="I22" s="339"/>
      <c r="J22" s="228"/>
      <c r="K22" s="229"/>
    </row>
    <row r="23" spans="1:11" ht="18" customHeight="1" thickTop="1" thickBot="1" x14ac:dyDescent="0.35">
      <c r="A23" s="264" t="s">
        <v>19</v>
      </c>
      <c r="B23" s="265"/>
      <c r="C23" s="266"/>
      <c r="D23" s="877">
        <v>0</v>
      </c>
      <c r="E23" s="267">
        <v>0</v>
      </c>
      <c r="F23" s="872">
        <v>0</v>
      </c>
      <c r="G23" s="877">
        <v>0</v>
      </c>
      <c r="H23" s="874">
        <v>0</v>
      </c>
      <c r="I23" s="267">
        <v>0</v>
      </c>
      <c r="J23" s="872">
        <v>0</v>
      </c>
      <c r="K23" s="875">
        <v>0</v>
      </c>
    </row>
    <row r="24" spans="1:11" ht="18" customHeight="1" thickTop="1" x14ac:dyDescent="0.25">
      <c r="A24" s="553" t="s">
        <v>957</v>
      </c>
      <c r="B24" s="411"/>
      <c r="C24" s="412"/>
      <c r="D24" s="462"/>
      <c r="E24" s="428"/>
      <c r="F24" s="586"/>
      <c r="G24" s="462"/>
      <c r="H24" s="578">
        <v>1</v>
      </c>
      <c r="I24" s="428">
        <v>1</v>
      </c>
      <c r="J24" s="586"/>
      <c r="K24" s="587">
        <v>1</v>
      </c>
    </row>
    <row r="25" spans="1:11" ht="15.05" customHeight="1" x14ac:dyDescent="0.25">
      <c r="A25" s="341" t="s">
        <v>785</v>
      </c>
      <c r="B25" s="342"/>
      <c r="C25" s="343"/>
      <c r="D25" s="344"/>
      <c r="E25" s="554"/>
      <c r="F25" s="345"/>
      <c r="G25" s="344"/>
      <c r="H25" s="346"/>
      <c r="I25" s="554"/>
      <c r="J25" s="345"/>
      <c r="K25" s="347"/>
    </row>
    <row r="26" spans="1:11" ht="18" customHeight="1" x14ac:dyDescent="0.25"/>
    <row r="27" spans="1:11" ht="15.05" x14ac:dyDescent="0.25">
      <c r="A27" s="54" t="s">
        <v>344</v>
      </c>
      <c r="B27" s="79" t="s">
        <v>800</v>
      </c>
    </row>
    <row r="28" spans="1:11" ht="13.8" thickBot="1" x14ac:dyDescent="0.3"/>
    <row r="29" spans="1:11" ht="18" customHeight="1" x14ac:dyDescent="0.3">
      <c r="A29" s="202"/>
      <c r="B29" s="203"/>
      <c r="C29" s="204"/>
      <c r="D29" s="205" t="s">
        <v>1015</v>
      </c>
      <c r="E29" s="308"/>
      <c r="F29" s="308"/>
      <c r="G29" s="206"/>
      <c r="H29" s="263" t="s">
        <v>1016</v>
      </c>
      <c r="I29" s="207"/>
      <c r="J29" s="207"/>
      <c r="K29" s="208"/>
    </row>
    <row r="30" spans="1:11" ht="18.2" x14ac:dyDescent="0.35">
      <c r="A30" s="209" t="s">
        <v>295</v>
      </c>
      <c r="B30" s="348"/>
      <c r="C30" s="211"/>
      <c r="D30" s="349" t="s">
        <v>46</v>
      </c>
      <c r="E30" s="350"/>
      <c r="F30" s="349" t="s">
        <v>46</v>
      </c>
      <c r="G30" s="351"/>
      <c r="H30" s="352" t="s">
        <v>46</v>
      </c>
      <c r="I30" s="350"/>
      <c r="J30" s="349" t="s">
        <v>47</v>
      </c>
      <c r="K30" s="353"/>
    </row>
    <row r="31" spans="1:11" ht="13.8" thickBot="1" x14ac:dyDescent="0.3">
      <c r="A31" s="354"/>
      <c r="B31" s="355"/>
      <c r="C31" s="356"/>
      <c r="D31" s="357" t="s">
        <v>288</v>
      </c>
      <c r="E31" s="358"/>
      <c r="F31" s="357" t="s">
        <v>296</v>
      </c>
      <c r="G31" s="359"/>
      <c r="H31" s="360" t="s">
        <v>288</v>
      </c>
      <c r="I31" s="358"/>
      <c r="J31" s="357" t="s">
        <v>296</v>
      </c>
      <c r="K31" s="361"/>
    </row>
    <row r="32" spans="1:11" ht="16.899999999999999" thickTop="1" thickBot="1" x14ac:dyDescent="0.35">
      <c r="A32" s="362" t="s">
        <v>19</v>
      </c>
      <c r="B32" s="363"/>
      <c r="C32" s="364"/>
      <c r="D32" s="1047">
        <f>SUM(D33:E34)</f>
        <v>0</v>
      </c>
      <c r="E32" s="1048"/>
      <c r="F32" s="1047">
        <f>SUM(F33:G34)</f>
        <v>0</v>
      </c>
      <c r="G32" s="1049"/>
      <c r="H32" s="1050">
        <f>SUM(H33:I34)</f>
        <v>0</v>
      </c>
      <c r="I32" s="1048"/>
      <c r="J32" s="1047">
        <f>SUM(J33:K34)</f>
        <v>0</v>
      </c>
      <c r="K32" s="1051"/>
    </row>
    <row r="33" spans="1:11" ht="18" customHeight="1" thickTop="1" x14ac:dyDescent="0.25">
      <c r="A33" s="553"/>
      <c r="B33" s="411"/>
      <c r="C33" s="412"/>
      <c r="D33" s="1059"/>
      <c r="E33" s="1061"/>
      <c r="F33" s="1059"/>
      <c r="G33" s="1062"/>
      <c r="H33" s="1063"/>
      <c r="I33" s="1061"/>
      <c r="J33" s="1059"/>
      <c r="K33" s="1060"/>
    </row>
    <row r="34" spans="1:11" ht="18" customHeight="1" thickBot="1" x14ac:dyDescent="0.3">
      <c r="A34" s="365" t="s">
        <v>785</v>
      </c>
      <c r="B34" s="366"/>
      <c r="C34" s="367"/>
      <c r="D34" s="555"/>
      <c r="E34" s="556"/>
      <c r="F34" s="368"/>
      <c r="G34" s="369"/>
      <c r="H34" s="557"/>
      <c r="I34" s="556"/>
      <c r="J34" s="368"/>
      <c r="K34" s="370"/>
    </row>
    <row r="35" spans="1:11" ht="18" customHeight="1" x14ac:dyDescent="0.25"/>
    <row r="36" spans="1:11" ht="15.05" x14ac:dyDescent="0.25">
      <c r="A36" s="54" t="s">
        <v>345</v>
      </c>
      <c r="B36" s="79" t="s">
        <v>801</v>
      </c>
    </row>
    <row r="37" spans="1:11" ht="13.8" thickBot="1" x14ac:dyDescent="0.3">
      <c r="A37" s="98"/>
    </row>
    <row r="38" spans="1:11" ht="18" customHeight="1" x14ac:dyDescent="0.3">
      <c r="A38" s="202"/>
      <c r="B38" s="203"/>
      <c r="C38" s="204"/>
      <c r="D38" s="205" t="s">
        <v>1015</v>
      </c>
      <c r="E38" s="308"/>
      <c r="F38" s="308"/>
      <c r="G38" s="206"/>
      <c r="H38" s="263" t="s">
        <v>1016</v>
      </c>
      <c r="I38" s="207"/>
      <c r="J38" s="207"/>
      <c r="K38" s="208"/>
    </row>
    <row r="39" spans="1:11" ht="18.2" x14ac:dyDescent="0.35">
      <c r="A39" s="209" t="s">
        <v>295</v>
      </c>
      <c r="B39" s="348"/>
      <c r="C39" s="211"/>
      <c r="D39" s="349" t="s">
        <v>46</v>
      </c>
      <c r="E39" s="350"/>
      <c r="F39" s="349" t="s">
        <v>46</v>
      </c>
      <c r="G39" s="351"/>
      <c r="H39" s="352" t="s">
        <v>46</v>
      </c>
      <c r="I39" s="350"/>
      <c r="J39" s="349" t="s">
        <v>47</v>
      </c>
      <c r="K39" s="353"/>
    </row>
    <row r="40" spans="1:11" ht="13.8" thickBot="1" x14ac:dyDescent="0.3">
      <c r="A40" s="216"/>
      <c r="B40" s="217"/>
      <c r="C40" s="218"/>
      <c r="D40" s="357" t="s">
        <v>288</v>
      </c>
      <c r="E40" s="358"/>
      <c r="F40" s="357" t="s">
        <v>296</v>
      </c>
      <c r="G40" s="359"/>
      <c r="H40" s="360" t="s">
        <v>288</v>
      </c>
      <c r="I40" s="358"/>
      <c r="J40" s="357" t="s">
        <v>296</v>
      </c>
      <c r="K40" s="361"/>
    </row>
    <row r="41" spans="1:11" ht="16.899999999999999" thickTop="1" thickBot="1" x14ac:dyDescent="0.35">
      <c r="A41" s="264" t="s">
        <v>19</v>
      </c>
      <c r="B41" s="265"/>
      <c r="C41" s="266"/>
      <c r="D41" s="1047">
        <v>0</v>
      </c>
      <c r="E41" s="1048"/>
      <c r="F41" s="1047">
        <v>0</v>
      </c>
      <c r="G41" s="1049"/>
      <c r="H41" s="1050">
        <v>0</v>
      </c>
      <c r="I41" s="1048"/>
      <c r="J41" s="1047">
        <v>0</v>
      </c>
      <c r="K41" s="1051"/>
    </row>
    <row r="42" spans="1:11" ht="18" customHeight="1" thickTop="1" x14ac:dyDescent="0.3">
      <c r="A42" s="580" t="s">
        <v>785</v>
      </c>
      <c r="B42" s="454"/>
      <c r="C42" s="471"/>
      <c r="D42" s="1052"/>
      <c r="E42" s="1053"/>
      <c r="F42" s="1052"/>
      <c r="G42" s="1054"/>
      <c r="H42" s="1055"/>
      <c r="I42" s="1053"/>
      <c r="J42" s="1052"/>
      <c r="K42" s="1056"/>
    </row>
    <row r="43" spans="1:11" ht="13.65" customHeight="1" thickBot="1" x14ac:dyDescent="0.3">
      <c r="A43" s="371"/>
      <c r="B43" s="372"/>
      <c r="C43" s="373"/>
      <c r="D43" s="559"/>
      <c r="E43" s="560"/>
      <c r="F43" s="372"/>
      <c r="G43" s="374"/>
      <c r="H43" s="559"/>
      <c r="I43" s="560"/>
      <c r="J43" s="372"/>
      <c r="K43" s="375"/>
    </row>
    <row r="44" spans="1:11" ht="15.05" x14ac:dyDescent="0.25">
      <c r="A44" s="117" t="s">
        <v>906</v>
      </c>
    </row>
    <row r="57" spans="1:1" x14ac:dyDescent="0.25">
      <c r="A57" s="79"/>
    </row>
    <row r="74" spans="1:1" x14ac:dyDescent="0.25">
      <c r="A74" s="79"/>
    </row>
  </sheetData>
  <mergeCells count="17"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  <mergeCell ref="D41:E41"/>
    <mergeCell ref="F41:G41"/>
    <mergeCell ref="H41:I41"/>
    <mergeCell ref="J41:K41"/>
    <mergeCell ref="D42:E42"/>
    <mergeCell ref="F42:G42"/>
    <mergeCell ref="H42:I42"/>
    <mergeCell ref="J42:K4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4"/>
  <sheetViews>
    <sheetView zoomScaleNormal="100" workbookViewId="0">
      <selection activeCell="A23" sqref="A23:K74"/>
    </sheetView>
  </sheetViews>
  <sheetFormatPr defaultColWidth="9.109375" defaultRowHeight="13.15" x14ac:dyDescent="0.25"/>
  <cols>
    <col min="1" max="16384" width="9.109375" style="54"/>
  </cols>
  <sheetData>
    <row r="1" spans="1:11" ht="15.05" customHeight="1" x14ac:dyDescent="0.25">
      <c r="A1" s="121" t="s">
        <v>346</v>
      </c>
      <c r="B1" s="67" t="s">
        <v>802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ht="14.25" customHeight="1" thickBot="1" x14ac:dyDescent="0.3">
      <c r="A2" s="121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" customHeight="1" x14ac:dyDescent="0.3">
      <c r="A3" s="1071" t="s">
        <v>295</v>
      </c>
      <c r="B3" s="1072"/>
      <c r="C3" s="1073"/>
      <c r="D3" s="205" t="s">
        <v>1015</v>
      </c>
      <c r="E3" s="308"/>
      <c r="F3" s="308"/>
      <c r="G3" s="206"/>
      <c r="H3" s="263" t="s">
        <v>1016</v>
      </c>
      <c r="I3" s="207"/>
      <c r="J3" s="207"/>
      <c r="K3" s="208"/>
    </row>
    <row r="4" spans="1:11" ht="15.05" customHeight="1" x14ac:dyDescent="0.25">
      <c r="A4" s="1074"/>
      <c r="B4" s="1075"/>
      <c r="C4" s="1076"/>
      <c r="D4" s="349" t="s">
        <v>46</v>
      </c>
      <c r="E4" s="350"/>
      <c r="F4" s="349" t="s">
        <v>46</v>
      </c>
      <c r="G4" s="351"/>
      <c r="H4" s="352" t="s">
        <v>46</v>
      </c>
      <c r="I4" s="350"/>
      <c r="J4" s="349" t="s">
        <v>47</v>
      </c>
      <c r="K4" s="353"/>
    </row>
    <row r="5" spans="1:11" ht="15.05" customHeight="1" thickBot="1" x14ac:dyDescent="0.3">
      <c r="A5" s="1074"/>
      <c r="B5" s="1075"/>
      <c r="C5" s="1076"/>
      <c r="D5" s="357" t="s">
        <v>288</v>
      </c>
      <c r="E5" s="358"/>
      <c r="F5" s="357" t="s">
        <v>296</v>
      </c>
      <c r="G5" s="359"/>
      <c r="H5" s="360" t="s">
        <v>288</v>
      </c>
      <c r="I5" s="358"/>
      <c r="J5" s="357" t="s">
        <v>296</v>
      </c>
      <c r="K5" s="361"/>
    </row>
    <row r="6" spans="1:11" ht="18" customHeight="1" thickTop="1" thickBot="1" x14ac:dyDescent="0.35">
      <c r="A6" s="264" t="s">
        <v>19</v>
      </c>
      <c r="B6" s="376"/>
      <c r="C6" s="377"/>
      <c r="D6" s="1047">
        <v>0</v>
      </c>
      <c r="E6" s="1048"/>
      <c r="F6" s="1047">
        <v>0</v>
      </c>
      <c r="G6" s="1049"/>
      <c r="H6" s="1050">
        <v>0</v>
      </c>
      <c r="I6" s="1048"/>
      <c r="J6" s="1047">
        <v>0</v>
      </c>
      <c r="K6" s="1051"/>
    </row>
    <row r="7" spans="1:11" ht="12.25" customHeight="1" thickTop="1" x14ac:dyDescent="0.25">
      <c r="A7" s="553"/>
      <c r="B7" s="411"/>
      <c r="C7" s="412"/>
      <c r="D7" s="573"/>
      <c r="E7" s="574"/>
      <c r="F7" s="573"/>
      <c r="G7" s="573"/>
      <c r="H7" s="575"/>
      <c r="I7" s="574"/>
      <c r="J7" s="573"/>
      <c r="K7" s="576"/>
    </row>
    <row r="8" spans="1:11" ht="12.7" customHeight="1" thickBot="1" x14ac:dyDescent="0.3">
      <c r="A8" s="378"/>
      <c r="B8" s="379"/>
      <c r="C8" s="380"/>
      <c r="D8" s="570"/>
      <c r="E8" s="571"/>
      <c r="F8" s="381"/>
      <c r="G8" s="382"/>
      <c r="H8" s="572"/>
      <c r="I8" s="571"/>
      <c r="J8" s="381"/>
      <c r="K8" s="383"/>
    </row>
    <row r="9" spans="1:11" ht="15.05" customHeight="1" x14ac:dyDescent="0.25">
      <c r="A9" s="121" t="s">
        <v>347</v>
      </c>
      <c r="B9" s="54" t="s">
        <v>803</v>
      </c>
    </row>
    <row r="10" spans="1:11" ht="13.65" customHeight="1" thickBot="1" x14ac:dyDescent="0.3">
      <c r="A10" s="121"/>
    </row>
    <row r="11" spans="1:11" ht="18" customHeight="1" x14ac:dyDescent="0.3">
      <c r="A11" s="1071" t="s">
        <v>295</v>
      </c>
      <c r="B11" s="1072"/>
      <c r="C11" s="1073"/>
      <c r="D11" s="205" t="s">
        <v>1017</v>
      </c>
      <c r="E11" s="308"/>
      <c r="F11" s="308"/>
      <c r="G11" s="206"/>
      <c r="H11" s="263" t="s">
        <v>1016</v>
      </c>
      <c r="I11" s="207"/>
      <c r="J11" s="207"/>
      <c r="K11" s="208"/>
    </row>
    <row r="12" spans="1:11" ht="15.85" customHeight="1" x14ac:dyDescent="0.25">
      <c r="A12" s="1074"/>
      <c r="B12" s="1075"/>
      <c r="C12" s="1076"/>
      <c r="D12" s="349" t="s">
        <v>46</v>
      </c>
      <c r="E12" s="350"/>
      <c r="F12" s="349" t="s">
        <v>46</v>
      </c>
      <c r="G12" s="351"/>
      <c r="H12" s="352" t="s">
        <v>46</v>
      </c>
      <c r="I12" s="350"/>
      <c r="J12" s="349" t="s">
        <v>47</v>
      </c>
      <c r="K12" s="353"/>
    </row>
    <row r="13" spans="1:11" ht="15.85" customHeight="1" thickBot="1" x14ac:dyDescent="0.3">
      <c r="A13" s="1074"/>
      <c r="B13" s="1075"/>
      <c r="C13" s="1076"/>
      <c r="D13" s="357" t="s">
        <v>288</v>
      </c>
      <c r="E13" s="358"/>
      <c r="F13" s="357" t="s">
        <v>296</v>
      </c>
      <c r="G13" s="359"/>
      <c r="H13" s="360" t="s">
        <v>288</v>
      </c>
      <c r="I13" s="358"/>
      <c r="J13" s="357" t="s">
        <v>296</v>
      </c>
      <c r="K13" s="361"/>
    </row>
    <row r="14" spans="1:11" ht="18" customHeight="1" thickTop="1" thickBot="1" x14ac:dyDescent="0.35">
      <c r="A14" s="264" t="s">
        <v>19</v>
      </c>
      <c r="B14" s="376"/>
      <c r="C14" s="377"/>
      <c r="D14" s="1047">
        <v>0</v>
      </c>
      <c r="E14" s="1048"/>
      <c r="F14" s="1047">
        <v>0</v>
      </c>
      <c r="G14" s="1049"/>
      <c r="H14" s="1050">
        <v>0</v>
      </c>
      <c r="I14" s="1048"/>
      <c r="J14" s="1047">
        <v>0</v>
      </c>
      <c r="K14" s="1051"/>
    </row>
    <row r="15" spans="1:11" ht="12.25" customHeight="1" thickTop="1" x14ac:dyDescent="0.25">
      <c r="A15" s="535"/>
      <c r="B15" s="414"/>
      <c r="C15" s="415"/>
      <c r="D15" s="911"/>
      <c r="E15" s="912"/>
      <c r="F15" s="911"/>
      <c r="G15" s="1064"/>
      <c r="H15" s="1065"/>
      <c r="I15" s="912"/>
      <c r="J15" s="911"/>
      <c r="K15" s="1066"/>
    </row>
    <row r="16" spans="1:11" ht="12.05" customHeight="1" thickBot="1" x14ac:dyDescent="0.3">
      <c r="A16" s="378"/>
      <c r="B16" s="379"/>
      <c r="C16" s="380"/>
      <c r="D16" s="570"/>
      <c r="E16" s="571"/>
      <c r="F16" s="381"/>
      <c r="G16" s="382"/>
      <c r="H16" s="572"/>
      <c r="I16" s="571"/>
      <c r="J16" s="381"/>
      <c r="K16" s="383"/>
    </row>
    <row r="17" spans="1:11" ht="15.05" customHeight="1" x14ac:dyDescent="0.25">
      <c r="A17" s="67" t="s">
        <v>585</v>
      </c>
      <c r="B17" s="384" t="s">
        <v>804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2.7" customHeight="1" thickBot="1" x14ac:dyDescent="0.3">
      <c r="A18" s="121"/>
    </row>
    <row r="19" spans="1:11" ht="15.05" customHeight="1" x14ac:dyDescent="0.3">
      <c r="A19" s="1071" t="s">
        <v>295</v>
      </c>
      <c r="B19" s="1072"/>
      <c r="C19" s="1073"/>
      <c r="D19" s="205" t="s">
        <v>1015</v>
      </c>
      <c r="E19" s="584"/>
      <c r="F19" s="308"/>
      <c r="G19" s="206"/>
      <c r="H19" s="385" t="s">
        <v>1018</v>
      </c>
      <c r="I19" s="207"/>
      <c r="J19" s="207"/>
      <c r="K19" s="208"/>
    </row>
    <row r="20" spans="1:11" ht="13.65" customHeight="1" x14ac:dyDescent="0.25">
      <c r="A20" s="1074"/>
      <c r="B20" s="1075"/>
      <c r="C20" s="1076"/>
      <c r="D20" s="349" t="s">
        <v>46</v>
      </c>
      <c r="E20" s="350"/>
      <c r="F20" s="349" t="s">
        <v>46</v>
      </c>
      <c r="G20" s="351"/>
      <c r="H20" s="352" t="s">
        <v>46</v>
      </c>
      <c r="I20" s="350"/>
      <c r="J20" s="349" t="s">
        <v>47</v>
      </c>
      <c r="K20" s="353"/>
    </row>
    <row r="21" spans="1:11" ht="13.65" customHeight="1" thickBot="1" x14ac:dyDescent="0.3">
      <c r="A21" s="1074"/>
      <c r="B21" s="1075"/>
      <c r="C21" s="1076"/>
      <c r="D21" s="357" t="s">
        <v>599</v>
      </c>
      <c r="E21" s="358"/>
      <c r="F21" s="357" t="s">
        <v>296</v>
      </c>
      <c r="G21" s="359"/>
      <c r="H21" s="360" t="s">
        <v>599</v>
      </c>
      <c r="I21" s="358"/>
      <c r="J21" s="357" t="s">
        <v>296</v>
      </c>
      <c r="K21" s="361"/>
    </row>
    <row r="22" spans="1:11" ht="15.65" customHeight="1" thickTop="1" thickBot="1" x14ac:dyDescent="0.35">
      <c r="A22" s="264" t="s">
        <v>19</v>
      </c>
      <c r="B22" s="376"/>
      <c r="C22" s="377"/>
      <c r="D22" s="1047">
        <v>14</v>
      </c>
      <c r="E22" s="1048"/>
      <c r="F22" s="1047">
        <v>17</v>
      </c>
      <c r="G22" s="1049"/>
      <c r="H22" s="1070">
        <v>139</v>
      </c>
      <c r="I22" s="1048"/>
      <c r="J22" s="1047">
        <v>143</v>
      </c>
      <c r="K22" s="1051"/>
    </row>
    <row r="23" spans="1:11" ht="14.25" customHeight="1" thickTop="1" x14ac:dyDescent="0.25">
      <c r="A23" s="535" t="s">
        <v>504</v>
      </c>
      <c r="B23" s="414"/>
      <c r="C23" s="415"/>
      <c r="D23" s="911">
        <f>SUM(D24:E34)</f>
        <v>0</v>
      </c>
      <c r="E23" s="1067"/>
      <c r="F23" s="911">
        <f>SUM(F24:G34)</f>
        <v>0</v>
      </c>
      <c r="G23" s="1068"/>
      <c r="H23" s="1065">
        <f>SUM(H24:I34)</f>
        <v>15</v>
      </c>
      <c r="I23" s="1067"/>
      <c r="J23" s="911">
        <f>SUM(J24:K34)</f>
        <v>15</v>
      </c>
      <c r="K23" s="1069"/>
    </row>
    <row r="24" spans="1:11" ht="12.7" customHeight="1" x14ac:dyDescent="0.25">
      <c r="A24" s="386" t="s">
        <v>835</v>
      </c>
      <c r="B24" s="387"/>
      <c r="C24" s="388"/>
      <c r="D24" s="561"/>
      <c r="E24" s="562"/>
      <c r="F24" s="389"/>
      <c r="G24" s="395"/>
      <c r="H24" s="561"/>
      <c r="I24" s="562"/>
      <c r="J24" s="389"/>
      <c r="K24" s="396"/>
    </row>
    <row r="25" spans="1:11" ht="12.7" customHeight="1" x14ac:dyDescent="0.25">
      <c r="A25" s="341" t="s">
        <v>927</v>
      </c>
      <c r="B25" s="342"/>
      <c r="C25" s="343"/>
      <c r="D25" s="569"/>
      <c r="E25" s="562"/>
      <c r="F25" s="392"/>
      <c r="G25" s="395"/>
      <c r="H25" s="563"/>
      <c r="I25" s="562">
        <v>1</v>
      </c>
      <c r="J25" s="392"/>
      <c r="K25" s="396">
        <v>1</v>
      </c>
    </row>
    <row r="26" spans="1:11" ht="12.7" customHeight="1" x14ac:dyDescent="0.25">
      <c r="A26" s="341" t="s">
        <v>928</v>
      </c>
      <c r="B26" s="342"/>
      <c r="C26" s="343"/>
      <c r="D26" s="569"/>
      <c r="E26" s="562"/>
      <c r="F26" s="392"/>
      <c r="G26" s="395"/>
      <c r="H26" s="563"/>
      <c r="I26" s="562">
        <v>2</v>
      </c>
      <c r="J26" s="392"/>
      <c r="K26" s="396">
        <v>2</v>
      </c>
    </row>
    <row r="27" spans="1:11" ht="14.25" customHeight="1" x14ac:dyDescent="0.25">
      <c r="A27" s="397" t="s">
        <v>929</v>
      </c>
      <c r="B27" s="342"/>
      <c r="C27" s="343"/>
      <c r="D27" s="564"/>
      <c r="E27" s="562"/>
      <c r="F27" s="398"/>
      <c r="G27" s="395"/>
      <c r="H27" s="564"/>
      <c r="I27" s="562">
        <v>2</v>
      </c>
      <c r="J27" s="398"/>
      <c r="K27" s="396">
        <v>2</v>
      </c>
    </row>
    <row r="28" spans="1:11" ht="12.7" customHeight="1" x14ac:dyDescent="0.25">
      <c r="A28" s="397" t="s">
        <v>930</v>
      </c>
      <c r="B28" s="342"/>
      <c r="C28" s="343"/>
      <c r="D28" s="564"/>
      <c r="E28" s="562"/>
      <c r="F28" s="398"/>
      <c r="G28" s="395"/>
      <c r="H28" s="564"/>
      <c r="I28" s="562">
        <v>2</v>
      </c>
      <c r="J28" s="398"/>
      <c r="K28" s="396">
        <v>2</v>
      </c>
    </row>
    <row r="29" spans="1:11" ht="12.7" customHeight="1" x14ac:dyDescent="0.25">
      <c r="A29" s="397" t="s">
        <v>931</v>
      </c>
      <c r="B29" s="342"/>
      <c r="C29" s="343"/>
      <c r="D29" s="564"/>
      <c r="E29" s="562"/>
      <c r="F29" s="398"/>
      <c r="G29" s="395"/>
      <c r="H29" s="564"/>
      <c r="I29" s="562">
        <v>1</v>
      </c>
      <c r="J29" s="398"/>
      <c r="K29" s="396">
        <v>1</v>
      </c>
    </row>
    <row r="30" spans="1:11" ht="12.7" customHeight="1" x14ac:dyDescent="0.25">
      <c r="A30" s="397" t="s">
        <v>932</v>
      </c>
      <c r="B30" s="342"/>
      <c r="C30" s="343"/>
      <c r="D30" s="564"/>
      <c r="E30" s="562"/>
      <c r="F30" s="398"/>
      <c r="G30" s="395"/>
      <c r="H30" s="564"/>
      <c r="I30" s="562"/>
      <c r="J30" s="398"/>
      <c r="K30" s="396"/>
    </row>
    <row r="31" spans="1:11" ht="14.25" customHeight="1" x14ac:dyDescent="0.25">
      <c r="A31" s="397" t="s">
        <v>933</v>
      </c>
      <c r="B31" s="342"/>
      <c r="C31" s="343"/>
      <c r="D31" s="564"/>
      <c r="E31" s="562"/>
      <c r="F31" s="398"/>
      <c r="G31" s="395"/>
      <c r="H31" s="564"/>
      <c r="I31" s="562">
        <v>2</v>
      </c>
      <c r="J31" s="398"/>
      <c r="K31" s="396">
        <v>2</v>
      </c>
    </row>
    <row r="32" spans="1:11" ht="12.7" customHeight="1" x14ac:dyDescent="0.25">
      <c r="A32" s="397" t="s">
        <v>934</v>
      </c>
      <c r="B32" s="342"/>
      <c r="C32" s="343"/>
      <c r="D32" s="564"/>
      <c r="E32" s="562"/>
      <c r="F32" s="398"/>
      <c r="G32" s="395"/>
      <c r="H32" s="564"/>
      <c r="I32" s="562">
        <v>3</v>
      </c>
      <c r="J32" s="398"/>
      <c r="K32" s="396">
        <v>3</v>
      </c>
    </row>
    <row r="33" spans="1:11" ht="12.7" customHeight="1" x14ac:dyDescent="0.25">
      <c r="A33" s="397" t="s">
        <v>958</v>
      </c>
      <c r="B33" s="342"/>
      <c r="C33" s="343"/>
      <c r="D33" s="564"/>
      <c r="E33" s="562"/>
      <c r="F33" s="398"/>
      <c r="G33" s="395"/>
      <c r="H33" s="564"/>
      <c r="I33" s="562">
        <v>1</v>
      </c>
      <c r="J33" s="398"/>
      <c r="K33" s="396">
        <v>1</v>
      </c>
    </row>
    <row r="34" spans="1:11" ht="14.25" customHeight="1" x14ac:dyDescent="0.25">
      <c r="A34" s="397" t="s">
        <v>959</v>
      </c>
      <c r="B34" s="342"/>
      <c r="C34" s="343"/>
      <c r="D34" s="564"/>
      <c r="E34" s="565"/>
      <c r="F34" s="398"/>
      <c r="G34" s="393"/>
      <c r="H34" s="564"/>
      <c r="I34" s="565">
        <v>1</v>
      </c>
      <c r="J34" s="398"/>
      <c r="K34" s="394">
        <v>1</v>
      </c>
    </row>
    <row r="35" spans="1:11" ht="12.7" customHeight="1" x14ac:dyDescent="0.25">
      <c r="A35" s="535" t="s">
        <v>408</v>
      </c>
      <c r="B35" s="414"/>
      <c r="C35" s="415"/>
      <c r="D35" s="911">
        <f>SUM(D36:E44)</f>
        <v>2</v>
      </c>
      <c r="E35" s="912"/>
      <c r="F35" s="911">
        <f>SUM(F36:G44)</f>
        <v>2</v>
      </c>
      <c r="G35" s="1064"/>
      <c r="H35" s="1065">
        <f>SUM(H36:I44)</f>
        <v>18</v>
      </c>
      <c r="I35" s="912"/>
      <c r="J35" s="911">
        <f>SUM(J36:K44)</f>
        <v>18</v>
      </c>
      <c r="K35" s="1066"/>
    </row>
    <row r="36" spans="1:11" ht="14.25" customHeight="1" x14ac:dyDescent="0.25">
      <c r="A36" s="341" t="s">
        <v>848</v>
      </c>
      <c r="B36" s="342"/>
      <c r="C36" s="343"/>
      <c r="D36" s="569"/>
      <c r="E36" s="565"/>
      <c r="F36" s="392"/>
      <c r="G36" s="393"/>
      <c r="H36" s="563"/>
      <c r="I36" s="565">
        <v>2</v>
      </c>
      <c r="J36" s="392"/>
      <c r="K36" s="394">
        <v>2</v>
      </c>
    </row>
    <row r="37" spans="1:11" ht="12.7" customHeight="1" x14ac:dyDescent="0.25">
      <c r="A37" s="386" t="s">
        <v>849</v>
      </c>
      <c r="B37" s="387"/>
      <c r="C37" s="388"/>
      <c r="D37" s="561"/>
      <c r="E37" s="566"/>
      <c r="F37" s="389"/>
      <c r="G37" s="390"/>
      <c r="H37" s="567"/>
      <c r="I37" s="566"/>
      <c r="J37" s="389"/>
      <c r="K37" s="391"/>
    </row>
    <row r="38" spans="1:11" ht="12.7" customHeight="1" x14ac:dyDescent="0.25">
      <c r="A38" s="341" t="s">
        <v>935</v>
      </c>
      <c r="B38" s="342"/>
      <c r="C38" s="343"/>
      <c r="D38" s="569"/>
      <c r="E38" s="565">
        <v>1</v>
      </c>
      <c r="F38" s="392"/>
      <c r="G38" s="393">
        <v>1</v>
      </c>
      <c r="H38" s="563"/>
      <c r="I38" s="565">
        <v>2</v>
      </c>
      <c r="J38" s="392"/>
      <c r="K38" s="394">
        <v>2</v>
      </c>
    </row>
    <row r="39" spans="1:11" ht="14.25" customHeight="1" x14ac:dyDescent="0.25">
      <c r="A39" s="341" t="s">
        <v>936</v>
      </c>
      <c r="B39" s="342"/>
      <c r="C39" s="343"/>
      <c r="D39" s="569"/>
      <c r="E39" s="565"/>
      <c r="F39" s="392"/>
      <c r="G39" s="393"/>
      <c r="H39" s="563"/>
      <c r="I39" s="565">
        <v>5</v>
      </c>
      <c r="J39" s="392"/>
      <c r="K39" s="394">
        <v>5</v>
      </c>
    </row>
    <row r="40" spans="1:11" ht="12.7" customHeight="1" x14ac:dyDescent="0.25">
      <c r="A40" s="341" t="s">
        <v>964</v>
      </c>
      <c r="B40" s="342"/>
      <c r="C40" s="343"/>
      <c r="D40" s="569"/>
      <c r="E40" s="565"/>
      <c r="F40" s="392"/>
      <c r="G40" s="393"/>
      <c r="H40" s="563"/>
      <c r="I40" s="565">
        <v>1</v>
      </c>
      <c r="J40" s="392"/>
      <c r="K40" s="394">
        <v>1</v>
      </c>
    </row>
    <row r="41" spans="1:11" ht="12.7" customHeight="1" x14ac:dyDescent="0.25">
      <c r="A41" s="341" t="s">
        <v>965</v>
      </c>
      <c r="B41" s="342"/>
      <c r="C41" s="343"/>
      <c r="D41" s="569"/>
      <c r="E41" s="565"/>
      <c r="F41" s="392"/>
      <c r="G41" s="393"/>
      <c r="H41" s="563"/>
      <c r="I41" s="565">
        <v>1</v>
      </c>
      <c r="J41" s="392"/>
      <c r="K41" s="394">
        <v>1</v>
      </c>
    </row>
    <row r="42" spans="1:11" ht="12.7" customHeight="1" x14ac:dyDescent="0.25">
      <c r="A42" s="341" t="s">
        <v>966</v>
      </c>
      <c r="B42" s="342"/>
      <c r="C42" s="343"/>
      <c r="D42" s="569"/>
      <c r="E42" s="565"/>
      <c r="F42" s="392"/>
      <c r="G42" s="393"/>
      <c r="H42" s="563"/>
      <c r="I42" s="565">
        <v>1</v>
      </c>
      <c r="J42" s="392"/>
      <c r="K42" s="394">
        <v>1</v>
      </c>
    </row>
    <row r="43" spans="1:11" ht="14.25" customHeight="1" x14ac:dyDescent="0.25">
      <c r="A43" s="341" t="s">
        <v>967</v>
      </c>
      <c r="B43" s="342"/>
      <c r="C43" s="343"/>
      <c r="D43" s="569"/>
      <c r="E43" s="565"/>
      <c r="F43" s="392"/>
      <c r="G43" s="393"/>
      <c r="H43" s="563"/>
      <c r="I43" s="565">
        <v>1</v>
      </c>
      <c r="J43" s="392"/>
      <c r="K43" s="394">
        <v>1</v>
      </c>
    </row>
    <row r="44" spans="1:11" x14ac:dyDescent="0.25">
      <c r="A44" s="341" t="s">
        <v>968</v>
      </c>
      <c r="B44" s="342"/>
      <c r="C44" s="343"/>
      <c r="D44" s="569"/>
      <c r="E44" s="565">
        <v>1</v>
      </c>
      <c r="F44" s="392"/>
      <c r="G44" s="393">
        <v>1</v>
      </c>
      <c r="H44" s="563"/>
      <c r="I44" s="565">
        <v>5</v>
      </c>
      <c r="J44" s="392"/>
      <c r="K44" s="394">
        <v>5</v>
      </c>
    </row>
    <row r="45" spans="1:11" x14ac:dyDescent="0.25">
      <c r="A45" s="535" t="s">
        <v>496</v>
      </c>
      <c r="B45" s="414"/>
      <c r="C45" s="415"/>
      <c r="D45" s="911">
        <f>SUM(D46:E53)</f>
        <v>0</v>
      </c>
      <c r="E45" s="912"/>
      <c r="F45" s="911">
        <f>SUM(F46:G53)</f>
        <v>0</v>
      </c>
      <c r="G45" s="1064"/>
      <c r="H45" s="1065">
        <f>SUM(H46:I53)</f>
        <v>6</v>
      </c>
      <c r="I45" s="912"/>
      <c r="J45" s="911">
        <f>SUM(J46:K53)</f>
        <v>7</v>
      </c>
      <c r="K45" s="1066"/>
    </row>
    <row r="46" spans="1:11" ht="14.25" customHeight="1" x14ac:dyDescent="0.25">
      <c r="A46" s="386" t="s">
        <v>833</v>
      </c>
      <c r="B46" s="387"/>
      <c r="C46" s="388"/>
      <c r="D46" s="561"/>
      <c r="E46" s="566"/>
      <c r="F46" s="389"/>
      <c r="G46" s="390"/>
      <c r="H46" s="567"/>
      <c r="I46" s="566">
        <v>1</v>
      </c>
      <c r="J46" s="389"/>
      <c r="K46" s="391">
        <v>1</v>
      </c>
    </row>
    <row r="47" spans="1:11" x14ac:dyDescent="0.25">
      <c r="A47" s="341" t="s">
        <v>915</v>
      </c>
      <c r="B47" s="342"/>
      <c r="C47" s="343"/>
      <c r="D47" s="569"/>
      <c r="E47" s="565"/>
      <c r="F47" s="392"/>
      <c r="G47" s="393"/>
      <c r="H47" s="563"/>
      <c r="I47" s="565">
        <v>1</v>
      </c>
      <c r="J47" s="392"/>
      <c r="K47" s="394">
        <v>1</v>
      </c>
    </row>
    <row r="48" spans="1:11" x14ac:dyDescent="0.25">
      <c r="A48" s="341" t="s">
        <v>945</v>
      </c>
      <c r="B48" s="342"/>
      <c r="C48" s="343"/>
      <c r="D48" s="569"/>
      <c r="E48" s="565"/>
      <c r="F48" s="392"/>
      <c r="G48" s="393"/>
      <c r="H48" s="563"/>
      <c r="I48" s="565">
        <v>1</v>
      </c>
      <c r="J48" s="392"/>
      <c r="K48" s="394">
        <v>1</v>
      </c>
    </row>
    <row r="49" spans="1:11" ht="12.05" customHeight="1" x14ac:dyDescent="0.25">
      <c r="A49" s="341" t="s">
        <v>946</v>
      </c>
      <c r="B49" s="342"/>
      <c r="C49" s="343"/>
      <c r="D49" s="569"/>
      <c r="E49" s="565"/>
      <c r="F49" s="392"/>
      <c r="G49" s="393"/>
      <c r="H49" s="563"/>
      <c r="I49" s="565">
        <v>1</v>
      </c>
      <c r="J49" s="392"/>
      <c r="K49" s="394">
        <v>1</v>
      </c>
    </row>
    <row r="50" spans="1:11" x14ac:dyDescent="0.25">
      <c r="A50" s="341" t="s">
        <v>947</v>
      </c>
      <c r="B50" s="342"/>
      <c r="C50" s="343"/>
      <c r="D50" s="569"/>
      <c r="E50" s="565"/>
      <c r="F50" s="392"/>
      <c r="G50" s="393"/>
      <c r="H50" s="563"/>
      <c r="I50" s="565">
        <v>1</v>
      </c>
      <c r="J50" s="392"/>
      <c r="K50" s="394">
        <v>1</v>
      </c>
    </row>
    <row r="51" spans="1:11" x14ac:dyDescent="0.25">
      <c r="A51" s="341" t="s">
        <v>948</v>
      </c>
      <c r="B51" s="342"/>
      <c r="C51" s="343"/>
      <c r="D51" s="569"/>
      <c r="E51" s="565"/>
      <c r="F51" s="392"/>
      <c r="G51" s="393"/>
      <c r="H51" s="563"/>
      <c r="I51" s="565"/>
      <c r="J51" s="392"/>
      <c r="K51" s="394"/>
    </row>
    <row r="52" spans="1:11" x14ac:dyDescent="0.25">
      <c r="A52" s="341" t="s">
        <v>949</v>
      </c>
      <c r="B52" s="342"/>
      <c r="C52" s="343"/>
      <c r="D52" s="569"/>
      <c r="E52" s="565"/>
      <c r="F52" s="392"/>
      <c r="G52" s="393"/>
      <c r="H52" s="563"/>
      <c r="I52" s="565"/>
      <c r="J52" s="392"/>
      <c r="K52" s="394"/>
    </row>
    <row r="53" spans="1:11" x14ac:dyDescent="0.25">
      <c r="A53" s="341" t="s">
        <v>950</v>
      </c>
      <c r="B53" s="342"/>
      <c r="C53" s="343"/>
      <c r="D53" s="569"/>
      <c r="E53" s="565"/>
      <c r="F53" s="392"/>
      <c r="G53" s="393"/>
      <c r="H53" s="563"/>
      <c r="I53" s="565">
        <v>1</v>
      </c>
      <c r="J53" s="392"/>
      <c r="K53" s="394">
        <v>2</v>
      </c>
    </row>
    <row r="54" spans="1:11" x14ac:dyDescent="0.25">
      <c r="A54" s="535" t="s">
        <v>501</v>
      </c>
      <c r="B54" s="414"/>
      <c r="C54" s="415"/>
      <c r="D54" s="911">
        <f>SUM(D55:E62)</f>
        <v>3</v>
      </c>
      <c r="E54" s="912"/>
      <c r="F54" s="911">
        <f>SUM(F55:G62)</f>
        <v>4</v>
      </c>
      <c r="G54" s="1064"/>
      <c r="H54" s="1065">
        <f>SUM(H55:I62)</f>
        <v>14</v>
      </c>
      <c r="I54" s="912"/>
      <c r="J54" s="911">
        <f>SUM(J55:K62)</f>
        <v>15</v>
      </c>
      <c r="K54" s="1066"/>
    </row>
    <row r="55" spans="1:11" x14ac:dyDescent="0.25">
      <c r="A55" s="386" t="s">
        <v>842</v>
      </c>
      <c r="B55" s="387"/>
      <c r="C55" s="388"/>
      <c r="D55" s="561"/>
      <c r="E55" s="566">
        <v>1</v>
      </c>
      <c r="F55" s="389"/>
      <c r="G55" s="390">
        <v>2</v>
      </c>
      <c r="H55" s="567"/>
      <c r="I55" s="566">
        <v>2</v>
      </c>
      <c r="J55" s="389"/>
      <c r="K55" s="391">
        <v>3</v>
      </c>
    </row>
    <row r="56" spans="1:11" x14ac:dyDescent="0.25">
      <c r="A56" s="341" t="s">
        <v>843</v>
      </c>
      <c r="B56" s="342"/>
      <c r="C56" s="343"/>
      <c r="D56" s="569"/>
      <c r="E56" s="565"/>
      <c r="F56" s="392"/>
      <c r="G56" s="393"/>
      <c r="H56" s="563"/>
      <c r="I56" s="565"/>
      <c r="J56" s="392"/>
      <c r="K56" s="394"/>
    </row>
    <row r="57" spans="1:11" x14ac:dyDescent="0.25">
      <c r="A57" s="341" t="s">
        <v>844</v>
      </c>
      <c r="B57" s="342"/>
      <c r="C57" s="343"/>
      <c r="D57" s="569"/>
      <c r="E57" s="565">
        <v>1</v>
      </c>
      <c r="F57" s="392"/>
      <c r="G57" s="393">
        <v>1</v>
      </c>
      <c r="H57" s="563"/>
      <c r="I57" s="565">
        <v>3</v>
      </c>
      <c r="J57" s="392"/>
      <c r="K57" s="394">
        <v>3</v>
      </c>
    </row>
    <row r="58" spans="1:11" x14ac:dyDescent="0.25">
      <c r="A58" s="341" t="s">
        <v>937</v>
      </c>
      <c r="B58" s="342"/>
      <c r="C58" s="343"/>
      <c r="D58" s="569"/>
      <c r="E58" s="565"/>
      <c r="F58" s="392"/>
      <c r="G58" s="393"/>
      <c r="H58" s="563"/>
      <c r="I58" s="565">
        <v>1</v>
      </c>
      <c r="J58" s="392"/>
      <c r="K58" s="394">
        <v>1</v>
      </c>
    </row>
    <row r="59" spans="1:11" x14ac:dyDescent="0.25">
      <c r="A59" s="341" t="s">
        <v>938</v>
      </c>
      <c r="B59" s="342"/>
      <c r="C59" s="343"/>
      <c r="D59" s="569"/>
      <c r="E59" s="565">
        <v>1</v>
      </c>
      <c r="F59" s="392"/>
      <c r="G59" s="393">
        <v>1</v>
      </c>
      <c r="H59" s="563"/>
      <c r="I59" s="565">
        <v>2</v>
      </c>
      <c r="J59" s="392"/>
      <c r="K59" s="394">
        <v>2</v>
      </c>
    </row>
    <row r="60" spans="1:11" x14ac:dyDescent="0.25">
      <c r="A60" s="341" t="s">
        <v>939</v>
      </c>
      <c r="B60" s="342"/>
      <c r="C60" s="343"/>
      <c r="D60" s="569"/>
      <c r="E60" s="565"/>
      <c r="F60" s="392"/>
      <c r="G60" s="393"/>
      <c r="H60" s="563"/>
      <c r="I60" s="565">
        <v>3</v>
      </c>
      <c r="J60" s="392"/>
      <c r="K60" s="394">
        <v>3</v>
      </c>
    </row>
    <row r="61" spans="1:11" x14ac:dyDescent="0.25">
      <c r="A61" s="341" t="s">
        <v>940</v>
      </c>
      <c r="B61" s="342"/>
      <c r="C61" s="343"/>
      <c r="D61" s="569"/>
      <c r="E61" s="565"/>
      <c r="F61" s="392"/>
      <c r="G61" s="393"/>
      <c r="H61" s="563"/>
      <c r="I61" s="565"/>
      <c r="J61" s="392"/>
      <c r="K61" s="394"/>
    </row>
    <row r="62" spans="1:11" x14ac:dyDescent="0.25">
      <c r="A62" s="341" t="s">
        <v>941</v>
      </c>
      <c r="B62" s="342"/>
      <c r="C62" s="343"/>
      <c r="D62" s="569"/>
      <c r="E62" s="565"/>
      <c r="F62" s="392"/>
      <c r="G62" s="393"/>
      <c r="H62" s="563"/>
      <c r="I62" s="565">
        <v>3</v>
      </c>
      <c r="J62" s="392"/>
      <c r="K62" s="394">
        <v>3</v>
      </c>
    </row>
    <row r="63" spans="1:11" x14ac:dyDescent="0.25">
      <c r="A63" s="535" t="s">
        <v>500</v>
      </c>
      <c r="B63" s="414"/>
      <c r="C63" s="415"/>
      <c r="D63" s="911">
        <f>SUM(D64:E74)</f>
        <v>0</v>
      </c>
      <c r="E63" s="912"/>
      <c r="F63" s="911">
        <f>SUM(F64:G74)</f>
        <v>0</v>
      </c>
      <c r="G63" s="1064"/>
      <c r="H63" s="1065">
        <f>SUM(H64:I74)</f>
        <v>15</v>
      </c>
      <c r="I63" s="912"/>
      <c r="J63" s="911">
        <f>SUM(J64:K74)</f>
        <v>15</v>
      </c>
      <c r="K63" s="1066"/>
    </row>
    <row r="64" spans="1:11" x14ac:dyDescent="0.25">
      <c r="A64" s="386" t="s">
        <v>845</v>
      </c>
      <c r="B64" s="387"/>
      <c r="C64" s="388"/>
      <c r="D64" s="561"/>
      <c r="E64" s="566"/>
      <c r="F64" s="389"/>
      <c r="G64" s="390"/>
      <c r="H64" s="567"/>
      <c r="I64" s="566">
        <v>1</v>
      </c>
      <c r="J64" s="389"/>
      <c r="K64" s="391">
        <v>1</v>
      </c>
    </row>
    <row r="65" spans="1:11" x14ac:dyDescent="0.25">
      <c r="A65" s="341" t="s">
        <v>846</v>
      </c>
      <c r="B65" s="342"/>
      <c r="C65" s="343"/>
      <c r="D65" s="569"/>
      <c r="E65" s="565"/>
      <c r="F65" s="392"/>
      <c r="G65" s="393"/>
      <c r="H65" s="563"/>
      <c r="I65" s="565"/>
      <c r="J65" s="392"/>
      <c r="K65" s="394"/>
    </row>
    <row r="66" spans="1:11" x14ac:dyDescent="0.25">
      <c r="A66" s="341" t="s">
        <v>850</v>
      </c>
      <c r="B66" s="342"/>
      <c r="C66" s="343"/>
      <c r="D66" s="569"/>
      <c r="E66" s="565"/>
      <c r="F66" s="392"/>
      <c r="G66" s="393"/>
      <c r="H66" s="563"/>
      <c r="I66" s="565">
        <v>1</v>
      </c>
      <c r="J66" s="392"/>
      <c r="K66" s="394">
        <v>1</v>
      </c>
    </row>
    <row r="67" spans="1:11" x14ac:dyDescent="0.25">
      <c r="A67" s="341" t="s">
        <v>951</v>
      </c>
      <c r="B67" s="342"/>
      <c r="C67" s="343"/>
      <c r="D67" s="569"/>
      <c r="E67" s="565"/>
      <c r="F67" s="392"/>
      <c r="G67" s="393"/>
      <c r="H67" s="563"/>
      <c r="I67" s="565">
        <v>2</v>
      </c>
      <c r="J67" s="392"/>
      <c r="K67" s="394">
        <v>2</v>
      </c>
    </row>
    <row r="68" spans="1:11" x14ac:dyDescent="0.25">
      <c r="A68" s="341" t="s">
        <v>952</v>
      </c>
      <c r="B68" s="342"/>
      <c r="C68" s="343"/>
      <c r="D68" s="569"/>
      <c r="E68" s="565"/>
      <c r="F68" s="392"/>
      <c r="G68" s="393"/>
      <c r="H68" s="563"/>
      <c r="I68" s="565">
        <v>1</v>
      </c>
      <c r="J68" s="392"/>
      <c r="K68" s="394">
        <v>1</v>
      </c>
    </row>
    <row r="69" spans="1:11" x14ac:dyDescent="0.25">
      <c r="A69" s="341" t="s">
        <v>953</v>
      </c>
      <c r="B69" s="342"/>
      <c r="C69" s="343"/>
      <c r="D69" s="569"/>
      <c r="E69" s="565"/>
      <c r="F69" s="392"/>
      <c r="G69" s="393"/>
      <c r="H69" s="563"/>
      <c r="I69" s="565">
        <v>1</v>
      </c>
      <c r="J69" s="392"/>
      <c r="K69" s="394">
        <v>1</v>
      </c>
    </row>
    <row r="70" spans="1:11" x14ac:dyDescent="0.25">
      <c r="A70" s="341" t="s">
        <v>975</v>
      </c>
      <c r="B70" s="342"/>
      <c r="C70" s="343"/>
      <c r="D70" s="569"/>
      <c r="E70" s="565"/>
      <c r="F70" s="392"/>
      <c r="G70" s="393"/>
      <c r="H70" s="563"/>
      <c r="I70" s="565">
        <v>3</v>
      </c>
      <c r="J70" s="392"/>
      <c r="K70" s="394">
        <v>3</v>
      </c>
    </row>
    <row r="71" spans="1:11" x14ac:dyDescent="0.25">
      <c r="A71" s="341" t="s">
        <v>954</v>
      </c>
      <c r="B71" s="342"/>
      <c r="C71" s="343"/>
      <c r="D71" s="569"/>
      <c r="E71" s="565"/>
      <c r="F71" s="392"/>
      <c r="G71" s="393"/>
      <c r="H71" s="563"/>
      <c r="I71" s="565">
        <v>5</v>
      </c>
      <c r="J71" s="392"/>
      <c r="K71" s="394">
        <v>5</v>
      </c>
    </row>
    <row r="72" spans="1:11" x14ac:dyDescent="0.25">
      <c r="A72" s="341" t="s">
        <v>969</v>
      </c>
      <c r="B72" s="342"/>
      <c r="C72" s="343"/>
      <c r="D72" s="569"/>
      <c r="E72" s="565"/>
      <c r="F72" s="392"/>
      <c r="G72" s="393"/>
      <c r="H72" s="563"/>
      <c r="I72" s="565">
        <v>1</v>
      </c>
      <c r="J72" s="392"/>
      <c r="K72" s="394">
        <v>1</v>
      </c>
    </row>
    <row r="73" spans="1:11" x14ac:dyDescent="0.25">
      <c r="A73" s="341" t="s">
        <v>970</v>
      </c>
      <c r="B73" s="342"/>
      <c r="C73" s="343"/>
      <c r="D73" s="569"/>
      <c r="E73" s="565"/>
      <c r="F73" s="392"/>
      <c r="G73" s="393"/>
      <c r="H73" s="563"/>
      <c r="I73" s="565"/>
      <c r="J73" s="392"/>
      <c r="K73" s="394"/>
    </row>
    <row r="74" spans="1:11" x14ac:dyDescent="0.25">
      <c r="A74" s="341" t="s">
        <v>971</v>
      </c>
      <c r="B74" s="342"/>
      <c r="C74" s="343"/>
      <c r="D74" s="569"/>
      <c r="E74" s="565"/>
      <c r="F74" s="392"/>
      <c r="G74" s="393"/>
      <c r="H74" s="563"/>
      <c r="I74" s="565"/>
      <c r="J74" s="392"/>
      <c r="K74" s="394"/>
    </row>
  </sheetData>
  <mergeCells count="39">
    <mergeCell ref="D35:E35"/>
    <mergeCell ref="F35:G35"/>
    <mergeCell ref="H35:I35"/>
    <mergeCell ref="J35:K35"/>
    <mergeCell ref="A19:C21"/>
    <mergeCell ref="H14:I14"/>
    <mergeCell ref="H15:I15"/>
    <mergeCell ref="A3:C5"/>
    <mergeCell ref="D6:E6"/>
    <mergeCell ref="F6:G6"/>
    <mergeCell ref="D15:E15"/>
    <mergeCell ref="F15:G15"/>
    <mergeCell ref="A11:C13"/>
    <mergeCell ref="D14:E14"/>
    <mergeCell ref="F14:G14"/>
    <mergeCell ref="D45:E45"/>
    <mergeCell ref="F45:G45"/>
    <mergeCell ref="H45:I45"/>
    <mergeCell ref="J45:K45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  <mergeCell ref="D54:E54"/>
    <mergeCell ref="F54:G54"/>
    <mergeCell ref="H54:I54"/>
    <mergeCell ref="J54:K54"/>
    <mergeCell ref="D63:E63"/>
    <mergeCell ref="F63:G63"/>
    <mergeCell ref="H63:I63"/>
    <mergeCell ref="J63:K63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76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0"/>
  <sheetViews>
    <sheetView topLeftCell="A52" workbookViewId="0">
      <selection activeCell="E68" sqref="E68"/>
    </sheetView>
  </sheetViews>
  <sheetFormatPr defaultColWidth="9.109375" defaultRowHeight="13.15" x14ac:dyDescent="0.25"/>
  <cols>
    <col min="1" max="16384" width="9.109375" style="54"/>
  </cols>
  <sheetData>
    <row r="1" spans="1:12" ht="15.05" customHeight="1" x14ac:dyDescent="0.25">
      <c r="A1" s="67" t="s">
        <v>585</v>
      </c>
      <c r="B1" s="384" t="s">
        <v>805</v>
      </c>
      <c r="C1" s="67"/>
      <c r="D1" s="67"/>
      <c r="E1" s="67"/>
      <c r="F1" s="67"/>
      <c r="G1" s="67"/>
      <c r="H1" s="67"/>
      <c r="I1" s="67"/>
      <c r="J1" s="67"/>
      <c r="K1" s="67"/>
      <c r="L1" s="117"/>
    </row>
    <row r="2" spans="1:12" ht="15.05" customHeight="1" thickBot="1" x14ac:dyDescent="0.3">
      <c r="A2" s="121"/>
    </row>
    <row r="3" spans="1:12" ht="18" customHeight="1" x14ac:dyDescent="0.3">
      <c r="A3" s="1071" t="s">
        <v>295</v>
      </c>
      <c r="B3" s="1072"/>
      <c r="C3" s="1073"/>
      <c r="D3" s="205" t="s">
        <v>1015</v>
      </c>
      <c r="E3" s="584"/>
      <c r="F3" s="308"/>
      <c r="G3" s="206"/>
      <c r="H3" s="385" t="s">
        <v>1018</v>
      </c>
      <c r="I3" s="207"/>
      <c r="J3" s="207"/>
      <c r="K3" s="208"/>
    </row>
    <row r="4" spans="1:12" ht="17.25" customHeight="1" x14ac:dyDescent="0.25">
      <c r="A4" s="1074"/>
      <c r="B4" s="1075"/>
      <c r="C4" s="1076"/>
      <c r="D4" s="349" t="s">
        <v>46</v>
      </c>
      <c r="E4" s="350"/>
      <c r="F4" s="349" t="s">
        <v>46</v>
      </c>
      <c r="G4" s="351"/>
      <c r="H4" s="352" t="s">
        <v>46</v>
      </c>
      <c r="I4" s="350"/>
      <c r="J4" s="349" t="s">
        <v>47</v>
      </c>
      <c r="K4" s="353"/>
    </row>
    <row r="5" spans="1:12" ht="17.25" customHeight="1" thickBot="1" x14ac:dyDescent="0.3">
      <c r="A5" s="1074"/>
      <c r="B5" s="1075"/>
      <c r="C5" s="1076"/>
      <c r="D5" s="357" t="s">
        <v>599</v>
      </c>
      <c r="E5" s="358"/>
      <c r="F5" s="357" t="s">
        <v>296</v>
      </c>
      <c r="G5" s="359"/>
      <c r="H5" s="360" t="s">
        <v>599</v>
      </c>
      <c r="I5" s="358"/>
      <c r="J5" s="357" t="s">
        <v>296</v>
      </c>
      <c r="K5" s="361"/>
    </row>
    <row r="6" spans="1:12" ht="18" customHeight="1" thickTop="1" thickBot="1" x14ac:dyDescent="0.35">
      <c r="A6" s="264" t="s">
        <v>19</v>
      </c>
      <c r="B6" s="376"/>
      <c r="C6" s="377"/>
      <c r="D6" s="1047">
        <v>14</v>
      </c>
      <c r="E6" s="1048"/>
      <c r="F6" s="1047">
        <v>17</v>
      </c>
      <c r="G6" s="1049"/>
      <c r="H6" s="1070">
        <v>139</v>
      </c>
      <c r="I6" s="1048"/>
      <c r="J6" s="1047">
        <v>143</v>
      </c>
      <c r="K6" s="1051"/>
    </row>
    <row r="7" spans="1:12" ht="14.25" customHeight="1" thickTop="1" x14ac:dyDescent="0.25">
      <c r="A7" s="535" t="s">
        <v>466</v>
      </c>
      <c r="B7" s="414"/>
      <c r="C7" s="415"/>
      <c r="D7" s="911">
        <f>SUM(D8:E14)</f>
        <v>1</v>
      </c>
      <c r="E7" s="912"/>
      <c r="F7" s="911">
        <f>SUM(F8:G14)</f>
        <v>1</v>
      </c>
      <c r="G7" s="1064"/>
      <c r="H7" s="1065">
        <f>SUM(H8:I14)</f>
        <v>9</v>
      </c>
      <c r="I7" s="912"/>
      <c r="J7" s="911">
        <f>SUM(J8:K14)</f>
        <v>9</v>
      </c>
      <c r="K7" s="1066"/>
    </row>
    <row r="8" spans="1:12" ht="12.7" customHeight="1" x14ac:dyDescent="0.25">
      <c r="A8" s="341" t="s">
        <v>851</v>
      </c>
      <c r="B8" s="342"/>
      <c r="C8" s="343"/>
      <c r="D8" s="569"/>
      <c r="E8" s="565"/>
      <c r="F8" s="392"/>
      <c r="G8" s="393"/>
      <c r="H8" s="563"/>
      <c r="I8" s="565"/>
      <c r="J8" s="392"/>
      <c r="K8" s="394"/>
    </row>
    <row r="9" spans="1:12" ht="14.25" customHeight="1" x14ac:dyDescent="0.25">
      <c r="A9" s="386" t="s">
        <v>852</v>
      </c>
      <c r="B9" s="387"/>
      <c r="C9" s="388"/>
      <c r="D9" s="561"/>
      <c r="E9" s="566"/>
      <c r="F9" s="389"/>
      <c r="G9" s="390"/>
      <c r="H9" s="567"/>
      <c r="I9" s="566">
        <v>2</v>
      </c>
      <c r="J9" s="389"/>
      <c r="K9" s="391">
        <v>2</v>
      </c>
    </row>
    <row r="10" spans="1:12" ht="12.7" customHeight="1" x14ac:dyDescent="0.25">
      <c r="A10" s="341" t="s">
        <v>865</v>
      </c>
      <c r="B10" s="342"/>
      <c r="C10" s="343"/>
      <c r="D10" s="569"/>
      <c r="E10" s="565"/>
      <c r="F10" s="392"/>
      <c r="G10" s="393"/>
      <c r="H10" s="563"/>
      <c r="I10" s="565">
        <v>2</v>
      </c>
      <c r="J10" s="392"/>
      <c r="K10" s="394">
        <v>2</v>
      </c>
    </row>
    <row r="11" spans="1:12" ht="12.7" customHeight="1" x14ac:dyDescent="0.25">
      <c r="A11" s="341" t="s">
        <v>866</v>
      </c>
      <c r="B11" s="342"/>
      <c r="C11" s="343"/>
      <c r="D11" s="569"/>
      <c r="E11" s="565"/>
      <c r="F11" s="392"/>
      <c r="G11" s="393"/>
      <c r="H11" s="563"/>
      <c r="I11" s="565"/>
      <c r="J11" s="392"/>
      <c r="K11" s="394"/>
    </row>
    <row r="12" spans="1:12" ht="12.7" customHeight="1" x14ac:dyDescent="0.25">
      <c r="A12" s="341" t="s">
        <v>867</v>
      </c>
      <c r="B12" s="342"/>
      <c r="C12" s="343"/>
      <c r="D12" s="569"/>
      <c r="E12" s="565"/>
      <c r="F12" s="392"/>
      <c r="G12" s="393"/>
      <c r="H12" s="563"/>
      <c r="I12" s="565"/>
      <c r="J12" s="392"/>
      <c r="K12" s="394"/>
    </row>
    <row r="13" spans="1:12" ht="12.7" customHeight="1" x14ac:dyDescent="0.25">
      <c r="A13" s="341" t="s">
        <v>916</v>
      </c>
      <c r="B13" s="342"/>
      <c r="C13" s="343"/>
      <c r="D13" s="569"/>
      <c r="E13" s="565">
        <v>1</v>
      </c>
      <c r="F13" s="392"/>
      <c r="G13" s="393">
        <v>1</v>
      </c>
      <c r="H13" s="563"/>
      <c r="I13" s="565">
        <v>2</v>
      </c>
      <c r="J13" s="392"/>
      <c r="K13" s="394">
        <v>2</v>
      </c>
    </row>
    <row r="14" spans="1:12" ht="12.7" customHeight="1" x14ac:dyDescent="0.25">
      <c r="A14" s="341" t="s">
        <v>917</v>
      </c>
      <c r="B14" s="342"/>
      <c r="C14" s="343"/>
      <c r="D14" s="569"/>
      <c r="E14" s="565"/>
      <c r="F14" s="392"/>
      <c r="G14" s="393"/>
      <c r="H14" s="563"/>
      <c r="I14" s="565">
        <v>3</v>
      </c>
      <c r="J14" s="392"/>
      <c r="K14" s="394">
        <v>3</v>
      </c>
    </row>
    <row r="15" spans="1:12" ht="14.25" customHeight="1" x14ac:dyDescent="0.25">
      <c r="A15" s="535" t="s">
        <v>505</v>
      </c>
      <c r="B15" s="414"/>
      <c r="C15" s="415"/>
      <c r="D15" s="911">
        <f>SUM(D16:E23)</f>
        <v>0</v>
      </c>
      <c r="E15" s="912"/>
      <c r="F15" s="911">
        <f>SUM(F16:G23)</f>
        <v>0</v>
      </c>
      <c r="G15" s="1064"/>
      <c r="H15" s="1065">
        <f>SUM(H16:I23)</f>
        <v>13</v>
      </c>
      <c r="I15" s="912"/>
      <c r="J15" s="911">
        <f>SUM(J16:K23)</f>
        <v>13</v>
      </c>
      <c r="K15" s="1066"/>
    </row>
    <row r="16" spans="1:12" ht="12.7" customHeight="1" x14ac:dyDescent="0.25">
      <c r="A16" s="397" t="s">
        <v>942</v>
      </c>
      <c r="B16" s="387"/>
      <c r="C16" s="388"/>
      <c r="D16" s="561"/>
      <c r="E16" s="566"/>
      <c r="F16" s="389"/>
      <c r="G16" s="400"/>
      <c r="H16" s="561"/>
      <c r="I16" s="566">
        <v>1</v>
      </c>
      <c r="J16" s="389"/>
      <c r="K16" s="401">
        <v>1</v>
      </c>
    </row>
    <row r="17" spans="1:11" ht="12.7" customHeight="1" x14ac:dyDescent="0.25">
      <c r="A17" s="397" t="s">
        <v>976</v>
      </c>
      <c r="B17" s="342"/>
      <c r="C17" s="343"/>
      <c r="D17" s="569"/>
      <c r="E17" s="565"/>
      <c r="F17" s="392"/>
      <c r="G17" s="393"/>
      <c r="H17" s="563"/>
      <c r="I17" s="565">
        <v>1</v>
      </c>
      <c r="J17" s="392"/>
      <c r="K17" s="402">
        <v>1</v>
      </c>
    </row>
    <row r="18" spans="1:11" ht="15.05" customHeight="1" x14ac:dyDescent="0.25">
      <c r="A18" s="397" t="s">
        <v>977</v>
      </c>
      <c r="B18" s="342"/>
      <c r="C18" s="343"/>
      <c r="D18" s="569"/>
      <c r="E18" s="565"/>
      <c r="F18" s="392"/>
      <c r="G18" s="393"/>
      <c r="H18" s="563"/>
      <c r="I18" s="565">
        <v>1</v>
      </c>
      <c r="J18" s="392"/>
      <c r="K18" s="402">
        <v>1</v>
      </c>
    </row>
    <row r="19" spans="1:11" ht="12.7" customHeight="1" x14ac:dyDescent="0.25">
      <c r="A19" s="397" t="s">
        <v>978</v>
      </c>
      <c r="B19" s="342"/>
      <c r="C19" s="343"/>
      <c r="D19" s="569"/>
      <c r="E19" s="565"/>
      <c r="F19" s="392"/>
      <c r="G19" s="393"/>
      <c r="H19" s="563"/>
      <c r="I19" s="565">
        <v>1</v>
      </c>
      <c r="J19" s="392"/>
      <c r="K19" s="402">
        <v>1</v>
      </c>
    </row>
    <row r="20" spans="1:11" ht="12.7" customHeight="1" x14ac:dyDescent="0.25">
      <c r="A20" s="397" t="s">
        <v>979</v>
      </c>
      <c r="B20" s="785"/>
      <c r="C20" s="343"/>
      <c r="D20" s="569"/>
      <c r="E20" s="565"/>
      <c r="F20" s="392"/>
      <c r="G20" s="393"/>
      <c r="H20" s="563"/>
      <c r="I20" s="565">
        <v>5</v>
      </c>
      <c r="J20" s="392"/>
      <c r="K20" s="402">
        <v>5</v>
      </c>
    </row>
    <row r="21" spans="1:11" ht="14.25" customHeight="1" x14ac:dyDescent="0.25">
      <c r="A21" s="397" t="s">
        <v>984</v>
      </c>
      <c r="B21" s="785"/>
      <c r="C21" s="399"/>
      <c r="D21" s="564"/>
      <c r="E21" s="562"/>
      <c r="F21" s="398"/>
      <c r="G21" s="395"/>
      <c r="H21" s="564"/>
      <c r="I21" s="562">
        <v>1</v>
      </c>
      <c r="J21" s="398"/>
      <c r="K21" s="403">
        <v>1</v>
      </c>
    </row>
    <row r="22" spans="1:11" ht="12.7" customHeight="1" x14ac:dyDescent="0.25">
      <c r="A22" s="397" t="s">
        <v>985</v>
      </c>
      <c r="B22" s="785"/>
      <c r="C22" s="399"/>
      <c r="D22" s="564"/>
      <c r="E22" s="562"/>
      <c r="F22" s="398"/>
      <c r="G22" s="395"/>
      <c r="H22" s="564"/>
      <c r="I22" s="562">
        <v>1</v>
      </c>
      <c r="J22" s="398"/>
      <c r="K22" s="403">
        <v>1</v>
      </c>
    </row>
    <row r="23" spans="1:11" ht="12.7" customHeight="1" x14ac:dyDescent="0.25">
      <c r="A23" s="397" t="s">
        <v>986</v>
      </c>
      <c r="B23" s="342"/>
      <c r="C23" s="399"/>
      <c r="D23" s="564"/>
      <c r="E23" s="562"/>
      <c r="F23" s="398"/>
      <c r="G23" s="395"/>
      <c r="H23" s="564"/>
      <c r="I23" s="562">
        <v>2</v>
      </c>
      <c r="J23" s="398"/>
      <c r="K23" s="403">
        <v>2</v>
      </c>
    </row>
    <row r="24" spans="1:11" ht="14.25" customHeight="1" x14ac:dyDescent="0.25">
      <c r="A24" s="535" t="s">
        <v>503</v>
      </c>
      <c r="B24" s="414"/>
      <c r="C24" s="415"/>
      <c r="D24" s="911">
        <f>SUM(D25:E34)</f>
        <v>5</v>
      </c>
      <c r="E24" s="912"/>
      <c r="F24" s="911">
        <f>SUM(F25:G34)</f>
        <v>7</v>
      </c>
      <c r="G24" s="1064"/>
      <c r="H24" s="1065">
        <f>SUM(H25:I34)</f>
        <v>24</v>
      </c>
      <c r="I24" s="912"/>
      <c r="J24" s="911">
        <f>SUM(J25:K34)</f>
        <v>26</v>
      </c>
      <c r="K24" s="1066"/>
    </row>
    <row r="25" spans="1:11" ht="17.399999999999999" customHeight="1" x14ac:dyDescent="0.25">
      <c r="A25" s="386" t="s">
        <v>765</v>
      </c>
      <c r="B25" s="387"/>
      <c r="C25" s="388"/>
      <c r="D25" s="561"/>
      <c r="E25" s="566"/>
      <c r="F25" s="389"/>
      <c r="G25" s="390"/>
      <c r="H25" s="567"/>
      <c r="I25" s="566">
        <v>1</v>
      </c>
      <c r="J25" s="389"/>
      <c r="K25" s="391">
        <v>1</v>
      </c>
    </row>
    <row r="26" spans="1:11" x14ac:dyDescent="0.25">
      <c r="A26" s="341" t="s">
        <v>853</v>
      </c>
      <c r="B26" s="342"/>
      <c r="C26" s="343"/>
      <c r="D26" s="569"/>
      <c r="E26" s="565"/>
      <c r="F26" s="392"/>
      <c r="G26" s="393"/>
      <c r="H26" s="563"/>
      <c r="I26" s="565">
        <v>3</v>
      </c>
      <c r="J26" s="392"/>
      <c r="K26" s="394">
        <v>3</v>
      </c>
    </row>
    <row r="27" spans="1:11" x14ac:dyDescent="0.25">
      <c r="A27" s="341" t="s">
        <v>767</v>
      </c>
      <c r="B27" s="342"/>
      <c r="C27" s="343"/>
      <c r="D27" s="569"/>
      <c r="E27" s="565">
        <v>1</v>
      </c>
      <c r="F27" s="392"/>
      <c r="G27" s="393">
        <v>2</v>
      </c>
      <c r="H27" s="563"/>
      <c r="I27" s="565">
        <v>3</v>
      </c>
      <c r="J27" s="392"/>
      <c r="K27" s="394">
        <v>4</v>
      </c>
    </row>
    <row r="28" spans="1:11" x14ac:dyDescent="0.25">
      <c r="A28" s="341" t="s">
        <v>772</v>
      </c>
      <c r="B28" s="342"/>
      <c r="C28" s="343"/>
      <c r="D28" s="569"/>
      <c r="E28" s="565">
        <v>1</v>
      </c>
      <c r="F28" s="392"/>
      <c r="G28" s="393">
        <v>2</v>
      </c>
      <c r="H28" s="563"/>
      <c r="I28" s="565">
        <v>5</v>
      </c>
      <c r="J28" s="392"/>
      <c r="K28" s="394">
        <v>6</v>
      </c>
    </row>
    <row r="29" spans="1:11" x14ac:dyDescent="0.25">
      <c r="A29" s="341" t="s">
        <v>1019</v>
      </c>
      <c r="B29" s="342"/>
      <c r="C29" s="343"/>
      <c r="D29" s="569"/>
      <c r="E29" s="565">
        <v>1</v>
      </c>
      <c r="F29" s="392"/>
      <c r="G29" s="393">
        <v>1</v>
      </c>
      <c r="H29" s="563"/>
      <c r="I29" s="565">
        <v>1</v>
      </c>
      <c r="J29" s="392"/>
      <c r="K29" s="394">
        <v>1</v>
      </c>
    </row>
    <row r="30" spans="1:11" x14ac:dyDescent="0.25">
      <c r="A30" s="341" t="s">
        <v>1020</v>
      </c>
      <c r="B30" s="342"/>
      <c r="C30" s="343"/>
      <c r="D30" s="569"/>
      <c r="E30" s="565"/>
      <c r="F30" s="392"/>
      <c r="G30" s="393"/>
      <c r="H30" s="563"/>
      <c r="I30" s="565"/>
      <c r="J30" s="392"/>
      <c r="K30" s="394"/>
    </row>
    <row r="31" spans="1:11" x14ac:dyDescent="0.25">
      <c r="A31" s="341" t="s">
        <v>1021</v>
      </c>
      <c r="B31" s="342"/>
      <c r="C31" s="343"/>
      <c r="D31" s="569"/>
      <c r="E31" s="565"/>
      <c r="F31" s="392"/>
      <c r="G31" s="393"/>
      <c r="H31" s="563"/>
      <c r="I31" s="565">
        <v>1</v>
      </c>
      <c r="J31" s="392"/>
      <c r="K31" s="394">
        <v>1</v>
      </c>
    </row>
    <row r="32" spans="1:11" x14ac:dyDescent="0.25">
      <c r="A32" s="341" t="s">
        <v>1022</v>
      </c>
      <c r="B32" s="342"/>
      <c r="C32" s="343"/>
      <c r="D32" s="569"/>
      <c r="E32" s="565">
        <v>1</v>
      </c>
      <c r="F32" s="392"/>
      <c r="G32" s="393">
        <v>1</v>
      </c>
      <c r="H32" s="563"/>
      <c r="I32" s="565">
        <v>4</v>
      </c>
      <c r="J32" s="392"/>
      <c r="K32" s="394">
        <v>4</v>
      </c>
    </row>
    <row r="33" spans="1:11" x14ac:dyDescent="0.25">
      <c r="A33" s="341" t="s">
        <v>1023</v>
      </c>
      <c r="B33" s="342"/>
      <c r="C33" s="343"/>
      <c r="D33" s="569"/>
      <c r="E33" s="565"/>
      <c r="F33" s="392"/>
      <c r="G33" s="393"/>
      <c r="H33" s="563"/>
      <c r="I33" s="565"/>
      <c r="J33" s="392"/>
      <c r="K33" s="394"/>
    </row>
    <row r="34" spans="1:11" x14ac:dyDescent="0.25">
      <c r="A34" s="341" t="s">
        <v>1024</v>
      </c>
      <c r="B34" s="342"/>
      <c r="C34" s="343"/>
      <c r="D34" s="569"/>
      <c r="E34" s="565">
        <v>1</v>
      </c>
      <c r="F34" s="392"/>
      <c r="G34" s="393">
        <v>1</v>
      </c>
      <c r="H34" s="563"/>
      <c r="I34" s="565">
        <v>6</v>
      </c>
      <c r="J34" s="392"/>
      <c r="K34" s="394">
        <v>6</v>
      </c>
    </row>
    <row r="35" spans="1:11" x14ac:dyDescent="0.25">
      <c r="A35" s="535" t="s">
        <v>502</v>
      </c>
      <c r="B35" s="414"/>
      <c r="C35" s="415"/>
      <c r="D35" s="911">
        <f>SUM(D36:E39)</f>
        <v>0</v>
      </c>
      <c r="E35" s="912"/>
      <c r="F35" s="911">
        <f>SUM(F36:G39)</f>
        <v>0</v>
      </c>
      <c r="G35" s="1064"/>
      <c r="H35" s="1065">
        <f>SUM(H36:I39)</f>
        <v>4</v>
      </c>
      <c r="I35" s="912"/>
      <c r="J35" s="911">
        <f>SUM(J36:K39)</f>
        <v>4</v>
      </c>
      <c r="K35" s="1066"/>
    </row>
    <row r="36" spans="1:11" x14ac:dyDescent="0.25">
      <c r="A36" s="386" t="s">
        <v>811</v>
      </c>
      <c r="B36" s="387"/>
      <c r="C36" s="388"/>
      <c r="D36" s="561"/>
      <c r="E36" s="566"/>
      <c r="F36" s="389"/>
      <c r="G36" s="390"/>
      <c r="H36" s="567"/>
      <c r="I36" s="566">
        <v>2</v>
      </c>
      <c r="J36" s="389"/>
      <c r="K36" s="391">
        <v>2</v>
      </c>
    </row>
    <row r="37" spans="1:11" x14ac:dyDescent="0.25">
      <c r="A37" s="341" t="s">
        <v>766</v>
      </c>
      <c r="B37" s="342"/>
      <c r="C37" s="343"/>
      <c r="D37" s="569"/>
      <c r="E37" s="565"/>
      <c r="F37" s="392"/>
      <c r="G37" s="393"/>
      <c r="H37" s="563"/>
      <c r="I37" s="565">
        <v>1</v>
      </c>
      <c r="J37" s="392"/>
      <c r="K37" s="394">
        <v>1</v>
      </c>
    </row>
    <row r="38" spans="1:11" x14ac:dyDescent="0.25">
      <c r="A38" s="341" t="s">
        <v>859</v>
      </c>
      <c r="B38" s="342"/>
      <c r="C38" s="343"/>
      <c r="D38" s="569"/>
      <c r="E38" s="565"/>
      <c r="F38" s="392"/>
      <c r="G38" s="393"/>
      <c r="H38" s="563"/>
      <c r="I38" s="565"/>
      <c r="J38" s="392"/>
      <c r="K38" s="394"/>
    </row>
    <row r="39" spans="1:11" x14ac:dyDescent="0.25">
      <c r="A39" s="341" t="s">
        <v>860</v>
      </c>
      <c r="B39" s="342"/>
      <c r="C39" s="343"/>
      <c r="D39" s="569"/>
      <c r="E39" s="565"/>
      <c r="F39" s="392"/>
      <c r="G39" s="393"/>
      <c r="H39" s="563"/>
      <c r="I39" s="565">
        <v>1</v>
      </c>
      <c r="J39" s="392"/>
      <c r="K39" s="394">
        <v>1</v>
      </c>
    </row>
    <row r="40" spans="1:11" x14ac:dyDescent="0.25">
      <c r="A40" s="535" t="s">
        <v>497</v>
      </c>
      <c r="B40" s="414"/>
      <c r="C40" s="415"/>
      <c r="D40" s="911">
        <f>SUM(D41:E47)</f>
        <v>2</v>
      </c>
      <c r="E40" s="912"/>
      <c r="F40" s="911">
        <f>SUM(F41:G47)</f>
        <v>2</v>
      </c>
      <c r="G40" s="1064"/>
      <c r="H40" s="1065">
        <f>SUM(H41:I47)</f>
        <v>13</v>
      </c>
      <c r="I40" s="912"/>
      <c r="J40" s="911">
        <f>SUM(J41:K47)</f>
        <v>13</v>
      </c>
      <c r="K40" s="1066"/>
    </row>
    <row r="41" spans="1:11" x14ac:dyDescent="0.25">
      <c r="A41" s="386" t="s">
        <v>856</v>
      </c>
      <c r="B41" s="387"/>
      <c r="C41" s="388"/>
      <c r="D41" s="561"/>
      <c r="E41" s="566"/>
      <c r="F41" s="389"/>
      <c r="G41" s="390"/>
      <c r="H41" s="567"/>
      <c r="I41" s="566">
        <v>2</v>
      </c>
      <c r="J41" s="389"/>
      <c r="K41" s="391">
        <v>2</v>
      </c>
    </row>
    <row r="42" spans="1:11" x14ac:dyDescent="0.25">
      <c r="A42" s="341" t="s">
        <v>857</v>
      </c>
      <c r="B42" s="342"/>
      <c r="C42" s="343"/>
      <c r="D42" s="569"/>
      <c r="E42" s="565">
        <v>1</v>
      </c>
      <c r="F42" s="392"/>
      <c r="G42" s="393">
        <v>1</v>
      </c>
      <c r="H42" s="563"/>
      <c r="I42" s="565">
        <v>5</v>
      </c>
      <c r="J42" s="392"/>
      <c r="K42" s="394">
        <v>5</v>
      </c>
    </row>
    <row r="43" spans="1:11" x14ac:dyDescent="0.25">
      <c r="A43" s="341" t="s">
        <v>943</v>
      </c>
      <c r="B43" s="342"/>
      <c r="C43" s="343"/>
      <c r="D43" s="569"/>
      <c r="E43" s="565"/>
      <c r="F43" s="392"/>
      <c r="G43" s="393"/>
      <c r="H43" s="563"/>
      <c r="I43" s="565">
        <v>1</v>
      </c>
      <c r="J43" s="392"/>
      <c r="K43" s="394">
        <v>1</v>
      </c>
    </row>
    <row r="44" spans="1:11" x14ac:dyDescent="0.25">
      <c r="A44" s="341" t="s">
        <v>960</v>
      </c>
      <c r="B44" s="342"/>
      <c r="C44" s="343"/>
      <c r="D44" s="569"/>
      <c r="E44" s="565"/>
      <c r="F44" s="392"/>
      <c r="G44" s="393"/>
      <c r="H44" s="563"/>
      <c r="I44" s="565">
        <v>1</v>
      </c>
      <c r="J44" s="392"/>
      <c r="K44" s="394">
        <v>1</v>
      </c>
    </row>
    <row r="45" spans="1:11" x14ac:dyDescent="0.25">
      <c r="A45" s="341" t="s">
        <v>1025</v>
      </c>
      <c r="B45" s="342"/>
      <c r="C45" s="343"/>
      <c r="D45" s="569"/>
      <c r="E45" s="565">
        <v>1</v>
      </c>
      <c r="F45" s="392"/>
      <c r="G45" s="393">
        <v>1</v>
      </c>
      <c r="H45" s="563"/>
      <c r="I45" s="565">
        <v>1</v>
      </c>
      <c r="J45" s="392"/>
      <c r="K45" s="394">
        <v>1</v>
      </c>
    </row>
    <row r="46" spans="1:11" x14ac:dyDescent="0.25">
      <c r="A46" s="341" t="s">
        <v>1026</v>
      </c>
      <c r="B46" s="342"/>
      <c r="C46" s="343"/>
      <c r="D46" s="569"/>
      <c r="E46" s="565"/>
      <c r="F46" s="392"/>
      <c r="G46" s="393"/>
      <c r="H46" s="563"/>
      <c r="I46" s="565">
        <v>2</v>
      </c>
      <c r="J46" s="392"/>
      <c r="K46" s="394">
        <v>2</v>
      </c>
    </row>
    <row r="47" spans="1:11" x14ac:dyDescent="0.25">
      <c r="A47" s="341" t="s">
        <v>1027</v>
      </c>
      <c r="B47" s="342"/>
      <c r="C47" s="343"/>
      <c r="D47" s="569"/>
      <c r="E47" s="565"/>
      <c r="F47" s="392"/>
      <c r="G47" s="393"/>
      <c r="H47" s="563"/>
      <c r="I47" s="565">
        <v>1</v>
      </c>
      <c r="J47" s="392"/>
      <c r="K47" s="394">
        <v>1</v>
      </c>
    </row>
    <row r="48" spans="1:11" x14ac:dyDescent="0.25">
      <c r="A48" s="535" t="s">
        <v>498</v>
      </c>
      <c r="B48" s="414"/>
      <c r="C48" s="415"/>
      <c r="D48" s="911">
        <f>SUM(D49:E54)</f>
        <v>1</v>
      </c>
      <c r="E48" s="912"/>
      <c r="F48" s="911">
        <f>SUM(F49:G54)</f>
        <v>1</v>
      </c>
      <c r="G48" s="1064"/>
      <c r="H48" s="1065">
        <f>SUM(H49:I54)</f>
        <v>8</v>
      </c>
      <c r="I48" s="912"/>
      <c r="J48" s="911">
        <f>SUM(J49:K54)</f>
        <v>8</v>
      </c>
      <c r="K48" s="1066"/>
    </row>
    <row r="49" spans="1:11" x14ac:dyDescent="0.25">
      <c r="A49" s="397" t="s">
        <v>854</v>
      </c>
      <c r="B49" s="404"/>
      <c r="C49" s="399"/>
      <c r="D49" s="577"/>
      <c r="E49" s="562">
        <v>1</v>
      </c>
      <c r="F49" s="405"/>
      <c r="G49" s="395">
        <v>1</v>
      </c>
      <c r="H49" s="568"/>
      <c r="I49" s="562">
        <v>1</v>
      </c>
      <c r="J49" s="405"/>
      <c r="K49" s="403">
        <v>1</v>
      </c>
    </row>
    <row r="50" spans="1:11" x14ac:dyDescent="0.25">
      <c r="A50" s="397" t="s">
        <v>855</v>
      </c>
      <c r="B50" s="404"/>
      <c r="C50" s="399"/>
      <c r="D50" s="577"/>
      <c r="E50" s="562"/>
      <c r="F50" s="405"/>
      <c r="G50" s="395"/>
      <c r="H50" s="568"/>
      <c r="I50" s="562">
        <v>1</v>
      </c>
      <c r="J50" s="405"/>
      <c r="K50" s="403">
        <v>1</v>
      </c>
    </row>
    <row r="51" spans="1:11" x14ac:dyDescent="0.25">
      <c r="A51" s="397" t="s">
        <v>861</v>
      </c>
      <c r="B51" s="404"/>
      <c r="C51" s="399"/>
      <c r="D51" s="577"/>
      <c r="E51" s="562"/>
      <c r="F51" s="405"/>
      <c r="G51" s="395"/>
      <c r="H51" s="568"/>
      <c r="I51" s="562">
        <v>1</v>
      </c>
      <c r="J51" s="405"/>
      <c r="K51" s="403">
        <v>1</v>
      </c>
    </row>
    <row r="52" spans="1:11" x14ac:dyDescent="0.25">
      <c r="A52" s="397" t="s">
        <v>862</v>
      </c>
      <c r="B52" s="404"/>
      <c r="C52" s="399"/>
      <c r="D52" s="577"/>
      <c r="E52" s="562"/>
      <c r="F52" s="405"/>
      <c r="G52" s="395"/>
      <c r="H52" s="568"/>
      <c r="I52" s="562">
        <v>2</v>
      </c>
      <c r="J52" s="405"/>
      <c r="K52" s="403">
        <v>2</v>
      </c>
    </row>
    <row r="53" spans="1:11" x14ac:dyDescent="0.25">
      <c r="A53" s="397" t="s">
        <v>924</v>
      </c>
      <c r="B53" s="404"/>
      <c r="C53" s="399"/>
      <c r="D53" s="577"/>
      <c r="E53" s="562"/>
      <c r="F53" s="405"/>
      <c r="G53" s="395"/>
      <c r="H53" s="568"/>
      <c r="I53" s="562">
        <v>1</v>
      </c>
      <c r="J53" s="405"/>
      <c r="K53" s="403">
        <v>1</v>
      </c>
    </row>
    <row r="54" spans="1:11" x14ac:dyDescent="0.25">
      <c r="A54" s="341" t="s">
        <v>925</v>
      </c>
      <c r="B54" s="342"/>
      <c r="C54" s="343"/>
      <c r="D54" s="569"/>
      <c r="E54" s="565"/>
      <c r="F54" s="392"/>
      <c r="G54" s="393"/>
      <c r="H54" s="563"/>
      <c r="I54" s="565">
        <v>2</v>
      </c>
      <c r="J54" s="392"/>
      <c r="K54" s="402">
        <v>2</v>
      </c>
    </row>
    <row r="55" spans="1:11" ht="15.65" x14ac:dyDescent="0.3">
      <c r="H55" s="406"/>
      <c r="I55" s="407"/>
      <c r="J55" s="407"/>
    </row>
    <row r="56" spans="1:11" ht="15.65" x14ac:dyDescent="0.3">
      <c r="G56" s="406"/>
      <c r="H56" s="406"/>
      <c r="I56" s="407"/>
      <c r="J56" s="407"/>
    </row>
    <row r="57" spans="1:11" ht="13.65" customHeight="1" x14ac:dyDescent="0.3">
      <c r="A57" s="54" t="s">
        <v>789</v>
      </c>
      <c r="G57" s="406"/>
      <c r="H57" s="406"/>
      <c r="I57" s="407"/>
      <c r="J57" s="407"/>
    </row>
    <row r="58" spans="1:11" x14ac:dyDescent="0.25">
      <c r="A58" s="54" t="s">
        <v>1028</v>
      </c>
    </row>
    <row r="60" spans="1:11" x14ac:dyDescent="0.25">
      <c r="A60" s="54" t="s">
        <v>1029</v>
      </c>
    </row>
  </sheetData>
  <mergeCells count="29">
    <mergeCell ref="D15:E15"/>
    <mergeCell ref="F15:G15"/>
    <mergeCell ref="H15:I15"/>
    <mergeCell ref="J15:K15"/>
    <mergeCell ref="D7:E7"/>
    <mergeCell ref="F7:G7"/>
    <mergeCell ref="H7:I7"/>
    <mergeCell ref="J7:K7"/>
    <mergeCell ref="A3:C5"/>
    <mergeCell ref="D6:E6"/>
    <mergeCell ref="F6:G6"/>
    <mergeCell ref="H6:I6"/>
    <mergeCell ref="J6:K6"/>
    <mergeCell ref="H24:I24"/>
    <mergeCell ref="D48:E48"/>
    <mergeCell ref="F48:G48"/>
    <mergeCell ref="H48:I48"/>
    <mergeCell ref="J48:K48"/>
    <mergeCell ref="D35:E35"/>
    <mergeCell ref="F35:G35"/>
    <mergeCell ref="H35:I35"/>
    <mergeCell ref="J35:K35"/>
    <mergeCell ref="D40:E40"/>
    <mergeCell ref="F40:G40"/>
    <mergeCell ref="H40:I40"/>
    <mergeCell ref="J40:K40"/>
    <mergeCell ref="J24:K24"/>
    <mergeCell ref="D24:E24"/>
    <mergeCell ref="F24:G24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83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347</v>
      </c>
      <c r="B1" s="15" t="s">
        <v>646</v>
      </c>
      <c r="C1" s="3"/>
      <c r="D1" s="3"/>
      <c r="E1" s="3"/>
      <c r="F1" s="3"/>
      <c r="G1" s="3"/>
      <c r="H1" s="3"/>
      <c r="I1" s="3"/>
      <c r="J1" s="3"/>
      <c r="K1" s="3"/>
      <c r="L1" s="46"/>
    </row>
    <row r="2" spans="1:12" s="2" customFormat="1" ht="15.05" customHeight="1" x14ac:dyDescent="0.2">
      <c r="A2" s="14"/>
    </row>
    <row r="3" spans="1:12" s="2" customFormat="1" ht="18" customHeight="1" x14ac:dyDescent="0.25">
      <c r="A3" s="1077" t="s">
        <v>295</v>
      </c>
      <c r="B3" s="1078"/>
      <c r="C3" s="1079"/>
      <c r="D3" s="1086" t="s">
        <v>680</v>
      </c>
      <c r="E3" s="1087"/>
      <c r="F3" s="1087"/>
      <c r="G3" s="1088"/>
      <c r="H3" s="1089" t="s">
        <v>681</v>
      </c>
      <c r="I3" s="1090"/>
      <c r="J3" s="1090"/>
      <c r="K3" s="1091"/>
    </row>
    <row r="4" spans="1:12" s="2" customFormat="1" ht="17.25" customHeight="1" x14ac:dyDescent="0.25">
      <c r="A4" s="1080"/>
      <c r="B4" s="1081"/>
      <c r="C4" s="1082"/>
      <c r="D4" s="4" t="s">
        <v>46</v>
      </c>
      <c r="E4" s="5"/>
      <c r="F4" s="4" t="s">
        <v>46</v>
      </c>
      <c r="G4" s="6"/>
      <c r="H4" s="7" t="s">
        <v>46</v>
      </c>
      <c r="I4" s="5"/>
      <c r="J4" s="4" t="s">
        <v>47</v>
      </c>
      <c r="K4" s="5"/>
    </row>
    <row r="5" spans="1:12" s="2" customFormat="1" ht="17.25" customHeight="1" thickBot="1" x14ac:dyDescent="0.3">
      <c r="A5" s="1083"/>
      <c r="B5" s="1084"/>
      <c r="C5" s="1085"/>
      <c r="D5" s="8" t="s">
        <v>599</v>
      </c>
      <c r="E5" s="9"/>
      <c r="F5" s="8" t="s">
        <v>296</v>
      </c>
      <c r="G5" s="10"/>
      <c r="H5" s="11" t="s">
        <v>599</v>
      </c>
      <c r="I5" s="9"/>
      <c r="J5" s="8" t="s">
        <v>296</v>
      </c>
      <c r="K5" s="9"/>
    </row>
    <row r="6" spans="1:12" s="2" customFormat="1" ht="18" customHeight="1" thickTop="1" thickBot="1" x14ac:dyDescent="0.3">
      <c r="A6" s="30" t="s">
        <v>19</v>
      </c>
      <c r="B6" s="20"/>
      <c r="C6" s="21"/>
      <c r="D6" s="1092">
        <v>13</v>
      </c>
      <c r="E6" s="1093"/>
      <c r="F6" s="1092">
        <v>13</v>
      </c>
      <c r="G6" s="1094"/>
      <c r="H6" s="1095">
        <v>39</v>
      </c>
      <c r="I6" s="1093"/>
      <c r="J6" s="1092">
        <v>39</v>
      </c>
      <c r="K6" s="1093"/>
    </row>
    <row r="7" spans="1:12" ht="18" customHeight="1" thickTop="1" x14ac:dyDescent="0.2">
      <c r="A7" s="33" t="s">
        <v>503</v>
      </c>
      <c r="B7" s="25"/>
      <c r="C7" s="26"/>
      <c r="D7" s="1096"/>
      <c r="E7" s="1097"/>
      <c r="F7" s="1096"/>
      <c r="G7" s="1098"/>
      <c r="H7" s="1099">
        <v>1</v>
      </c>
      <c r="I7" s="1097"/>
      <c r="J7" s="1096">
        <v>1</v>
      </c>
      <c r="K7" s="1097"/>
    </row>
    <row r="8" spans="1:12" ht="15.05" customHeight="1" x14ac:dyDescent="0.2">
      <c r="A8" s="31" t="s">
        <v>673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502</v>
      </c>
      <c r="B9" s="25"/>
      <c r="C9" s="26"/>
      <c r="D9" s="1096"/>
      <c r="E9" s="1097"/>
      <c r="F9" s="1096"/>
      <c r="G9" s="1098"/>
      <c r="H9" s="1099">
        <v>2</v>
      </c>
      <c r="I9" s="1097"/>
      <c r="J9" s="1096">
        <v>2</v>
      </c>
      <c r="K9" s="1097"/>
    </row>
    <row r="10" spans="1:12" ht="15.05" customHeight="1" x14ac:dyDescent="0.2">
      <c r="A10" s="31" t="s">
        <v>678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682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497</v>
      </c>
      <c r="B12" s="25"/>
      <c r="C12" s="26"/>
      <c r="D12" s="1096"/>
      <c r="E12" s="1097"/>
      <c r="F12" s="1096"/>
      <c r="G12" s="1098"/>
      <c r="H12" s="1099"/>
      <c r="I12" s="1097"/>
      <c r="J12" s="1096"/>
      <c r="K12" s="1097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467</v>
      </c>
      <c r="B14" s="25"/>
      <c r="C14" s="26"/>
      <c r="D14" s="1096"/>
      <c r="E14" s="1097"/>
      <c r="F14" s="1096"/>
      <c r="G14" s="1098"/>
      <c r="H14" s="1099">
        <v>3</v>
      </c>
      <c r="I14" s="1097"/>
      <c r="J14" s="1096">
        <v>3</v>
      </c>
      <c r="K14" s="1097"/>
    </row>
    <row r="15" spans="1:12" ht="15.05" customHeight="1" x14ac:dyDescent="0.2">
      <c r="A15" s="31" t="s">
        <v>674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675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498</v>
      </c>
      <c r="B17" s="25"/>
      <c r="C17" s="26"/>
      <c r="D17" s="1096">
        <v>2</v>
      </c>
      <c r="E17" s="1097"/>
      <c r="F17" s="1096">
        <v>2</v>
      </c>
      <c r="G17" s="1098"/>
      <c r="H17" s="1099">
        <v>4</v>
      </c>
      <c r="I17" s="1097"/>
      <c r="J17" s="1096">
        <v>4</v>
      </c>
      <c r="K17" s="1097"/>
    </row>
    <row r="18" spans="1:11" ht="15.05" customHeight="1" x14ac:dyDescent="0.2">
      <c r="A18" s="31" t="s">
        <v>661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683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684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407</v>
      </c>
      <c r="B21" s="25"/>
      <c r="C21" s="26"/>
      <c r="D21" s="1096">
        <v>1</v>
      </c>
      <c r="E21" s="1097"/>
      <c r="F21" s="1096">
        <v>1</v>
      </c>
      <c r="G21" s="1098"/>
      <c r="H21" s="1099">
        <v>4</v>
      </c>
      <c r="I21" s="1097"/>
      <c r="J21" s="1096">
        <v>4</v>
      </c>
      <c r="K21" s="1097"/>
    </row>
    <row r="22" spans="1:11" ht="15.05" customHeight="1" x14ac:dyDescent="0.2">
      <c r="A22" s="31" t="s">
        <v>679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685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3" t="s">
        <v>686</v>
      </c>
      <c r="B24" s="36"/>
      <c r="C24" s="34"/>
      <c r="D24" s="28"/>
      <c r="E24" s="27"/>
      <c r="F24" s="36"/>
      <c r="G24" s="52"/>
      <c r="H24" s="29"/>
      <c r="I24" s="27">
        <v>1</v>
      </c>
      <c r="J24" s="36"/>
      <c r="K24" s="34">
        <v>1</v>
      </c>
    </row>
    <row r="26" spans="1:11" ht="15.85" customHeight="1" x14ac:dyDescent="0.2">
      <c r="A26" s="46" t="s">
        <v>645</v>
      </c>
    </row>
    <row r="28" spans="1:11" s="2" customFormat="1" ht="15.05" x14ac:dyDescent="0.25">
      <c r="H28" s="43"/>
      <c r="I28" s="44"/>
      <c r="J28" s="44"/>
    </row>
    <row r="29" spans="1:11" s="2" customFormat="1" ht="15.05" x14ac:dyDescent="0.25">
      <c r="G29" s="45"/>
      <c r="H29" s="43"/>
      <c r="I29" s="44"/>
      <c r="J29" s="44"/>
    </row>
    <row r="30" spans="1:11" s="2" customFormat="1" ht="15.05" x14ac:dyDescent="0.25">
      <c r="G30" s="44"/>
      <c r="H30" s="41"/>
      <c r="I30" s="44"/>
      <c r="J30" s="44"/>
    </row>
    <row r="31" spans="1:11" s="2" customFormat="1" ht="13.65" customHeight="1" x14ac:dyDescent="0.25">
      <c r="G31" s="44"/>
      <c r="H31" s="44"/>
      <c r="I31" s="44"/>
      <c r="J31" s="44"/>
    </row>
    <row r="32" spans="1:11" s="2" customFormat="1" ht="15.05" x14ac:dyDescent="0.25">
      <c r="G32" s="43"/>
      <c r="H32" s="43"/>
      <c r="I32" s="44"/>
      <c r="J32" s="44"/>
    </row>
    <row r="33" spans="1:7" s="2" customFormat="1" ht="15.05" x14ac:dyDescent="0.25">
      <c r="A33" s="2" t="s">
        <v>601</v>
      </c>
      <c r="G33" s="42"/>
    </row>
    <row r="34" spans="1:7" s="2" customFormat="1" ht="15.05" x14ac:dyDescent="0.25">
      <c r="A34" s="2" t="s">
        <v>653</v>
      </c>
      <c r="G34" s="42"/>
    </row>
    <row r="35" spans="1:7" s="2" customFormat="1" ht="15.05" x14ac:dyDescent="0.25">
      <c r="A35" s="2" t="s">
        <v>630</v>
      </c>
      <c r="G35" s="42"/>
    </row>
    <row r="36" spans="1:7" s="2" customFormat="1" ht="9.1" customHeight="1" x14ac:dyDescent="0.25">
      <c r="G36" s="42"/>
    </row>
    <row r="37" spans="1:7" s="2" customFormat="1" x14ac:dyDescent="0.2">
      <c r="A37" s="2" t="s">
        <v>687</v>
      </c>
    </row>
  </sheetData>
  <mergeCells count="31">
    <mergeCell ref="D17:E17"/>
    <mergeCell ref="F17:G17"/>
    <mergeCell ref="H17:I17"/>
    <mergeCell ref="J17:K17"/>
    <mergeCell ref="D21:E21"/>
    <mergeCell ref="F21:G21"/>
    <mergeCell ref="H21:I21"/>
    <mergeCell ref="J21:K21"/>
    <mergeCell ref="D12:E12"/>
    <mergeCell ref="F12:G12"/>
    <mergeCell ref="H12:I12"/>
    <mergeCell ref="J12:K12"/>
    <mergeCell ref="D14:E14"/>
    <mergeCell ref="F14:G14"/>
    <mergeCell ref="H14:I14"/>
    <mergeCell ref="J14:K14"/>
    <mergeCell ref="D7:E7"/>
    <mergeCell ref="F7:G7"/>
    <mergeCell ref="H7:I7"/>
    <mergeCell ref="J7:K7"/>
    <mergeCell ref="D9:E9"/>
    <mergeCell ref="F9:G9"/>
    <mergeCell ref="H9:I9"/>
    <mergeCell ref="J9:K9"/>
    <mergeCell ref="A3:C5"/>
    <mergeCell ref="D3:G3"/>
    <mergeCell ref="H3:K3"/>
    <mergeCell ref="D6:E6"/>
    <mergeCell ref="F6:G6"/>
    <mergeCell ref="H6:I6"/>
    <mergeCell ref="J6:K6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2023-10-17T09:01:13Z</cp:lastPrinted>
  <dcterms:created xsi:type="dcterms:W3CDTF">2009-10-09T14:00:07Z</dcterms:created>
  <dcterms:modified xsi:type="dcterms:W3CDTF">2023-11-16T14:22:30Z</dcterms:modified>
</cp:coreProperties>
</file>